
<file path=[Content_Types].xml><?xml version="1.0" encoding="utf-8"?>
<Types xmlns="http://schemas.openxmlformats.org/package/2006/content-types">
  <Override PartName="/docProps/app.xml" ContentType="application/vnd.openxmlformats-officedocument.extended-properties+xml"/>
  <Override PartName="/xl/worksheets/sheet6.xml" ContentType="application/vnd.openxmlformats-officedocument.spreadsheetml.worksheet+xml"/>
  <Override PartName="/xl/sharedStrings.xml" ContentType="application/vnd.openxmlformats-officedocument.spreadsheetml.sharedStrings+xml"/>
  <Default Extension="jpeg" ContentType="image/jpeg"/>
  <Default Extension="xml" ContentType="application/xml"/>
  <Override PartName="/xl/workbook.xml" ContentType="application/vnd.openxmlformats-officedocument.spreadsheetml.sheet.main+xml"/>
  <Override PartName="/xl/worksheets/sheet7.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theme/theme1.xml" ContentType="application/vnd.openxmlformats-officedocument.theme+xml"/>
  <Override PartName="/xl/worksheets/sheet4.xml" ContentType="application/vnd.openxmlformats-officedocument.spreadsheetml.worksheet+xml"/>
  <Override PartName="/xl/worksheets/sheet8.xml" ContentType="application/vnd.openxmlformats-officedocument.spreadsheetml.worksheet+xml"/>
  <Override PartName="/xl/worksheets/sheet2.xml" ContentType="application/vnd.openxmlformats-officedocument.spreadsheetml.worksheet+xml"/>
  <Override PartName="/xl/styles.xml" ContentType="application/vnd.openxmlformats-officedocument.spreadsheetml.styles+xml"/>
  <Override PartName="/xl/calcChain.xml" ContentType="application/vnd.openxmlformats-officedocument.spreadsheetml.calcChain+xml"/>
  <Default Extension="rels" ContentType="application/vnd.openxmlformats-package.relationships+xml"/>
  <Override PartName="/xl/worksheets/sheet5.xml" ContentType="application/vnd.openxmlformats-officedocument.spreadsheetml.worksheet+xml"/>
  <Override PartName="/xl/worksheets/sheet9.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4" lowestEdited="4" rupBuild="4505"/>
  <workbookPr date1904="1" showInkAnnotation="0" autoCompressPictures="0"/>
  <bookViews>
    <workbookView xWindow="-20" yWindow="-20" windowWidth="24800" windowHeight="15140" tabRatio="670" activeTab="1"/>
  </bookViews>
  <sheets>
    <sheet name="(1) Sources &amp; assumptions" sheetId="4" r:id="rId1"/>
    <sheet name="(2) Examples of income calc's" sheetId="6" r:id="rId2"/>
    <sheet name="(3) HH &amp; income data inputs" sheetId="1" r:id="rId3"/>
    <sheet name="(4) Note on officials' lands" sheetId="9" r:id="rId4"/>
    <sheet name="(5) Middle (M) details" sheetId="3" r:id="rId5"/>
    <sheet name="(6) Middle (M) results" sheetId="5" r:id="rId6"/>
    <sheet name="(7) Ineq, 50 prov's simple" sheetId="10" r:id="rId7"/>
    <sheet name="(8) Results, M-estimates" sheetId="11" r:id="rId8"/>
    <sheet name="(9) condensed results table" sheetId="12" r:id="rId9"/>
  </sheets>
  <calcPr calcId="130404" concurrentCalc="0"/>
  <extLst>
    <ext xmlns:mx="http://schemas.microsoft.com/office/mac/excel/2008/main" uri="http://schemas.microsoft.com/office/mac/excel/2008/main">
      <mx:ArchID Flags="2"/>
    </ext>
  </extLst>
</workbook>
</file>

<file path=xl/calcChain.xml><?xml version="1.0" encoding="utf-8"?>
<calcChain xmlns="http://schemas.openxmlformats.org/spreadsheetml/2006/main">
  <c r="L27" i="4"/>
  <c r="J27"/>
  <c r="I27"/>
  <c r="H27"/>
  <c r="G27"/>
  <c r="F27"/>
  <c r="E27"/>
  <c r="D27"/>
  <c r="L26"/>
  <c r="J26"/>
  <c r="L25"/>
  <c r="J25"/>
  <c r="L24"/>
  <c r="J24"/>
  <c r="L23"/>
  <c r="J23"/>
  <c r="L22"/>
  <c r="J22"/>
  <c r="L21"/>
  <c r="J21"/>
  <c r="G69" i="6"/>
  <c r="F69"/>
  <c r="E69"/>
  <c r="G68"/>
  <c r="F68"/>
  <c r="E68"/>
  <c r="G66"/>
  <c r="F66"/>
  <c r="E66"/>
  <c r="G65"/>
  <c r="F65"/>
  <c r="E65"/>
  <c r="G64"/>
  <c r="F64"/>
  <c r="E64"/>
  <c r="G63"/>
  <c r="F63"/>
  <c r="E63"/>
  <c r="G62"/>
  <c r="F62"/>
  <c r="E62"/>
  <c r="G61"/>
  <c r="F61"/>
  <c r="E61"/>
  <c r="G59"/>
  <c r="F59"/>
  <c r="E59"/>
  <c r="G58"/>
  <c r="F58"/>
  <c r="E58"/>
  <c r="G57"/>
  <c r="F57"/>
  <c r="E57"/>
  <c r="G56"/>
  <c r="F56"/>
  <c r="E56"/>
  <c r="G55"/>
  <c r="F55"/>
  <c r="E55"/>
  <c r="G54"/>
  <c r="F54"/>
  <c r="E54"/>
  <c r="G53"/>
  <c r="F53"/>
  <c r="E53"/>
  <c r="G50"/>
  <c r="F50"/>
  <c r="E50"/>
  <c r="G49"/>
  <c r="F49"/>
  <c r="E49"/>
  <c r="G48"/>
  <c r="F48"/>
  <c r="E48"/>
  <c r="G47"/>
  <c r="F47"/>
  <c r="E47"/>
  <c r="G41"/>
  <c r="F41"/>
  <c r="E41"/>
  <c r="G40"/>
  <c r="F40"/>
  <c r="E40"/>
  <c r="G35"/>
  <c r="F35"/>
  <c r="E35"/>
  <c r="G34"/>
  <c r="F34"/>
  <c r="E34"/>
  <c r="G33"/>
  <c r="F33"/>
  <c r="E33"/>
  <c r="G32"/>
  <c r="F32"/>
  <c r="E32"/>
  <c r="G31"/>
  <c r="F31"/>
  <c r="E31"/>
  <c r="D31"/>
  <c r="C31"/>
  <c r="B31"/>
  <c r="G30"/>
  <c r="F30"/>
  <c r="E30"/>
  <c r="D30"/>
  <c r="C30"/>
  <c r="B30"/>
  <c r="G28"/>
  <c r="F28"/>
  <c r="E28"/>
  <c r="D28"/>
  <c r="C28"/>
  <c r="B28"/>
  <c r="G27"/>
  <c r="F27"/>
  <c r="E27"/>
  <c r="D27"/>
  <c r="C27"/>
  <c r="B27"/>
  <c r="G26"/>
  <c r="F26"/>
  <c r="E26"/>
  <c r="D26"/>
  <c r="C26"/>
  <c r="B26"/>
  <c r="G25"/>
  <c r="F25"/>
  <c r="E25"/>
  <c r="D25"/>
  <c r="C25"/>
  <c r="B25"/>
  <c r="G24"/>
  <c r="F24"/>
  <c r="E24"/>
  <c r="D24"/>
  <c r="C24"/>
  <c r="B24"/>
  <c r="G23"/>
  <c r="F23"/>
  <c r="E23"/>
  <c r="D23"/>
  <c r="C23"/>
  <c r="B23"/>
  <c r="G21"/>
  <c r="F21"/>
  <c r="E21"/>
  <c r="G20"/>
  <c r="F20"/>
  <c r="E20"/>
  <c r="G19"/>
  <c r="F19"/>
  <c r="E19"/>
  <c r="G18"/>
  <c r="F18"/>
  <c r="E18"/>
  <c r="G17"/>
  <c r="F17"/>
  <c r="E17"/>
  <c r="G15"/>
  <c r="F15"/>
  <c r="E15"/>
  <c r="G14"/>
  <c r="F14"/>
  <c r="E14"/>
  <c r="G13"/>
  <c r="F13"/>
  <c r="E13"/>
  <c r="G12"/>
  <c r="F12"/>
  <c r="E12"/>
  <c r="G11"/>
  <c r="F11"/>
  <c r="E11"/>
  <c r="G10"/>
  <c r="F10"/>
  <c r="E10"/>
  <c r="G9"/>
  <c r="F9"/>
  <c r="E9"/>
  <c r="DE132" i="1"/>
  <c r="DD132"/>
  <c r="DC132"/>
  <c r="DB132"/>
  <c r="DA132"/>
  <c r="CZ132"/>
  <c r="CY132"/>
  <c r="CX132"/>
  <c r="CW132"/>
  <c r="CV132"/>
  <c r="CU132"/>
  <c r="CT132"/>
  <c r="CS132"/>
  <c r="CR132"/>
  <c r="CQ132"/>
  <c r="CP132"/>
  <c r="CO132"/>
  <c r="CN132"/>
  <c r="CM132"/>
  <c r="CL132"/>
  <c r="CK132"/>
  <c r="CJ132"/>
  <c r="CI132"/>
  <c r="CH132"/>
  <c r="CG132"/>
  <c r="CF132"/>
  <c r="CE132"/>
  <c r="CD132"/>
  <c r="CC132"/>
  <c r="CB132"/>
  <c r="CA132"/>
  <c r="BZ132"/>
  <c r="BY132"/>
  <c r="BX132"/>
  <c r="BW132"/>
  <c r="BV132"/>
  <c r="BU132"/>
  <c r="BT132"/>
  <c r="BS132"/>
  <c r="BR132"/>
  <c r="BQ132"/>
  <c r="BP132"/>
  <c r="BO132"/>
  <c r="BN132"/>
  <c r="BM132"/>
  <c r="BL132"/>
  <c r="BK132"/>
  <c r="BJ132"/>
  <c r="BI132"/>
  <c r="BH132"/>
  <c r="BG132"/>
  <c r="BE128"/>
  <c r="BE127"/>
  <c r="BE126"/>
  <c r="BE125"/>
  <c r="DE108"/>
  <c r="DE107"/>
  <c r="DE106"/>
  <c r="DE105"/>
  <c r="DE104"/>
  <c r="DE103"/>
  <c r="DE102"/>
  <c r="DE101"/>
  <c r="DE100"/>
  <c r="DE99"/>
  <c r="DE98"/>
  <c r="DE97"/>
  <c r="DE95"/>
  <c r="BE95"/>
  <c r="DE94"/>
  <c r="BE94"/>
  <c r="DE93"/>
  <c r="BE93"/>
  <c r="DE92"/>
  <c r="BE92"/>
  <c r="BE91"/>
  <c r="BD91"/>
  <c r="BC91"/>
  <c r="BB91"/>
  <c r="BA91"/>
  <c r="AZ91"/>
  <c r="AY91"/>
  <c r="AX91"/>
  <c r="AW91"/>
  <c r="AV91"/>
  <c r="AU91"/>
  <c r="AT91"/>
  <c r="AS91"/>
  <c r="AR91"/>
  <c r="AQ91"/>
  <c r="AP91"/>
  <c r="AO91"/>
  <c r="AN91"/>
  <c r="AM91"/>
  <c r="AL91"/>
  <c r="AK91"/>
  <c r="AJ91"/>
  <c r="AI91"/>
  <c r="AH91"/>
  <c r="AG91"/>
  <c r="AF91"/>
  <c r="AE91"/>
  <c r="AD91"/>
  <c r="AC91"/>
  <c r="AB91"/>
  <c r="AA91"/>
  <c r="Z91"/>
  <c r="Y91"/>
  <c r="X91"/>
  <c r="W91"/>
  <c r="V91"/>
  <c r="U91"/>
  <c r="T91"/>
  <c r="S91"/>
  <c r="R91"/>
  <c r="Q91"/>
  <c r="P91"/>
  <c r="O91"/>
  <c r="N91"/>
  <c r="M91"/>
  <c r="L91"/>
  <c r="K91"/>
  <c r="J91"/>
  <c r="I91"/>
  <c r="H91"/>
  <c r="G91"/>
  <c r="DE90"/>
  <c r="DD90"/>
  <c r="DC90"/>
  <c r="DB90"/>
  <c r="DA90"/>
  <c r="CZ90"/>
  <c r="CY90"/>
  <c r="CX90"/>
  <c r="CW90"/>
  <c r="CV90"/>
  <c r="CU90"/>
  <c r="CT90"/>
  <c r="CS90"/>
  <c r="CR90"/>
  <c r="CQ90"/>
  <c r="CP90"/>
  <c r="CO90"/>
  <c r="CN90"/>
  <c r="CM90"/>
  <c r="CL90"/>
  <c r="CK90"/>
  <c r="CJ90"/>
  <c r="CI90"/>
  <c r="CH90"/>
  <c r="CG90"/>
  <c r="CF90"/>
  <c r="CE90"/>
  <c r="CD90"/>
  <c r="CC90"/>
  <c r="CB90"/>
  <c r="CA90"/>
  <c r="BZ90"/>
  <c r="BY90"/>
  <c r="BX90"/>
  <c r="BW90"/>
  <c r="BV90"/>
  <c r="BU90"/>
  <c r="BT90"/>
  <c r="BS90"/>
  <c r="BR90"/>
  <c r="BQ90"/>
  <c r="BP90"/>
  <c r="BO90"/>
  <c r="BN90"/>
  <c r="BM90"/>
  <c r="BL90"/>
  <c r="BK90"/>
  <c r="BJ90"/>
  <c r="BI90"/>
  <c r="BH90"/>
  <c r="BG90"/>
  <c r="BE90"/>
  <c r="BD90"/>
  <c r="BC90"/>
  <c r="BB90"/>
  <c r="BA90"/>
  <c r="AZ90"/>
  <c r="AY90"/>
  <c r="AX90"/>
  <c r="AW90"/>
  <c r="AV90"/>
  <c r="AU90"/>
  <c r="AT90"/>
  <c r="AS90"/>
  <c r="AR90"/>
  <c r="AQ90"/>
  <c r="AP90"/>
  <c r="AO90"/>
  <c r="AN90"/>
  <c r="AM90"/>
  <c r="AL90"/>
  <c r="AK90"/>
  <c r="AJ90"/>
  <c r="AI90"/>
  <c r="AH90"/>
  <c r="AG90"/>
  <c r="AF90"/>
  <c r="AE90"/>
  <c r="AD90"/>
  <c r="AC90"/>
  <c r="AB90"/>
  <c r="AA90"/>
  <c r="Z90"/>
  <c r="Y90"/>
  <c r="X90"/>
  <c r="W90"/>
  <c r="V90"/>
  <c r="U90"/>
  <c r="T90"/>
  <c r="S90"/>
  <c r="R90"/>
  <c r="Q90"/>
  <c r="P90"/>
  <c r="O90"/>
  <c r="N90"/>
  <c r="M90"/>
  <c r="L90"/>
  <c r="K90"/>
  <c r="J90"/>
  <c r="I90"/>
  <c r="H90"/>
  <c r="G90"/>
  <c r="DE89"/>
  <c r="DD89"/>
  <c r="DC89"/>
  <c r="DB89"/>
  <c r="DA89"/>
  <c r="CZ89"/>
  <c r="CY89"/>
  <c r="CX89"/>
  <c r="CW89"/>
  <c r="CV89"/>
  <c r="CU89"/>
  <c r="CT89"/>
  <c r="CS89"/>
  <c r="CR89"/>
  <c r="CQ89"/>
  <c r="CP89"/>
  <c r="CO89"/>
  <c r="CN89"/>
  <c r="CM89"/>
  <c r="CL89"/>
  <c r="CK89"/>
  <c r="CJ89"/>
  <c r="CI89"/>
  <c r="CH89"/>
  <c r="CG89"/>
  <c r="CF89"/>
  <c r="CE89"/>
  <c r="CD89"/>
  <c r="CC89"/>
  <c r="CB89"/>
  <c r="CA89"/>
  <c r="BZ89"/>
  <c r="BY89"/>
  <c r="BX89"/>
  <c r="BW89"/>
  <c r="BV89"/>
  <c r="BU89"/>
  <c r="BT89"/>
  <c r="BS89"/>
  <c r="BR89"/>
  <c r="BQ89"/>
  <c r="BP89"/>
  <c r="BO89"/>
  <c r="BN89"/>
  <c r="BM89"/>
  <c r="BL89"/>
  <c r="BK89"/>
  <c r="BJ89"/>
  <c r="BI89"/>
  <c r="BH89"/>
  <c r="BG89"/>
  <c r="BE89"/>
  <c r="DE88"/>
  <c r="DD88"/>
  <c r="DC88"/>
  <c r="DB88"/>
  <c r="DA88"/>
  <c r="CZ88"/>
  <c r="CY88"/>
  <c r="CX88"/>
  <c r="CW88"/>
  <c r="CV88"/>
  <c r="CU88"/>
  <c r="CT88"/>
  <c r="CS88"/>
  <c r="CR88"/>
  <c r="CQ88"/>
  <c r="CP88"/>
  <c r="CO88"/>
  <c r="CN88"/>
  <c r="CM88"/>
  <c r="CL88"/>
  <c r="CK88"/>
  <c r="CJ88"/>
  <c r="CI88"/>
  <c r="CH88"/>
  <c r="CG88"/>
  <c r="CF88"/>
  <c r="CE88"/>
  <c r="CD88"/>
  <c r="CC88"/>
  <c r="CB88"/>
  <c r="CA88"/>
  <c r="BZ88"/>
  <c r="BY88"/>
  <c r="BX88"/>
  <c r="BW88"/>
  <c r="BV88"/>
  <c r="BU88"/>
  <c r="BT88"/>
  <c r="BS88"/>
  <c r="BR88"/>
  <c r="BQ88"/>
  <c r="BP88"/>
  <c r="BO88"/>
  <c r="BN88"/>
  <c r="BM88"/>
  <c r="BL88"/>
  <c r="BK88"/>
  <c r="BJ88"/>
  <c r="BI88"/>
  <c r="BH88"/>
  <c r="BG88"/>
  <c r="BE88"/>
  <c r="DE87"/>
  <c r="DD87"/>
  <c r="DC87"/>
  <c r="DB87"/>
  <c r="DA87"/>
  <c r="CZ87"/>
  <c r="CY87"/>
  <c r="CX87"/>
  <c r="CW87"/>
  <c r="CV87"/>
  <c r="CU87"/>
  <c r="CT87"/>
  <c r="CS87"/>
  <c r="CR87"/>
  <c r="CQ87"/>
  <c r="CP87"/>
  <c r="CO87"/>
  <c r="CN87"/>
  <c r="CM87"/>
  <c r="CL87"/>
  <c r="CK87"/>
  <c r="CJ87"/>
  <c r="CI87"/>
  <c r="CH87"/>
  <c r="CG87"/>
  <c r="CF87"/>
  <c r="CE87"/>
  <c r="CD87"/>
  <c r="CC87"/>
  <c r="CB87"/>
  <c r="CA87"/>
  <c r="BZ87"/>
  <c r="BY87"/>
  <c r="BX87"/>
  <c r="BW87"/>
  <c r="BV87"/>
  <c r="BU87"/>
  <c r="BT87"/>
  <c r="BS87"/>
  <c r="BR87"/>
  <c r="BQ87"/>
  <c r="BP87"/>
  <c r="BO87"/>
  <c r="BN87"/>
  <c r="BM87"/>
  <c r="BL87"/>
  <c r="BK87"/>
  <c r="BJ87"/>
  <c r="BI87"/>
  <c r="BH87"/>
  <c r="BG87"/>
  <c r="BE87"/>
  <c r="DE86"/>
  <c r="DD86"/>
  <c r="DC86"/>
  <c r="DB86"/>
  <c r="DA86"/>
  <c r="CZ86"/>
  <c r="CY86"/>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E86"/>
  <c r="DE85"/>
  <c r="DD85"/>
  <c r="DC85"/>
  <c r="DB85"/>
  <c r="DA85"/>
  <c r="CZ85"/>
  <c r="CY85"/>
  <c r="CX85"/>
  <c r="CW85"/>
  <c r="CV85"/>
  <c r="CU85"/>
  <c r="CT85"/>
  <c r="CS85"/>
  <c r="CR85"/>
  <c r="CQ85"/>
  <c r="CP85"/>
  <c r="CO85"/>
  <c r="CN85"/>
  <c r="CM85"/>
  <c r="CL85"/>
  <c r="CK85"/>
  <c r="CJ85"/>
  <c r="CI85"/>
  <c r="CH85"/>
  <c r="CG85"/>
  <c r="CF85"/>
  <c r="CE85"/>
  <c r="CD85"/>
  <c r="CC85"/>
  <c r="CB85"/>
  <c r="CA85"/>
  <c r="BZ85"/>
  <c r="BY85"/>
  <c r="BX85"/>
  <c r="BW85"/>
  <c r="BV85"/>
  <c r="BU85"/>
  <c r="BT85"/>
  <c r="BS85"/>
  <c r="BR85"/>
  <c r="BQ85"/>
  <c r="BP85"/>
  <c r="BO85"/>
  <c r="BN85"/>
  <c r="BM85"/>
  <c r="BL85"/>
  <c r="BK85"/>
  <c r="BJ85"/>
  <c r="BI85"/>
  <c r="BH85"/>
  <c r="BG85"/>
  <c r="BE85"/>
  <c r="DE84"/>
  <c r="DD84"/>
  <c r="DC84"/>
  <c r="DB84"/>
  <c r="DA84"/>
  <c r="CZ84"/>
  <c r="CY84"/>
  <c r="CX84"/>
  <c r="CW84"/>
  <c r="CV84"/>
  <c r="CU84"/>
  <c r="CT84"/>
  <c r="CS84"/>
  <c r="CR84"/>
  <c r="CQ84"/>
  <c r="CP84"/>
  <c r="CO84"/>
  <c r="CN84"/>
  <c r="CM84"/>
  <c r="CL84"/>
  <c r="CK84"/>
  <c r="CJ84"/>
  <c r="CI84"/>
  <c r="CH84"/>
  <c r="CG84"/>
  <c r="CF84"/>
  <c r="CE84"/>
  <c r="CD84"/>
  <c r="CC84"/>
  <c r="CB84"/>
  <c r="CA84"/>
  <c r="BZ84"/>
  <c r="BY84"/>
  <c r="BX84"/>
  <c r="BW84"/>
  <c r="BV84"/>
  <c r="BU84"/>
  <c r="BT84"/>
  <c r="BS84"/>
  <c r="BR84"/>
  <c r="BQ84"/>
  <c r="BP84"/>
  <c r="BO84"/>
  <c r="BN84"/>
  <c r="BM84"/>
  <c r="BL84"/>
  <c r="BK84"/>
  <c r="BJ84"/>
  <c r="BI84"/>
  <c r="BH84"/>
  <c r="BG84"/>
  <c r="BE84"/>
  <c r="DE83"/>
  <c r="BL83"/>
  <c r="BE83"/>
  <c r="DE82"/>
  <c r="BL82"/>
  <c r="BE82"/>
  <c r="DE81"/>
  <c r="BL81"/>
  <c r="BE81"/>
  <c r="DE80"/>
  <c r="BL80"/>
  <c r="BE80"/>
  <c r="DE79"/>
  <c r="BL79"/>
  <c r="BE79"/>
  <c r="DE78"/>
  <c r="BL78"/>
  <c r="BE78"/>
  <c r="BE77"/>
  <c r="BE76"/>
  <c r="BE75"/>
  <c r="BE74"/>
  <c r="FE73"/>
  <c r="FD73"/>
  <c r="FC73"/>
  <c r="FB73"/>
  <c r="FA73"/>
  <c r="EZ73"/>
  <c r="EY73"/>
  <c r="EX73"/>
  <c r="EW73"/>
  <c r="EV73"/>
  <c r="EU73"/>
  <c r="ET73"/>
  <c r="ES73"/>
  <c r="ER73"/>
  <c r="EQ73"/>
  <c r="EP73"/>
  <c r="EO73"/>
  <c r="EN73"/>
  <c r="EM73"/>
  <c r="EL73"/>
  <c r="EK73"/>
  <c r="EJ73"/>
  <c r="EI73"/>
  <c r="EH73"/>
  <c r="EG73"/>
  <c r="EF73"/>
  <c r="EE73"/>
  <c r="ED73"/>
  <c r="EC73"/>
  <c r="EB73"/>
  <c r="EA73"/>
  <c r="DZ73"/>
  <c r="DY73"/>
  <c r="DX73"/>
  <c r="DW73"/>
  <c r="DV73"/>
  <c r="DU73"/>
  <c r="DT73"/>
  <c r="DS73"/>
  <c r="DR73"/>
  <c r="DQ73"/>
  <c r="DP73"/>
  <c r="DO73"/>
  <c r="DN73"/>
  <c r="DM73"/>
  <c r="DL73"/>
  <c r="DK73"/>
  <c r="DJ73"/>
  <c r="DI73"/>
  <c r="DH73"/>
  <c r="DG73"/>
  <c r="DE73"/>
  <c r="BE73"/>
  <c r="FE72"/>
  <c r="FD72"/>
  <c r="FC72"/>
  <c r="FB72"/>
  <c r="FA72"/>
  <c r="EZ72"/>
  <c r="EY72"/>
  <c r="EX72"/>
  <c r="EW72"/>
  <c r="EV72"/>
  <c r="EU72"/>
  <c r="ET72"/>
  <c r="ES72"/>
  <c r="ER72"/>
  <c r="EQ72"/>
  <c r="EP72"/>
  <c r="EO72"/>
  <c r="EN72"/>
  <c r="EM72"/>
  <c r="EL72"/>
  <c r="EK72"/>
  <c r="EJ72"/>
  <c r="EI72"/>
  <c r="EH72"/>
  <c r="EG72"/>
  <c r="EF72"/>
  <c r="EE72"/>
  <c r="ED72"/>
  <c r="EC72"/>
  <c r="EB72"/>
  <c r="EA72"/>
  <c r="DZ72"/>
  <c r="DY72"/>
  <c r="DX72"/>
  <c r="DW72"/>
  <c r="DV72"/>
  <c r="DU72"/>
  <c r="DT72"/>
  <c r="DS72"/>
  <c r="DR72"/>
  <c r="DQ72"/>
  <c r="DP72"/>
  <c r="DO72"/>
  <c r="DN72"/>
  <c r="DM72"/>
  <c r="DL72"/>
  <c r="DK72"/>
  <c r="DJ72"/>
  <c r="DI72"/>
  <c r="DH72"/>
  <c r="DG72"/>
  <c r="DE72"/>
  <c r="BE72"/>
  <c r="FE71"/>
  <c r="FD71"/>
  <c r="FC71"/>
  <c r="FB71"/>
  <c r="FA71"/>
  <c r="EZ71"/>
  <c r="EY71"/>
  <c r="EX71"/>
  <c r="EW71"/>
  <c r="EV71"/>
  <c r="EU71"/>
  <c r="ET71"/>
  <c r="ES71"/>
  <c r="ER71"/>
  <c r="EQ71"/>
  <c r="EP71"/>
  <c r="EO71"/>
  <c r="EN71"/>
  <c r="EM71"/>
  <c r="EL71"/>
  <c r="EK71"/>
  <c r="EJ71"/>
  <c r="EI71"/>
  <c r="EH71"/>
  <c r="EG71"/>
  <c r="EF71"/>
  <c r="EE71"/>
  <c r="ED71"/>
  <c r="EC71"/>
  <c r="EB71"/>
  <c r="EA71"/>
  <c r="DZ71"/>
  <c r="DY71"/>
  <c r="DX71"/>
  <c r="DW71"/>
  <c r="DV71"/>
  <c r="DU71"/>
  <c r="DT71"/>
  <c r="DS71"/>
  <c r="DR71"/>
  <c r="DQ71"/>
  <c r="DP71"/>
  <c r="DO71"/>
  <c r="DN71"/>
  <c r="DM71"/>
  <c r="DL71"/>
  <c r="DK71"/>
  <c r="DJ71"/>
  <c r="DI71"/>
  <c r="DH71"/>
  <c r="DG71"/>
  <c r="DE71"/>
  <c r="BE71"/>
  <c r="FE70"/>
  <c r="FD70"/>
  <c r="FC70"/>
  <c r="FB70"/>
  <c r="FA70"/>
  <c r="EZ70"/>
  <c r="EY70"/>
  <c r="EX70"/>
  <c r="EW70"/>
  <c r="EV70"/>
  <c r="EU70"/>
  <c r="ET70"/>
  <c r="ES70"/>
  <c r="ER70"/>
  <c r="EQ70"/>
  <c r="EP70"/>
  <c r="EO70"/>
  <c r="EN70"/>
  <c r="EM70"/>
  <c r="EL70"/>
  <c r="EK70"/>
  <c r="EJ70"/>
  <c r="EI70"/>
  <c r="EH70"/>
  <c r="EG70"/>
  <c r="EF70"/>
  <c r="EE70"/>
  <c r="ED70"/>
  <c r="EC70"/>
  <c r="EB70"/>
  <c r="EA70"/>
  <c r="DZ70"/>
  <c r="DY70"/>
  <c r="DX70"/>
  <c r="DW70"/>
  <c r="DV70"/>
  <c r="DU70"/>
  <c r="DT70"/>
  <c r="DS70"/>
  <c r="DR70"/>
  <c r="DQ70"/>
  <c r="DP70"/>
  <c r="DO70"/>
  <c r="DN70"/>
  <c r="DM70"/>
  <c r="DL70"/>
  <c r="DK70"/>
  <c r="DJ70"/>
  <c r="DI70"/>
  <c r="DH70"/>
  <c r="DG70"/>
  <c r="DE70"/>
  <c r="BE70"/>
  <c r="FE69"/>
  <c r="FD69"/>
  <c r="FC69"/>
  <c r="FB69"/>
  <c r="FA69"/>
  <c r="EZ69"/>
  <c r="EY69"/>
  <c r="EX69"/>
  <c r="EW69"/>
  <c r="EV69"/>
  <c r="EU69"/>
  <c r="ET69"/>
  <c r="ES69"/>
  <c r="ER69"/>
  <c r="EQ69"/>
  <c r="EP69"/>
  <c r="EO69"/>
  <c r="EN69"/>
  <c r="EM69"/>
  <c r="EL69"/>
  <c r="EK69"/>
  <c r="EJ69"/>
  <c r="EI69"/>
  <c r="EH69"/>
  <c r="EG69"/>
  <c r="EF69"/>
  <c r="EE69"/>
  <c r="ED69"/>
  <c r="EC69"/>
  <c r="EB69"/>
  <c r="EA69"/>
  <c r="DZ69"/>
  <c r="DY69"/>
  <c r="DX69"/>
  <c r="DW69"/>
  <c r="DV69"/>
  <c r="DU69"/>
  <c r="DT69"/>
  <c r="DS69"/>
  <c r="DR69"/>
  <c r="DQ69"/>
  <c r="DP69"/>
  <c r="DO69"/>
  <c r="DN69"/>
  <c r="DM69"/>
  <c r="DL69"/>
  <c r="DK69"/>
  <c r="DJ69"/>
  <c r="DI69"/>
  <c r="DH69"/>
  <c r="DG69"/>
  <c r="DE69"/>
  <c r="BE69"/>
  <c r="FE68"/>
  <c r="FD68"/>
  <c r="FC68"/>
  <c r="FB68"/>
  <c r="FA68"/>
  <c r="EZ68"/>
  <c r="EY68"/>
  <c r="EX68"/>
  <c r="EW68"/>
  <c r="EV68"/>
  <c r="EU68"/>
  <c r="ET68"/>
  <c r="ES68"/>
  <c r="ER68"/>
  <c r="EQ68"/>
  <c r="EP68"/>
  <c r="EO68"/>
  <c r="EN68"/>
  <c r="EM68"/>
  <c r="EL68"/>
  <c r="EK68"/>
  <c r="EJ68"/>
  <c r="EI68"/>
  <c r="EH68"/>
  <c r="EG68"/>
  <c r="EF68"/>
  <c r="EE68"/>
  <c r="ED68"/>
  <c r="EC68"/>
  <c r="EB68"/>
  <c r="EA68"/>
  <c r="DZ68"/>
  <c r="DY68"/>
  <c r="DX68"/>
  <c r="DW68"/>
  <c r="DV68"/>
  <c r="DU68"/>
  <c r="DT68"/>
  <c r="DS68"/>
  <c r="DR68"/>
  <c r="DQ68"/>
  <c r="DP68"/>
  <c r="DO68"/>
  <c r="DN68"/>
  <c r="DM68"/>
  <c r="DL68"/>
  <c r="DK68"/>
  <c r="DJ68"/>
  <c r="DI68"/>
  <c r="DH68"/>
  <c r="DG68"/>
  <c r="DE68"/>
  <c r="BE68"/>
  <c r="DE67"/>
  <c r="DE66"/>
  <c r="DE65"/>
  <c r="DE64"/>
  <c r="DE63"/>
  <c r="FE62"/>
  <c r="FD62"/>
  <c r="FC62"/>
  <c r="FB62"/>
  <c r="FA62"/>
  <c r="EY62"/>
  <c r="EW62"/>
  <c r="ES62"/>
  <c r="EN62"/>
  <c r="EK62"/>
  <c r="EJ62"/>
  <c r="EF62"/>
  <c r="DW62"/>
  <c r="DV62"/>
  <c r="DU62"/>
  <c r="DS62"/>
  <c r="DQ62"/>
  <c r="DN62"/>
  <c r="DL62"/>
  <c r="DE62"/>
  <c r="BE62"/>
  <c r="DE61"/>
  <c r="DE60"/>
  <c r="DE59"/>
  <c r="DE58"/>
  <c r="DE57"/>
  <c r="DE56"/>
  <c r="DE55"/>
  <c r="DE54"/>
  <c r="DE53"/>
  <c r="DE52"/>
  <c r="DE51"/>
  <c r="DE50"/>
  <c r="DE49"/>
  <c r="DE48"/>
  <c r="DE47"/>
  <c r="DE46"/>
  <c r="DE45"/>
  <c r="DE44"/>
  <c r="DE43"/>
  <c r="DE42"/>
  <c r="DE41"/>
  <c r="DE40"/>
  <c r="BE40"/>
  <c r="DE39"/>
  <c r="BE39"/>
  <c r="DE38"/>
  <c r="BE38"/>
  <c r="DE37"/>
  <c r="BE37"/>
  <c r="DE36"/>
  <c r="BE36"/>
  <c r="DE35"/>
  <c r="BE35"/>
  <c r="BE34"/>
  <c r="BE33"/>
  <c r="BE32"/>
  <c r="FE31"/>
  <c r="FD31"/>
  <c r="FC31"/>
  <c r="FB31"/>
  <c r="FA31"/>
  <c r="EZ31"/>
  <c r="EY31"/>
  <c r="EX31"/>
  <c r="EW31"/>
  <c r="EV31"/>
  <c r="EU31"/>
  <c r="ET31"/>
  <c r="ES31"/>
  <c r="ER31"/>
  <c r="EQ31"/>
  <c r="EP31"/>
  <c r="EO31"/>
  <c r="EN31"/>
  <c r="EM31"/>
  <c r="EL31"/>
  <c r="EK31"/>
  <c r="EJ31"/>
  <c r="EI31"/>
  <c r="EH31"/>
  <c r="EG31"/>
  <c r="EF31"/>
  <c r="EE31"/>
  <c r="ED31"/>
  <c r="EC31"/>
  <c r="EB31"/>
  <c r="EA31"/>
  <c r="DZ31"/>
  <c r="DY31"/>
  <c r="DX31"/>
  <c r="DW31"/>
  <c r="DV31"/>
  <c r="DU31"/>
  <c r="DT31"/>
  <c r="DS31"/>
  <c r="DR31"/>
  <c r="DQ31"/>
  <c r="DP31"/>
  <c r="DO31"/>
  <c r="DN31"/>
  <c r="DM31"/>
  <c r="DL31"/>
  <c r="DK31"/>
  <c r="DJ31"/>
  <c r="DI31"/>
  <c r="DH31"/>
  <c r="DG31"/>
  <c r="DE31"/>
  <c r="DD31"/>
  <c r="DC31"/>
  <c r="DB31"/>
  <c r="DA31"/>
  <c r="CZ31"/>
  <c r="CY31"/>
  <c r="CX31"/>
  <c r="CW31"/>
  <c r="CV31"/>
  <c r="CU31"/>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K31"/>
  <c r="BJ31"/>
  <c r="BI31"/>
  <c r="BH31"/>
  <c r="BG31"/>
  <c r="BE31"/>
  <c r="BE30"/>
  <c r="BE29"/>
  <c r="BE28"/>
  <c r="BE27"/>
  <c r="BE26"/>
  <c r="BE25"/>
  <c r="BE24"/>
  <c r="FE23"/>
  <c r="FD23"/>
  <c r="FC23"/>
  <c r="FB23"/>
  <c r="FA23"/>
  <c r="EZ23"/>
  <c r="EY23"/>
  <c r="EX23"/>
  <c r="EW23"/>
  <c r="EV23"/>
  <c r="EU23"/>
  <c r="ET23"/>
  <c r="ES23"/>
  <c r="ER23"/>
  <c r="EQ23"/>
  <c r="EP23"/>
  <c r="EO23"/>
  <c r="EN23"/>
  <c r="EM23"/>
  <c r="EL23"/>
  <c r="EK23"/>
  <c r="EJ23"/>
  <c r="EI23"/>
  <c r="EH23"/>
  <c r="EG23"/>
  <c r="EF23"/>
  <c r="EE23"/>
  <c r="ED23"/>
  <c r="EC23"/>
  <c r="EB23"/>
  <c r="EA23"/>
  <c r="DZ23"/>
  <c r="DY23"/>
  <c r="DX23"/>
  <c r="DW23"/>
  <c r="DV23"/>
  <c r="DU23"/>
  <c r="DT23"/>
  <c r="DS23"/>
  <c r="DR23"/>
  <c r="DQ23"/>
  <c r="DP23"/>
  <c r="DO23"/>
  <c r="DN23"/>
  <c r="DM23"/>
  <c r="DL23"/>
  <c r="DK23"/>
  <c r="DJ23"/>
  <c r="DI23"/>
  <c r="DH23"/>
  <c r="DG23"/>
  <c r="DE23"/>
  <c r="DD23"/>
  <c r="DC23"/>
  <c r="DB23"/>
  <c r="DA23"/>
  <c r="CZ23"/>
  <c r="CY23"/>
  <c r="CX23"/>
  <c r="CW23"/>
  <c r="CV23"/>
  <c r="CU23"/>
  <c r="CT23"/>
  <c r="CS23"/>
  <c r="CR23"/>
  <c r="CQ23"/>
  <c r="CP23"/>
  <c r="CO23"/>
  <c r="CN23"/>
  <c r="CM23"/>
  <c r="CL23"/>
  <c r="CK23"/>
  <c r="CJ23"/>
  <c r="CI23"/>
  <c r="CH23"/>
  <c r="CG23"/>
  <c r="CF23"/>
  <c r="CE23"/>
  <c r="CD23"/>
  <c r="CC23"/>
  <c r="CB23"/>
  <c r="CA23"/>
  <c r="BZ23"/>
  <c r="BY23"/>
  <c r="BX23"/>
  <c r="BW23"/>
  <c r="BV23"/>
  <c r="BU23"/>
  <c r="BT23"/>
  <c r="BS23"/>
  <c r="BR23"/>
  <c r="BQ23"/>
  <c r="BP23"/>
  <c r="BO23"/>
  <c r="BN23"/>
  <c r="BM23"/>
  <c r="BL23"/>
  <c r="BK23"/>
  <c r="BJ23"/>
  <c r="BI23"/>
  <c r="BH23"/>
  <c r="BG23"/>
  <c r="BE23"/>
  <c r="FE22"/>
  <c r="FD22"/>
  <c r="FC22"/>
  <c r="FB22"/>
  <c r="FA22"/>
  <c r="EZ22"/>
  <c r="EY22"/>
  <c r="EX22"/>
  <c r="EW22"/>
  <c r="EV22"/>
  <c r="EU22"/>
  <c r="ET22"/>
  <c r="ES22"/>
  <c r="ER22"/>
  <c r="EQ22"/>
  <c r="EP22"/>
  <c r="EO22"/>
  <c r="EN22"/>
  <c r="EM22"/>
  <c r="EL22"/>
  <c r="EK22"/>
  <c r="EJ22"/>
  <c r="EI22"/>
  <c r="EH22"/>
  <c r="EG22"/>
  <c r="EF22"/>
  <c r="EE22"/>
  <c r="ED22"/>
  <c r="EC22"/>
  <c r="EB22"/>
  <c r="EA22"/>
  <c r="DZ22"/>
  <c r="DY22"/>
  <c r="DX22"/>
  <c r="DW22"/>
  <c r="DV22"/>
  <c r="DU22"/>
  <c r="DT22"/>
  <c r="DS22"/>
  <c r="DR22"/>
  <c r="DQ22"/>
  <c r="DP22"/>
  <c r="DO22"/>
  <c r="DN22"/>
  <c r="DM22"/>
  <c r="DL22"/>
  <c r="DK22"/>
  <c r="DJ22"/>
  <c r="DI22"/>
  <c r="DH22"/>
  <c r="DG22"/>
  <c r="DE22"/>
  <c r="DD22"/>
  <c r="DC22"/>
  <c r="DB22"/>
  <c r="DA22"/>
  <c r="CZ22"/>
  <c r="CY22"/>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E22"/>
  <c r="FE21"/>
  <c r="FD21"/>
  <c r="FC21"/>
  <c r="FB21"/>
  <c r="FA21"/>
  <c r="EZ21"/>
  <c r="EY21"/>
  <c r="EX21"/>
  <c r="EW21"/>
  <c r="EV21"/>
  <c r="EU21"/>
  <c r="ET21"/>
  <c r="ES21"/>
  <c r="ER21"/>
  <c r="EQ21"/>
  <c r="EP21"/>
  <c r="EO21"/>
  <c r="EN21"/>
  <c r="EM21"/>
  <c r="EL21"/>
  <c r="EK21"/>
  <c r="EJ21"/>
  <c r="EI21"/>
  <c r="EH21"/>
  <c r="EG21"/>
  <c r="EF21"/>
  <c r="EE21"/>
  <c r="ED21"/>
  <c r="EC21"/>
  <c r="EB21"/>
  <c r="EA21"/>
  <c r="DZ21"/>
  <c r="DY21"/>
  <c r="DX21"/>
  <c r="DW21"/>
  <c r="DV21"/>
  <c r="DU21"/>
  <c r="DT21"/>
  <c r="DS21"/>
  <c r="DR21"/>
  <c r="DQ21"/>
  <c r="DP21"/>
  <c r="DO21"/>
  <c r="DN21"/>
  <c r="DM21"/>
  <c r="DL21"/>
  <c r="DK21"/>
  <c r="DJ21"/>
  <c r="DI21"/>
  <c r="DH21"/>
  <c r="DG21"/>
  <c r="DE21"/>
  <c r="DD21"/>
  <c r="DC21"/>
  <c r="DB21"/>
  <c r="DA21"/>
  <c r="CZ21"/>
  <c r="CY21"/>
  <c r="CX21"/>
  <c r="CW21"/>
  <c r="CV21"/>
  <c r="CU21"/>
  <c r="CT21"/>
  <c r="CS21"/>
  <c r="CR21"/>
  <c r="CQ21"/>
  <c r="CP21"/>
  <c r="CO21"/>
  <c r="CN21"/>
  <c r="CM21"/>
  <c r="CL21"/>
  <c r="CK21"/>
  <c r="CJ21"/>
  <c r="CI21"/>
  <c r="CH21"/>
  <c r="CG21"/>
  <c r="CF21"/>
  <c r="CE21"/>
  <c r="CD21"/>
  <c r="CC21"/>
  <c r="CB21"/>
  <c r="CA21"/>
  <c r="BZ21"/>
  <c r="BY21"/>
  <c r="BX21"/>
  <c r="BW21"/>
  <c r="BV21"/>
  <c r="BU21"/>
  <c r="BT21"/>
  <c r="BS21"/>
  <c r="BR21"/>
  <c r="BQ21"/>
  <c r="BP21"/>
  <c r="BO21"/>
  <c r="BN21"/>
  <c r="BM21"/>
  <c r="BL21"/>
  <c r="BK21"/>
  <c r="BJ21"/>
  <c r="BI21"/>
  <c r="BH21"/>
  <c r="BG21"/>
  <c r="BE21"/>
  <c r="BE20"/>
  <c r="BE19"/>
  <c r="BE18"/>
  <c r="BE17"/>
  <c r="BE16"/>
  <c r="BE15"/>
  <c r="BE14"/>
  <c r="BE13"/>
  <c r="BE12"/>
  <c r="BE11"/>
  <c r="BE10"/>
  <c r="BE9"/>
  <c r="H3"/>
  <c r="G3"/>
  <c r="DE1"/>
  <c r="S70" i="9"/>
  <c r="P70"/>
  <c r="O70"/>
  <c r="N70"/>
  <c r="M70"/>
  <c r="L70"/>
  <c r="K70"/>
  <c r="J70"/>
  <c r="I70"/>
  <c r="H70"/>
  <c r="G70"/>
  <c r="F70"/>
  <c r="E70"/>
  <c r="S69"/>
  <c r="P69"/>
  <c r="M69"/>
  <c r="J69"/>
  <c r="S68"/>
  <c r="P68"/>
  <c r="M68"/>
  <c r="J68"/>
  <c r="S67"/>
  <c r="P67"/>
  <c r="M67"/>
  <c r="J67"/>
  <c r="S66"/>
  <c r="P66"/>
  <c r="M66"/>
  <c r="J66"/>
  <c r="S65"/>
  <c r="P65"/>
  <c r="M65"/>
  <c r="J65"/>
  <c r="S64"/>
  <c r="R64"/>
  <c r="P64"/>
  <c r="O64"/>
  <c r="M64"/>
  <c r="L64"/>
  <c r="J64"/>
  <c r="I64"/>
  <c r="R63"/>
  <c r="O63"/>
  <c r="L63"/>
  <c r="R62"/>
  <c r="Q62"/>
  <c r="O62"/>
  <c r="N62"/>
  <c r="L62"/>
  <c r="K62"/>
  <c r="I62"/>
  <c r="Q61"/>
  <c r="N61"/>
  <c r="K61"/>
  <c r="F43"/>
  <c r="E43"/>
  <c r="D43"/>
  <c r="C43"/>
  <c r="P41"/>
  <c r="O41"/>
  <c r="N41"/>
  <c r="M41"/>
  <c r="L41"/>
  <c r="K41"/>
  <c r="J41"/>
  <c r="I41"/>
  <c r="F41"/>
  <c r="C41"/>
  <c r="P40"/>
  <c r="O40"/>
  <c r="N40"/>
  <c r="M40"/>
  <c r="L40"/>
  <c r="K40"/>
  <c r="J40"/>
  <c r="I40"/>
  <c r="F40"/>
  <c r="P39"/>
  <c r="O39"/>
  <c r="N39"/>
  <c r="M39"/>
  <c r="L39"/>
  <c r="K39"/>
  <c r="J39"/>
  <c r="I39"/>
  <c r="F39"/>
  <c r="P38"/>
  <c r="O38"/>
  <c r="N38"/>
  <c r="M38"/>
  <c r="L38"/>
  <c r="K38"/>
  <c r="J38"/>
  <c r="I38"/>
  <c r="F38"/>
  <c r="P37"/>
  <c r="O37"/>
  <c r="N37"/>
  <c r="M37"/>
  <c r="L37"/>
  <c r="K37"/>
  <c r="J37"/>
  <c r="I37"/>
  <c r="F37"/>
  <c r="P36"/>
  <c r="O36"/>
  <c r="N36"/>
  <c r="M36"/>
  <c r="L36"/>
  <c r="K36"/>
  <c r="J36"/>
  <c r="I36"/>
  <c r="F36"/>
  <c r="P35"/>
  <c r="O35"/>
  <c r="N35"/>
  <c r="M35"/>
  <c r="L35"/>
  <c r="K35"/>
  <c r="J35"/>
  <c r="I35"/>
  <c r="F35"/>
  <c r="P34"/>
  <c r="O34"/>
  <c r="N34"/>
  <c r="M34"/>
  <c r="L34"/>
  <c r="K34"/>
  <c r="J34"/>
  <c r="I34"/>
  <c r="F34"/>
  <c r="P33"/>
  <c r="O33"/>
  <c r="N33"/>
  <c r="M33"/>
  <c r="L33"/>
  <c r="K33"/>
  <c r="J33"/>
  <c r="I33"/>
  <c r="F33"/>
  <c r="P32"/>
  <c r="O32"/>
  <c r="N32"/>
  <c r="M32"/>
  <c r="L32"/>
  <c r="K32"/>
  <c r="J32"/>
  <c r="I32"/>
  <c r="F32"/>
  <c r="E32"/>
  <c r="D32"/>
  <c r="FE301" i="3"/>
  <c r="FD301"/>
  <c r="FC301"/>
  <c r="FB301"/>
  <c r="FA301"/>
  <c r="EZ301"/>
  <c r="EY301"/>
  <c r="EX301"/>
  <c r="EW301"/>
  <c r="EV301"/>
  <c r="EU301"/>
  <c r="ET301"/>
  <c r="ES301"/>
  <c r="ER301"/>
  <c r="EQ301"/>
  <c r="EP301"/>
  <c r="EO301"/>
  <c r="EN301"/>
  <c r="EM301"/>
  <c r="EL301"/>
  <c r="EK301"/>
  <c r="EJ301"/>
  <c r="EI301"/>
  <c r="EH301"/>
  <c r="EG301"/>
  <c r="EF301"/>
  <c r="EE301"/>
  <c r="ED301"/>
  <c r="EC301"/>
  <c r="EB301"/>
  <c r="EA301"/>
  <c r="DZ301"/>
  <c r="DY301"/>
  <c r="DX301"/>
  <c r="DW301"/>
  <c r="DV301"/>
  <c r="DU301"/>
  <c r="DT301"/>
  <c r="DS301"/>
  <c r="DR301"/>
  <c r="DQ301"/>
  <c r="DP301"/>
  <c r="DO301"/>
  <c r="DN301"/>
  <c r="DM301"/>
  <c r="DL301"/>
  <c r="DK301"/>
  <c r="DJ301"/>
  <c r="DI301"/>
  <c r="DH301"/>
  <c r="DG301"/>
  <c r="FE300"/>
  <c r="FD300"/>
  <c r="FC300"/>
  <c r="FB300"/>
  <c r="FA300"/>
  <c r="EZ300"/>
  <c r="EY300"/>
  <c r="EX300"/>
  <c r="EW300"/>
  <c r="EV300"/>
  <c r="EU300"/>
  <c r="ET300"/>
  <c r="ES300"/>
  <c r="ER300"/>
  <c r="EQ300"/>
  <c r="EP300"/>
  <c r="EO300"/>
  <c r="EN300"/>
  <c r="EM300"/>
  <c r="EL300"/>
  <c r="EK300"/>
  <c r="EJ300"/>
  <c r="EI300"/>
  <c r="EH300"/>
  <c r="EG300"/>
  <c r="EF300"/>
  <c r="EE300"/>
  <c r="ED300"/>
  <c r="EC300"/>
  <c r="EB300"/>
  <c r="EA300"/>
  <c r="DZ300"/>
  <c r="DY300"/>
  <c r="DX300"/>
  <c r="DW300"/>
  <c r="DV300"/>
  <c r="DU300"/>
  <c r="DT300"/>
  <c r="DS300"/>
  <c r="DR300"/>
  <c r="DQ300"/>
  <c r="DP300"/>
  <c r="DO300"/>
  <c r="DN300"/>
  <c r="DM300"/>
  <c r="DL300"/>
  <c r="DK300"/>
  <c r="DJ300"/>
  <c r="DI300"/>
  <c r="DH300"/>
  <c r="DG300"/>
  <c r="FE299"/>
  <c r="FD299"/>
  <c r="FC299"/>
  <c r="FB299"/>
  <c r="FA299"/>
  <c r="EZ299"/>
  <c r="EY299"/>
  <c r="EX299"/>
  <c r="EW299"/>
  <c r="EV299"/>
  <c r="EU299"/>
  <c r="ET299"/>
  <c r="ES299"/>
  <c r="ER299"/>
  <c r="EQ299"/>
  <c r="EP299"/>
  <c r="EO299"/>
  <c r="EN299"/>
  <c r="EM299"/>
  <c r="EL299"/>
  <c r="EK299"/>
  <c r="EJ299"/>
  <c r="EI299"/>
  <c r="EH299"/>
  <c r="EG299"/>
  <c r="EF299"/>
  <c r="EE299"/>
  <c r="ED299"/>
  <c r="EC299"/>
  <c r="EB299"/>
  <c r="EA299"/>
  <c r="DZ299"/>
  <c r="DY299"/>
  <c r="DX299"/>
  <c r="DW299"/>
  <c r="DV299"/>
  <c r="DU299"/>
  <c r="DT299"/>
  <c r="DS299"/>
  <c r="DR299"/>
  <c r="DQ299"/>
  <c r="DP299"/>
  <c r="DO299"/>
  <c r="DN299"/>
  <c r="DM299"/>
  <c r="DL299"/>
  <c r="DK299"/>
  <c r="DJ299"/>
  <c r="DI299"/>
  <c r="DH299"/>
  <c r="DG299"/>
  <c r="FE298"/>
  <c r="FD298"/>
  <c r="FC298"/>
  <c r="FB298"/>
  <c r="FA298"/>
  <c r="EZ298"/>
  <c r="EY298"/>
  <c r="EX298"/>
  <c r="EW298"/>
  <c r="EV298"/>
  <c r="EU298"/>
  <c r="ET298"/>
  <c r="ES298"/>
  <c r="ER298"/>
  <c r="EQ298"/>
  <c r="EP298"/>
  <c r="EO298"/>
  <c r="EN298"/>
  <c r="EM298"/>
  <c r="EL298"/>
  <c r="EK298"/>
  <c r="EJ298"/>
  <c r="EI298"/>
  <c r="EH298"/>
  <c r="EG298"/>
  <c r="EF298"/>
  <c r="EE298"/>
  <c r="ED298"/>
  <c r="EC298"/>
  <c r="EB298"/>
  <c r="EA298"/>
  <c r="DZ298"/>
  <c r="DY298"/>
  <c r="DX298"/>
  <c r="DW298"/>
  <c r="DV298"/>
  <c r="DU298"/>
  <c r="DT298"/>
  <c r="DS298"/>
  <c r="DR298"/>
  <c r="DQ298"/>
  <c r="DP298"/>
  <c r="DO298"/>
  <c r="DN298"/>
  <c r="DM298"/>
  <c r="DL298"/>
  <c r="DK298"/>
  <c r="DJ298"/>
  <c r="DI298"/>
  <c r="DH298"/>
  <c r="DG298"/>
  <c r="FE297"/>
  <c r="FD297"/>
  <c r="FC297"/>
  <c r="FB297"/>
  <c r="FA297"/>
  <c r="EZ297"/>
  <c r="EY297"/>
  <c r="EX297"/>
  <c r="EW297"/>
  <c r="EV297"/>
  <c r="EU297"/>
  <c r="ET297"/>
  <c r="ES297"/>
  <c r="ER297"/>
  <c r="EQ297"/>
  <c r="EP297"/>
  <c r="EO297"/>
  <c r="EN297"/>
  <c r="EM297"/>
  <c r="EL297"/>
  <c r="EK297"/>
  <c r="EJ297"/>
  <c r="EI297"/>
  <c r="EH297"/>
  <c r="EG297"/>
  <c r="EF297"/>
  <c r="EE297"/>
  <c r="ED297"/>
  <c r="EC297"/>
  <c r="EB297"/>
  <c r="EA297"/>
  <c r="DZ297"/>
  <c r="DY297"/>
  <c r="DX297"/>
  <c r="DW297"/>
  <c r="DV297"/>
  <c r="DU297"/>
  <c r="DT297"/>
  <c r="DS297"/>
  <c r="DR297"/>
  <c r="DQ297"/>
  <c r="DP297"/>
  <c r="DO297"/>
  <c r="DN297"/>
  <c r="DM297"/>
  <c r="DL297"/>
  <c r="DK297"/>
  <c r="DJ297"/>
  <c r="DI297"/>
  <c r="DH297"/>
  <c r="DG297"/>
  <c r="FE296"/>
  <c r="FD296"/>
  <c r="FC296"/>
  <c r="FB296"/>
  <c r="FA296"/>
  <c r="EZ296"/>
  <c r="EY296"/>
  <c r="EX296"/>
  <c r="EW296"/>
  <c r="EV296"/>
  <c r="EU296"/>
  <c r="ET296"/>
  <c r="ES296"/>
  <c r="ER296"/>
  <c r="EQ296"/>
  <c r="EP296"/>
  <c r="EO296"/>
  <c r="EN296"/>
  <c r="EM296"/>
  <c r="EL296"/>
  <c r="EK296"/>
  <c r="EJ296"/>
  <c r="EI296"/>
  <c r="EH296"/>
  <c r="EG296"/>
  <c r="EF296"/>
  <c r="EE296"/>
  <c r="ED296"/>
  <c r="EC296"/>
  <c r="EB296"/>
  <c r="EA296"/>
  <c r="DZ296"/>
  <c r="DY296"/>
  <c r="DX296"/>
  <c r="DW296"/>
  <c r="DV296"/>
  <c r="DU296"/>
  <c r="DT296"/>
  <c r="DS296"/>
  <c r="DR296"/>
  <c r="DQ296"/>
  <c r="DP296"/>
  <c r="DO296"/>
  <c r="DN296"/>
  <c r="DM296"/>
  <c r="DL296"/>
  <c r="DK296"/>
  <c r="DJ296"/>
  <c r="DI296"/>
  <c r="DH296"/>
  <c r="DG296"/>
  <c r="FE283"/>
  <c r="FD283"/>
  <c r="FC283"/>
  <c r="FB283"/>
  <c r="FA283"/>
  <c r="EZ283"/>
  <c r="EY283"/>
  <c r="EX283"/>
  <c r="EW283"/>
  <c r="EV283"/>
  <c r="EU283"/>
  <c r="ET283"/>
  <c r="ES283"/>
  <c r="ER283"/>
  <c r="EQ283"/>
  <c r="EP283"/>
  <c r="EO283"/>
  <c r="EN283"/>
  <c r="EM283"/>
  <c r="EL283"/>
  <c r="EK283"/>
  <c r="EJ283"/>
  <c r="EI283"/>
  <c r="EH283"/>
  <c r="EG283"/>
  <c r="EF283"/>
  <c r="EE283"/>
  <c r="ED283"/>
  <c r="EC283"/>
  <c r="EB283"/>
  <c r="EA283"/>
  <c r="DZ283"/>
  <c r="DY283"/>
  <c r="DX283"/>
  <c r="DW283"/>
  <c r="DV283"/>
  <c r="DU283"/>
  <c r="DT283"/>
  <c r="DS283"/>
  <c r="DR283"/>
  <c r="DQ283"/>
  <c r="DP283"/>
  <c r="DO283"/>
  <c r="DN283"/>
  <c r="DM283"/>
  <c r="DL283"/>
  <c r="DK283"/>
  <c r="DJ283"/>
  <c r="DI283"/>
  <c r="DH283"/>
  <c r="DG283"/>
  <c r="DE283"/>
  <c r="DD283"/>
  <c r="DC283"/>
  <c r="DB283"/>
  <c r="DA283"/>
  <c r="CZ283"/>
  <c r="CY283"/>
  <c r="CX283"/>
  <c r="CW283"/>
  <c r="CV283"/>
  <c r="CU283"/>
  <c r="CT283"/>
  <c r="CS283"/>
  <c r="CR283"/>
  <c r="CQ283"/>
  <c r="CP283"/>
  <c r="CO283"/>
  <c r="CN283"/>
  <c r="CM283"/>
  <c r="CL283"/>
  <c r="CK283"/>
  <c r="CJ283"/>
  <c r="CI283"/>
  <c r="CH283"/>
  <c r="CG283"/>
  <c r="CF283"/>
  <c r="CE283"/>
  <c r="CD283"/>
  <c r="CC283"/>
  <c r="CB283"/>
  <c r="CA283"/>
  <c r="BZ283"/>
  <c r="BY283"/>
  <c r="BX283"/>
  <c r="BW283"/>
  <c r="BV283"/>
  <c r="BU283"/>
  <c r="BT283"/>
  <c r="BS283"/>
  <c r="BR283"/>
  <c r="BQ283"/>
  <c r="BP283"/>
  <c r="BO283"/>
  <c r="BN283"/>
  <c r="BM283"/>
  <c r="BL283"/>
  <c r="BK283"/>
  <c r="BJ283"/>
  <c r="BI283"/>
  <c r="BH283"/>
  <c r="BG283"/>
  <c r="BE283"/>
  <c r="BD283"/>
  <c r="BC283"/>
  <c r="BB283"/>
  <c r="BA283"/>
  <c r="AZ283"/>
  <c r="AY283"/>
  <c r="AX283"/>
  <c r="AW283"/>
  <c r="AV283"/>
  <c r="AU283"/>
  <c r="AT283"/>
  <c r="AS283"/>
  <c r="AR283"/>
  <c r="AQ283"/>
  <c r="AP283"/>
  <c r="AO283"/>
  <c r="AN283"/>
  <c r="AM283"/>
  <c r="AL283"/>
  <c r="AK283"/>
  <c r="AJ283"/>
  <c r="AI283"/>
  <c r="AH283"/>
  <c r="AG283"/>
  <c r="AF283"/>
  <c r="AE283"/>
  <c r="AD283"/>
  <c r="AC283"/>
  <c r="AB283"/>
  <c r="AA283"/>
  <c r="Z283"/>
  <c r="Y283"/>
  <c r="X283"/>
  <c r="W283"/>
  <c r="V283"/>
  <c r="U283"/>
  <c r="T283"/>
  <c r="S283"/>
  <c r="R283"/>
  <c r="Q283"/>
  <c r="P283"/>
  <c r="O283"/>
  <c r="N283"/>
  <c r="M283"/>
  <c r="L283"/>
  <c r="K283"/>
  <c r="J283"/>
  <c r="I283"/>
  <c r="H283"/>
  <c r="G283"/>
  <c r="FE282"/>
  <c r="FD282"/>
  <c r="FC282"/>
  <c r="FB282"/>
  <c r="FA282"/>
  <c r="EY282"/>
  <c r="EW282"/>
  <c r="EV282"/>
  <c r="EU282"/>
  <c r="ES282"/>
  <c r="ER282"/>
  <c r="EQ282"/>
  <c r="EP282"/>
  <c r="EO282"/>
  <c r="EN282"/>
  <c r="EM282"/>
  <c r="EL282"/>
  <c r="EK282"/>
  <c r="EJ282"/>
  <c r="EI282"/>
  <c r="EH282"/>
  <c r="EG282"/>
  <c r="EF282"/>
  <c r="EE282"/>
  <c r="ED282"/>
  <c r="EC282"/>
  <c r="EB282"/>
  <c r="EA282"/>
  <c r="DZ282"/>
  <c r="DY282"/>
  <c r="DX282"/>
  <c r="DW282"/>
  <c r="DV282"/>
  <c r="DU282"/>
  <c r="DT282"/>
  <c r="DS282"/>
  <c r="DR282"/>
  <c r="DQ282"/>
  <c r="DP282"/>
  <c r="DO282"/>
  <c r="DN282"/>
  <c r="DM282"/>
  <c r="DL282"/>
  <c r="DK282"/>
  <c r="DJ282"/>
  <c r="DI282"/>
  <c r="DH282"/>
  <c r="DG282"/>
  <c r="DE282"/>
  <c r="DD282"/>
  <c r="DC282"/>
  <c r="DB282"/>
  <c r="DA282"/>
  <c r="CZ282"/>
  <c r="CY282"/>
  <c r="CX282"/>
  <c r="CW282"/>
  <c r="CV282"/>
  <c r="CU282"/>
  <c r="CT282"/>
  <c r="CS282"/>
  <c r="CR282"/>
  <c r="CQ282"/>
  <c r="CP282"/>
  <c r="CO282"/>
  <c r="CN282"/>
  <c r="CM282"/>
  <c r="CL282"/>
  <c r="CK282"/>
  <c r="CJ282"/>
  <c r="CI282"/>
  <c r="CH282"/>
  <c r="CG282"/>
  <c r="CF282"/>
  <c r="CE282"/>
  <c r="CD282"/>
  <c r="CC282"/>
  <c r="CB282"/>
  <c r="CA282"/>
  <c r="BZ282"/>
  <c r="BY282"/>
  <c r="BX282"/>
  <c r="BW282"/>
  <c r="BV282"/>
  <c r="BU282"/>
  <c r="BT282"/>
  <c r="BS282"/>
  <c r="BR282"/>
  <c r="BQ282"/>
  <c r="BP282"/>
  <c r="BO282"/>
  <c r="BN282"/>
  <c r="BM282"/>
  <c r="BL282"/>
  <c r="BK282"/>
  <c r="BJ282"/>
  <c r="BI282"/>
  <c r="BH282"/>
  <c r="BG282"/>
  <c r="BE282"/>
  <c r="BD282"/>
  <c r="BC282"/>
  <c r="BB282"/>
  <c r="BA282"/>
  <c r="AZ282"/>
  <c r="AY282"/>
  <c r="AX282"/>
  <c r="AW282"/>
  <c r="AV282"/>
  <c r="AU282"/>
  <c r="AT282"/>
  <c r="AS282"/>
  <c r="AR282"/>
  <c r="AQ282"/>
  <c r="AP282"/>
  <c r="AO282"/>
  <c r="AN282"/>
  <c r="AM282"/>
  <c r="AL282"/>
  <c r="AK282"/>
  <c r="AJ282"/>
  <c r="AI282"/>
  <c r="AH282"/>
  <c r="AG282"/>
  <c r="AF282"/>
  <c r="AE282"/>
  <c r="AD282"/>
  <c r="AC282"/>
  <c r="AB282"/>
  <c r="AA282"/>
  <c r="Z282"/>
  <c r="Y282"/>
  <c r="X282"/>
  <c r="W282"/>
  <c r="V282"/>
  <c r="U282"/>
  <c r="T282"/>
  <c r="S282"/>
  <c r="R282"/>
  <c r="Q282"/>
  <c r="P282"/>
  <c r="O282"/>
  <c r="N282"/>
  <c r="M282"/>
  <c r="L282"/>
  <c r="K282"/>
  <c r="J282"/>
  <c r="I282"/>
  <c r="H282"/>
  <c r="G282"/>
  <c r="FE281"/>
  <c r="FD281"/>
  <c r="FC281"/>
  <c r="FB281"/>
  <c r="FA281"/>
  <c r="EY281"/>
  <c r="EX281"/>
  <c r="EW281"/>
  <c r="EV281"/>
  <c r="EU281"/>
  <c r="ES281"/>
  <c r="ER281"/>
  <c r="EQ281"/>
  <c r="EP281"/>
  <c r="EO281"/>
  <c r="EN281"/>
  <c r="EM281"/>
  <c r="EL281"/>
  <c r="EK281"/>
  <c r="EJ281"/>
  <c r="EI281"/>
  <c r="EH281"/>
  <c r="EG281"/>
  <c r="EF281"/>
  <c r="EE281"/>
  <c r="ED281"/>
  <c r="EC281"/>
  <c r="EB281"/>
  <c r="EA281"/>
  <c r="DZ281"/>
  <c r="DY281"/>
  <c r="DW281"/>
  <c r="DV281"/>
  <c r="DU281"/>
  <c r="DT281"/>
  <c r="DS281"/>
  <c r="DR281"/>
  <c r="DQ281"/>
  <c r="DP281"/>
  <c r="DO281"/>
  <c r="DN281"/>
  <c r="DM281"/>
  <c r="DL281"/>
  <c r="DK281"/>
  <c r="DI281"/>
  <c r="DE281"/>
  <c r="DD281"/>
  <c r="DC281"/>
  <c r="DB281"/>
  <c r="DA281"/>
  <c r="CZ281"/>
  <c r="CY281"/>
  <c r="CX281"/>
  <c r="CW281"/>
  <c r="CV281"/>
  <c r="CU281"/>
  <c r="CT281"/>
  <c r="CS281"/>
  <c r="CR281"/>
  <c r="CQ281"/>
  <c r="CP281"/>
  <c r="CO281"/>
  <c r="CN281"/>
  <c r="CM281"/>
  <c r="CL281"/>
  <c r="CK281"/>
  <c r="CJ281"/>
  <c r="CI281"/>
  <c r="CH281"/>
  <c r="CG281"/>
  <c r="CF281"/>
  <c r="CE281"/>
  <c r="CD281"/>
  <c r="CC281"/>
  <c r="CB281"/>
  <c r="CA281"/>
  <c r="BZ281"/>
  <c r="BY281"/>
  <c r="BX281"/>
  <c r="BW281"/>
  <c r="BV281"/>
  <c r="BU281"/>
  <c r="BT281"/>
  <c r="BS281"/>
  <c r="BR281"/>
  <c r="BQ281"/>
  <c r="BP281"/>
  <c r="BO281"/>
  <c r="BN281"/>
  <c r="BM281"/>
  <c r="BL281"/>
  <c r="BK281"/>
  <c r="BJ281"/>
  <c r="BI281"/>
  <c r="BH281"/>
  <c r="BG281"/>
  <c r="BE281"/>
  <c r="BD281"/>
  <c r="BC281"/>
  <c r="BB281"/>
  <c r="BA281"/>
  <c r="AZ281"/>
  <c r="AY281"/>
  <c r="AX281"/>
  <c r="AW281"/>
  <c r="AV281"/>
  <c r="AU281"/>
  <c r="AT281"/>
  <c r="AS281"/>
  <c r="AR281"/>
  <c r="AQ281"/>
  <c r="AP281"/>
  <c r="AO281"/>
  <c r="AN281"/>
  <c r="AM281"/>
  <c r="AL281"/>
  <c r="AK281"/>
  <c r="AJ281"/>
  <c r="AI281"/>
  <c r="AH281"/>
  <c r="AG281"/>
  <c r="AF281"/>
  <c r="AE281"/>
  <c r="AD281"/>
  <c r="AC281"/>
  <c r="AB281"/>
  <c r="AA281"/>
  <c r="Z281"/>
  <c r="Y281"/>
  <c r="X281"/>
  <c r="W281"/>
  <c r="V281"/>
  <c r="U281"/>
  <c r="T281"/>
  <c r="S281"/>
  <c r="R281"/>
  <c r="Q281"/>
  <c r="P281"/>
  <c r="O281"/>
  <c r="N281"/>
  <c r="M281"/>
  <c r="L281"/>
  <c r="K281"/>
  <c r="J281"/>
  <c r="I281"/>
  <c r="H281"/>
  <c r="G281"/>
  <c r="FE280"/>
  <c r="FD280"/>
  <c r="EY280"/>
  <c r="EX280"/>
  <c r="EV280"/>
  <c r="EU280"/>
  <c r="ET280"/>
  <c r="ER280"/>
  <c r="EP280"/>
  <c r="DO280"/>
  <c r="DE280"/>
  <c r="DD280"/>
  <c r="DC280"/>
  <c r="DB280"/>
  <c r="DA280"/>
  <c r="CZ280"/>
  <c r="CY280"/>
  <c r="CX280"/>
  <c r="CW280"/>
  <c r="CV280"/>
  <c r="CU280"/>
  <c r="CT280"/>
  <c r="CS280"/>
  <c r="CR280"/>
  <c r="CQ280"/>
  <c r="CP280"/>
  <c r="CO280"/>
  <c r="CN280"/>
  <c r="CM280"/>
  <c r="CL280"/>
  <c r="CK280"/>
  <c r="CJ280"/>
  <c r="CI280"/>
  <c r="CH280"/>
  <c r="CG280"/>
  <c r="CF280"/>
  <c r="CE280"/>
  <c r="CD280"/>
  <c r="CC280"/>
  <c r="CB280"/>
  <c r="CA280"/>
  <c r="BZ280"/>
  <c r="BY280"/>
  <c r="BX280"/>
  <c r="BW280"/>
  <c r="BV280"/>
  <c r="BU280"/>
  <c r="BT280"/>
  <c r="BS280"/>
  <c r="BR280"/>
  <c r="BQ280"/>
  <c r="BP280"/>
  <c r="BO280"/>
  <c r="BN280"/>
  <c r="BM280"/>
  <c r="BL280"/>
  <c r="BK280"/>
  <c r="BJ280"/>
  <c r="BI280"/>
  <c r="BH280"/>
  <c r="BG280"/>
  <c r="BE280"/>
  <c r="BD280"/>
  <c r="BC280"/>
  <c r="BB280"/>
  <c r="BA280"/>
  <c r="AZ280"/>
  <c r="AY280"/>
  <c r="AX280"/>
  <c r="AW280"/>
  <c r="AV280"/>
  <c r="AU280"/>
  <c r="AT280"/>
  <c r="AS280"/>
  <c r="AR280"/>
  <c r="AQ280"/>
  <c r="AP280"/>
  <c r="AO280"/>
  <c r="AN280"/>
  <c r="AM280"/>
  <c r="AL280"/>
  <c r="AK280"/>
  <c r="AJ280"/>
  <c r="AI280"/>
  <c r="AH280"/>
  <c r="AG280"/>
  <c r="AF280"/>
  <c r="AE280"/>
  <c r="AD280"/>
  <c r="AC280"/>
  <c r="AB280"/>
  <c r="AA280"/>
  <c r="Z280"/>
  <c r="Y280"/>
  <c r="X280"/>
  <c r="W280"/>
  <c r="V280"/>
  <c r="U280"/>
  <c r="T280"/>
  <c r="S280"/>
  <c r="R280"/>
  <c r="Q280"/>
  <c r="P280"/>
  <c r="O280"/>
  <c r="N280"/>
  <c r="M280"/>
  <c r="L280"/>
  <c r="K280"/>
  <c r="J280"/>
  <c r="I280"/>
  <c r="H280"/>
  <c r="G280"/>
  <c r="FE279"/>
  <c r="FD279"/>
  <c r="FC279"/>
  <c r="FB279"/>
  <c r="FA279"/>
  <c r="EZ279"/>
  <c r="EY279"/>
  <c r="EX279"/>
  <c r="EW279"/>
  <c r="EV279"/>
  <c r="EU279"/>
  <c r="ET279"/>
  <c r="ES279"/>
  <c r="ER279"/>
  <c r="EQ279"/>
  <c r="EP279"/>
  <c r="EO279"/>
  <c r="EN279"/>
  <c r="EM279"/>
  <c r="EL279"/>
  <c r="EK279"/>
  <c r="EJ279"/>
  <c r="EI279"/>
  <c r="EH279"/>
  <c r="EG279"/>
  <c r="EF279"/>
  <c r="EE279"/>
  <c r="ED279"/>
  <c r="EC279"/>
  <c r="EB279"/>
  <c r="EA279"/>
  <c r="DZ279"/>
  <c r="DY279"/>
  <c r="DX279"/>
  <c r="DW279"/>
  <c r="DV279"/>
  <c r="DU279"/>
  <c r="DT279"/>
  <c r="DS279"/>
  <c r="DR279"/>
  <c r="DQ279"/>
  <c r="DP279"/>
  <c r="DO279"/>
  <c r="DN279"/>
  <c r="DM279"/>
  <c r="DL279"/>
  <c r="DK279"/>
  <c r="DJ279"/>
  <c r="DI279"/>
  <c r="DH279"/>
  <c r="DG279"/>
  <c r="DE279"/>
  <c r="DD279"/>
  <c r="DC279"/>
  <c r="DB279"/>
  <c r="DA279"/>
  <c r="CZ279"/>
  <c r="CY279"/>
  <c r="CX279"/>
  <c r="CW279"/>
  <c r="CV279"/>
  <c r="CU279"/>
  <c r="CT279"/>
  <c r="CS279"/>
  <c r="CR279"/>
  <c r="CQ279"/>
  <c r="CP279"/>
  <c r="CO279"/>
  <c r="CN279"/>
  <c r="CM279"/>
  <c r="CL279"/>
  <c r="CK279"/>
  <c r="CJ279"/>
  <c r="CI279"/>
  <c r="CH279"/>
  <c r="CG279"/>
  <c r="CF279"/>
  <c r="CE279"/>
  <c r="CD279"/>
  <c r="CC279"/>
  <c r="CB279"/>
  <c r="CA279"/>
  <c r="BZ279"/>
  <c r="BY279"/>
  <c r="BX279"/>
  <c r="BW279"/>
  <c r="BV279"/>
  <c r="BU279"/>
  <c r="BT279"/>
  <c r="BS279"/>
  <c r="BR279"/>
  <c r="BQ279"/>
  <c r="BP279"/>
  <c r="BO279"/>
  <c r="BN279"/>
  <c r="BM279"/>
  <c r="BL279"/>
  <c r="BK279"/>
  <c r="BJ279"/>
  <c r="BI279"/>
  <c r="BH279"/>
  <c r="BG279"/>
  <c r="BE279"/>
  <c r="BD279"/>
  <c r="BC279"/>
  <c r="BB279"/>
  <c r="BA279"/>
  <c r="AZ279"/>
  <c r="AY279"/>
  <c r="AX279"/>
  <c r="AW279"/>
  <c r="AV279"/>
  <c r="AU279"/>
  <c r="AT279"/>
  <c r="AS279"/>
  <c r="AR279"/>
  <c r="AQ279"/>
  <c r="AP279"/>
  <c r="AO279"/>
  <c r="AN279"/>
  <c r="AM279"/>
  <c r="AL279"/>
  <c r="AK279"/>
  <c r="AJ279"/>
  <c r="AI279"/>
  <c r="AH279"/>
  <c r="AG279"/>
  <c r="AF279"/>
  <c r="AE279"/>
  <c r="AD279"/>
  <c r="AC279"/>
  <c r="AB279"/>
  <c r="AA279"/>
  <c r="Z279"/>
  <c r="Y279"/>
  <c r="X279"/>
  <c r="W279"/>
  <c r="V279"/>
  <c r="U279"/>
  <c r="T279"/>
  <c r="S279"/>
  <c r="R279"/>
  <c r="Q279"/>
  <c r="P279"/>
  <c r="O279"/>
  <c r="N279"/>
  <c r="M279"/>
  <c r="L279"/>
  <c r="K279"/>
  <c r="J279"/>
  <c r="I279"/>
  <c r="H279"/>
  <c r="G279"/>
  <c r="DE276"/>
  <c r="DD276"/>
  <c r="DC276"/>
  <c r="DB276"/>
  <c r="DA276"/>
  <c r="CZ276"/>
  <c r="CY276"/>
  <c r="CX276"/>
  <c r="CW276"/>
  <c r="CV276"/>
  <c r="CU276"/>
  <c r="CT276"/>
  <c r="CS276"/>
  <c r="CR276"/>
  <c r="CQ276"/>
  <c r="CP276"/>
  <c r="CO276"/>
  <c r="CN276"/>
  <c r="CM276"/>
  <c r="CL276"/>
  <c r="CK276"/>
  <c r="CJ276"/>
  <c r="CI276"/>
  <c r="CH276"/>
  <c r="CG276"/>
  <c r="CF276"/>
  <c r="CE276"/>
  <c r="CD276"/>
  <c r="CC276"/>
  <c r="CB276"/>
  <c r="CA276"/>
  <c r="BZ276"/>
  <c r="BY276"/>
  <c r="BX276"/>
  <c r="BW276"/>
  <c r="BV276"/>
  <c r="BU276"/>
  <c r="BT276"/>
  <c r="BS276"/>
  <c r="BR276"/>
  <c r="BQ276"/>
  <c r="BP276"/>
  <c r="BO276"/>
  <c r="BN276"/>
  <c r="BM276"/>
  <c r="BL276"/>
  <c r="BK276"/>
  <c r="BJ276"/>
  <c r="BI276"/>
  <c r="BH276"/>
  <c r="BG276"/>
  <c r="FE275"/>
  <c r="DE275"/>
  <c r="DD275"/>
  <c r="DC275"/>
  <c r="DB275"/>
  <c r="DA275"/>
  <c r="CZ275"/>
  <c r="CY275"/>
  <c r="CX275"/>
  <c r="CW275"/>
  <c r="CV275"/>
  <c r="CU275"/>
  <c r="CT275"/>
  <c r="CS275"/>
  <c r="CR275"/>
  <c r="CQ275"/>
  <c r="CP275"/>
  <c r="CO275"/>
  <c r="CN275"/>
  <c r="CM275"/>
  <c r="CL275"/>
  <c r="CK275"/>
  <c r="CJ275"/>
  <c r="CI275"/>
  <c r="CH275"/>
  <c r="CG275"/>
  <c r="CF275"/>
  <c r="CE275"/>
  <c r="CD275"/>
  <c r="CC275"/>
  <c r="CB275"/>
  <c r="CA275"/>
  <c r="BZ275"/>
  <c r="BY275"/>
  <c r="BX275"/>
  <c r="BW275"/>
  <c r="BV275"/>
  <c r="BU275"/>
  <c r="BT275"/>
  <c r="BS275"/>
  <c r="BR275"/>
  <c r="BQ275"/>
  <c r="BP275"/>
  <c r="BO275"/>
  <c r="BN275"/>
  <c r="BM275"/>
  <c r="BL275"/>
  <c r="BK275"/>
  <c r="BJ275"/>
  <c r="BI275"/>
  <c r="BH275"/>
  <c r="BG275"/>
  <c r="BE275"/>
  <c r="FE274"/>
  <c r="DE274"/>
  <c r="DD274"/>
  <c r="DC274"/>
  <c r="DB274"/>
  <c r="DA274"/>
  <c r="CZ274"/>
  <c r="CY274"/>
  <c r="CX274"/>
  <c r="CW274"/>
  <c r="CV274"/>
  <c r="CU274"/>
  <c r="CT274"/>
  <c r="CS274"/>
  <c r="CR274"/>
  <c r="CQ274"/>
  <c r="CP274"/>
  <c r="CO274"/>
  <c r="CN274"/>
  <c r="CM274"/>
  <c r="CL274"/>
  <c r="CK274"/>
  <c r="CJ274"/>
  <c r="CI274"/>
  <c r="CH274"/>
  <c r="CG274"/>
  <c r="CF274"/>
  <c r="CE274"/>
  <c r="CD274"/>
  <c r="CC274"/>
  <c r="CB274"/>
  <c r="CA274"/>
  <c r="BZ274"/>
  <c r="BY274"/>
  <c r="BX274"/>
  <c r="BW274"/>
  <c r="BV274"/>
  <c r="BU274"/>
  <c r="BT274"/>
  <c r="BS274"/>
  <c r="BR274"/>
  <c r="BQ274"/>
  <c r="BP274"/>
  <c r="BO274"/>
  <c r="BN274"/>
  <c r="BM274"/>
  <c r="BL274"/>
  <c r="BK274"/>
  <c r="BJ274"/>
  <c r="BI274"/>
  <c r="BH274"/>
  <c r="BG274"/>
  <c r="BE274"/>
  <c r="DE273"/>
  <c r="DD273"/>
  <c r="DC273"/>
  <c r="DB273"/>
  <c r="DA273"/>
  <c r="CZ273"/>
  <c r="CY273"/>
  <c r="CX273"/>
  <c r="CW273"/>
  <c r="CV273"/>
  <c r="CU273"/>
  <c r="CT273"/>
  <c r="CS273"/>
  <c r="CR273"/>
  <c r="CQ273"/>
  <c r="CP273"/>
  <c r="CO273"/>
  <c r="CN273"/>
  <c r="CM273"/>
  <c r="CL273"/>
  <c r="CK273"/>
  <c r="CJ273"/>
  <c r="CI273"/>
  <c r="CH273"/>
  <c r="CG273"/>
  <c r="CF273"/>
  <c r="CE273"/>
  <c r="CD273"/>
  <c r="CC273"/>
  <c r="CB273"/>
  <c r="CA273"/>
  <c r="BZ273"/>
  <c r="BY273"/>
  <c r="BX273"/>
  <c r="BW273"/>
  <c r="BV273"/>
  <c r="BU273"/>
  <c r="BT273"/>
  <c r="BS273"/>
  <c r="BR273"/>
  <c r="BQ273"/>
  <c r="BP273"/>
  <c r="BO273"/>
  <c r="BN273"/>
  <c r="BM273"/>
  <c r="BL273"/>
  <c r="BK273"/>
  <c r="BJ273"/>
  <c r="BI273"/>
  <c r="BH273"/>
  <c r="BG273"/>
  <c r="BE273"/>
  <c r="FD272"/>
  <c r="FC272"/>
  <c r="FB272"/>
  <c r="FA272"/>
  <c r="EZ272"/>
  <c r="EY272"/>
  <c r="EX272"/>
  <c r="EW272"/>
  <c r="EV272"/>
  <c r="EU272"/>
  <c r="ET272"/>
  <c r="ES272"/>
  <c r="ER272"/>
  <c r="EQ272"/>
  <c r="EP272"/>
  <c r="EO272"/>
  <c r="EN272"/>
  <c r="EM272"/>
  <c r="EL272"/>
  <c r="EK272"/>
  <c r="EJ272"/>
  <c r="EI272"/>
  <c r="EH272"/>
  <c r="EG272"/>
  <c r="EF272"/>
  <c r="EE272"/>
  <c r="ED272"/>
  <c r="EC272"/>
  <c r="EB272"/>
  <c r="EA272"/>
  <c r="DZ272"/>
  <c r="DY272"/>
  <c r="DX272"/>
  <c r="DW272"/>
  <c r="DV272"/>
  <c r="DU272"/>
  <c r="DT272"/>
  <c r="DS272"/>
  <c r="DR272"/>
  <c r="DQ272"/>
  <c r="DP272"/>
  <c r="DO272"/>
  <c r="DN272"/>
  <c r="DM272"/>
  <c r="DL272"/>
  <c r="DK272"/>
  <c r="DJ272"/>
  <c r="DI272"/>
  <c r="DH272"/>
  <c r="DG272"/>
  <c r="DE272"/>
  <c r="DD272"/>
  <c r="DC272"/>
  <c r="DB272"/>
  <c r="DA272"/>
  <c r="CZ272"/>
  <c r="CY272"/>
  <c r="CX272"/>
  <c r="CW272"/>
  <c r="CV272"/>
  <c r="CU272"/>
  <c r="CT272"/>
  <c r="CS272"/>
  <c r="CR272"/>
  <c r="CQ272"/>
  <c r="CP272"/>
  <c r="CO272"/>
  <c r="CN272"/>
  <c r="CM272"/>
  <c r="CL272"/>
  <c r="CK272"/>
  <c r="CJ272"/>
  <c r="CI272"/>
  <c r="CH272"/>
  <c r="CG272"/>
  <c r="CF272"/>
  <c r="CE272"/>
  <c r="CD272"/>
  <c r="CC272"/>
  <c r="CB272"/>
  <c r="CA272"/>
  <c r="BZ272"/>
  <c r="BY272"/>
  <c r="BX272"/>
  <c r="BW272"/>
  <c r="BV272"/>
  <c r="BU272"/>
  <c r="BT272"/>
  <c r="BS272"/>
  <c r="BR272"/>
  <c r="BQ272"/>
  <c r="BP272"/>
  <c r="BO272"/>
  <c r="BN272"/>
  <c r="BM272"/>
  <c r="BL272"/>
  <c r="BK272"/>
  <c r="BJ272"/>
  <c r="BI272"/>
  <c r="BH272"/>
  <c r="BG272"/>
  <c r="BE272"/>
  <c r="FD271"/>
  <c r="FC271"/>
  <c r="FB271"/>
  <c r="FA271"/>
  <c r="EZ271"/>
  <c r="EY271"/>
  <c r="EX271"/>
  <c r="EW271"/>
  <c r="EV271"/>
  <c r="EU271"/>
  <c r="ET271"/>
  <c r="ES271"/>
  <c r="ER271"/>
  <c r="EQ271"/>
  <c r="EP271"/>
  <c r="EO271"/>
  <c r="EN271"/>
  <c r="EM271"/>
  <c r="EL271"/>
  <c r="EK271"/>
  <c r="EJ271"/>
  <c r="EI271"/>
  <c r="EH271"/>
  <c r="EG271"/>
  <c r="EF271"/>
  <c r="EE271"/>
  <c r="ED271"/>
  <c r="EC271"/>
  <c r="EB271"/>
  <c r="EA271"/>
  <c r="DZ271"/>
  <c r="DY271"/>
  <c r="DX271"/>
  <c r="DW271"/>
  <c r="DV271"/>
  <c r="DU271"/>
  <c r="DT271"/>
  <c r="DS271"/>
  <c r="DR271"/>
  <c r="DQ271"/>
  <c r="DP271"/>
  <c r="DO271"/>
  <c r="DN271"/>
  <c r="DM271"/>
  <c r="DL271"/>
  <c r="DK271"/>
  <c r="DJ271"/>
  <c r="DI271"/>
  <c r="DH271"/>
  <c r="DG271"/>
  <c r="DE271"/>
  <c r="DD271"/>
  <c r="DC271"/>
  <c r="DB271"/>
  <c r="DA271"/>
  <c r="CZ271"/>
  <c r="CY271"/>
  <c r="CX271"/>
  <c r="CW271"/>
  <c r="CV271"/>
  <c r="CU271"/>
  <c r="CT271"/>
  <c r="CS271"/>
  <c r="CR271"/>
  <c r="CQ271"/>
  <c r="CP271"/>
  <c r="CO271"/>
  <c r="CN271"/>
  <c r="CM271"/>
  <c r="CL271"/>
  <c r="CK271"/>
  <c r="CJ271"/>
  <c r="CI271"/>
  <c r="CH271"/>
  <c r="CG271"/>
  <c r="CF271"/>
  <c r="CE271"/>
  <c r="CD271"/>
  <c r="CC271"/>
  <c r="CB271"/>
  <c r="CA271"/>
  <c r="BZ271"/>
  <c r="BY271"/>
  <c r="BX271"/>
  <c r="BW271"/>
  <c r="BV271"/>
  <c r="BU271"/>
  <c r="BT271"/>
  <c r="BS271"/>
  <c r="BR271"/>
  <c r="BQ271"/>
  <c r="BP271"/>
  <c r="BO271"/>
  <c r="BN271"/>
  <c r="BM271"/>
  <c r="BL271"/>
  <c r="BK271"/>
  <c r="BJ271"/>
  <c r="BI271"/>
  <c r="BH271"/>
  <c r="BG271"/>
  <c r="BE271"/>
  <c r="FD270"/>
  <c r="FC270"/>
  <c r="FB270"/>
  <c r="FA270"/>
  <c r="EZ270"/>
  <c r="EY270"/>
  <c r="EX270"/>
  <c r="EW270"/>
  <c r="EV270"/>
  <c r="EU270"/>
  <c r="ET270"/>
  <c r="ES270"/>
  <c r="ER270"/>
  <c r="EQ270"/>
  <c r="EP270"/>
  <c r="EO270"/>
  <c r="EN270"/>
  <c r="EM270"/>
  <c r="EL270"/>
  <c r="EK270"/>
  <c r="EJ270"/>
  <c r="EI270"/>
  <c r="EH270"/>
  <c r="EG270"/>
  <c r="EF270"/>
  <c r="EE270"/>
  <c r="ED270"/>
  <c r="EC270"/>
  <c r="EB270"/>
  <c r="EA270"/>
  <c r="DZ270"/>
  <c r="DY270"/>
  <c r="DX270"/>
  <c r="DW270"/>
  <c r="DV270"/>
  <c r="DU270"/>
  <c r="DT270"/>
  <c r="DS270"/>
  <c r="DR270"/>
  <c r="DQ270"/>
  <c r="DP270"/>
  <c r="DO270"/>
  <c r="DN270"/>
  <c r="DM270"/>
  <c r="DL270"/>
  <c r="DK270"/>
  <c r="DJ270"/>
  <c r="DI270"/>
  <c r="DH270"/>
  <c r="DG270"/>
  <c r="DE270"/>
  <c r="DD270"/>
  <c r="DC270"/>
  <c r="DB270"/>
  <c r="DA270"/>
  <c r="CZ270"/>
  <c r="CY270"/>
  <c r="CX270"/>
  <c r="CW270"/>
  <c r="CV270"/>
  <c r="CU270"/>
  <c r="CT270"/>
  <c r="CS270"/>
  <c r="CR270"/>
  <c r="CQ270"/>
  <c r="CP270"/>
  <c r="CO270"/>
  <c r="CN270"/>
  <c r="CM270"/>
  <c r="CL270"/>
  <c r="CK270"/>
  <c r="CJ270"/>
  <c r="CI270"/>
  <c r="CH270"/>
  <c r="CG270"/>
  <c r="CF270"/>
  <c r="CE270"/>
  <c r="CD270"/>
  <c r="CC270"/>
  <c r="CB270"/>
  <c r="CA270"/>
  <c r="BZ270"/>
  <c r="BY270"/>
  <c r="BX270"/>
  <c r="BW270"/>
  <c r="BV270"/>
  <c r="BU270"/>
  <c r="BT270"/>
  <c r="BS270"/>
  <c r="BR270"/>
  <c r="BQ270"/>
  <c r="BP270"/>
  <c r="BO270"/>
  <c r="BN270"/>
  <c r="BM270"/>
  <c r="BL270"/>
  <c r="BK270"/>
  <c r="BJ270"/>
  <c r="BI270"/>
  <c r="BH270"/>
  <c r="BG270"/>
  <c r="BE270"/>
  <c r="FD268"/>
  <c r="FC268"/>
  <c r="FB268"/>
  <c r="FA268"/>
  <c r="EZ268"/>
  <c r="EY268"/>
  <c r="EX268"/>
  <c r="EW268"/>
  <c r="EV268"/>
  <c r="EU268"/>
  <c r="ET268"/>
  <c r="ES268"/>
  <c r="ER268"/>
  <c r="EQ268"/>
  <c r="EP268"/>
  <c r="EO268"/>
  <c r="EN268"/>
  <c r="EM268"/>
  <c r="EL268"/>
  <c r="EK268"/>
  <c r="EJ268"/>
  <c r="EI268"/>
  <c r="EH268"/>
  <c r="EG268"/>
  <c r="EF268"/>
  <c r="EE268"/>
  <c r="ED268"/>
  <c r="EC268"/>
  <c r="EB268"/>
  <c r="EA268"/>
  <c r="DZ268"/>
  <c r="DY268"/>
  <c r="DX268"/>
  <c r="DW268"/>
  <c r="DV268"/>
  <c r="DU268"/>
  <c r="DT268"/>
  <c r="DS268"/>
  <c r="DR268"/>
  <c r="DQ268"/>
  <c r="DP268"/>
  <c r="DO268"/>
  <c r="DN268"/>
  <c r="DM268"/>
  <c r="DL268"/>
  <c r="DK268"/>
  <c r="DJ268"/>
  <c r="DI268"/>
  <c r="DH268"/>
  <c r="DG268"/>
  <c r="FD267"/>
  <c r="FC267"/>
  <c r="FB267"/>
  <c r="FA267"/>
  <c r="EZ267"/>
  <c r="EY267"/>
  <c r="EX267"/>
  <c r="EW267"/>
  <c r="EV267"/>
  <c r="EU267"/>
  <c r="ET267"/>
  <c r="ES267"/>
  <c r="ER267"/>
  <c r="EQ267"/>
  <c r="EP267"/>
  <c r="EO267"/>
  <c r="EN267"/>
  <c r="EM267"/>
  <c r="EL267"/>
  <c r="EK267"/>
  <c r="EJ267"/>
  <c r="EI267"/>
  <c r="EH267"/>
  <c r="EG267"/>
  <c r="EF267"/>
  <c r="EE267"/>
  <c r="ED267"/>
  <c r="EC267"/>
  <c r="EB267"/>
  <c r="EA267"/>
  <c r="DZ267"/>
  <c r="DY267"/>
  <c r="DX267"/>
  <c r="DW267"/>
  <c r="DV267"/>
  <c r="DU267"/>
  <c r="DT267"/>
  <c r="DS267"/>
  <c r="DR267"/>
  <c r="DQ267"/>
  <c r="DP267"/>
  <c r="DO267"/>
  <c r="DN267"/>
  <c r="DM267"/>
  <c r="DL267"/>
  <c r="DK267"/>
  <c r="DJ267"/>
  <c r="DI267"/>
  <c r="DH267"/>
  <c r="DG267"/>
  <c r="BE267"/>
  <c r="BD267"/>
  <c r="BC267"/>
  <c r="BB267"/>
  <c r="BA267"/>
  <c r="AZ267"/>
  <c r="AY267"/>
  <c r="AX267"/>
  <c r="AW267"/>
  <c r="AV267"/>
  <c r="AU267"/>
  <c r="AT267"/>
  <c r="AS267"/>
  <c r="AR267"/>
  <c r="AQ267"/>
  <c r="AP267"/>
  <c r="AO267"/>
  <c r="AN267"/>
  <c r="AM267"/>
  <c r="AL267"/>
  <c r="AK267"/>
  <c r="AJ267"/>
  <c r="AI267"/>
  <c r="AH267"/>
  <c r="AG267"/>
  <c r="AF267"/>
  <c r="AE267"/>
  <c r="AD267"/>
  <c r="AC267"/>
  <c r="AB267"/>
  <c r="AA267"/>
  <c r="Z267"/>
  <c r="Y267"/>
  <c r="X267"/>
  <c r="W267"/>
  <c r="V267"/>
  <c r="U267"/>
  <c r="T267"/>
  <c r="S267"/>
  <c r="R267"/>
  <c r="Q267"/>
  <c r="P267"/>
  <c r="O267"/>
  <c r="N267"/>
  <c r="M267"/>
  <c r="L267"/>
  <c r="K267"/>
  <c r="J267"/>
  <c r="I267"/>
  <c r="H267"/>
  <c r="G267"/>
  <c r="FE262"/>
  <c r="FD262"/>
  <c r="FC262"/>
  <c r="FB262"/>
  <c r="FA262"/>
  <c r="EZ262"/>
  <c r="EY262"/>
  <c r="EX262"/>
  <c r="EW262"/>
  <c r="EV262"/>
  <c r="EU262"/>
  <c r="ET262"/>
  <c r="ES262"/>
  <c r="ER262"/>
  <c r="EQ262"/>
  <c r="EP262"/>
  <c r="EO262"/>
  <c r="EN262"/>
  <c r="EM262"/>
  <c r="EL262"/>
  <c r="EK262"/>
  <c r="EJ262"/>
  <c r="EI262"/>
  <c r="EH262"/>
  <c r="EG262"/>
  <c r="EF262"/>
  <c r="EE262"/>
  <c r="ED262"/>
  <c r="EC262"/>
  <c r="EB262"/>
  <c r="EA262"/>
  <c r="DZ262"/>
  <c r="DY262"/>
  <c r="DX262"/>
  <c r="DW262"/>
  <c r="DV262"/>
  <c r="DU262"/>
  <c r="DT262"/>
  <c r="DS262"/>
  <c r="DR262"/>
  <c r="DQ262"/>
  <c r="DP262"/>
  <c r="DO262"/>
  <c r="DN262"/>
  <c r="DM262"/>
  <c r="DL262"/>
  <c r="DK262"/>
  <c r="DJ262"/>
  <c r="DI262"/>
  <c r="DH262"/>
  <c r="DG262"/>
  <c r="DE262"/>
  <c r="DD262"/>
  <c r="DC262"/>
  <c r="DB262"/>
  <c r="DA262"/>
  <c r="CZ262"/>
  <c r="CY262"/>
  <c r="CX262"/>
  <c r="CW262"/>
  <c r="CV262"/>
  <c r="CU262"/>
  <c r="CT262"/>
  <c r="CS262"/>
  <c r="CR262"/>
  <c r="CQ262"/>
  <c r="CP262"/>
  <c r="CO262"/>
  <c r="CN262"/>
  <c r="CM262"/>
  <c r="CL262"/>
  <c r="CK262"/>
  <c r="CJ262"/>
  <c r="CI262"/>
  <c r="CH262"/>
  <c r="CG262"/>
  <c r="CF262"/>
  <c r="CE262"/>
  <c r="CD262"/>
  <c r="CC262"/>
  <c r="CB262"/>
  <c r="CA262"/>
  <c r="BZ262"/>
  <c r="BY262"/>
  <c r="BX262"/>
  <c r="BW262"/>
  <c r="BV262"/>
  <c r="BU262"/>
  <c r="BT262"/>
  <c r="BS262"/>
  <c r="BR262"/>
  <c r="BQ262"/>
  <c r="BP262"/>
  <c r="BO262"/>
  <c r="BN262"/>
  <c r="BM262"/>
  <c r="BL262"/>
  <c r="BK262"/>
  <c r="BJ262"/>
  <c r="BI262"/>
  <c r="BH262"/>
  <c r="BG262"/>
  <c r="BE262"/>
  <c r="BD262"/>
  <c r="BC262"/>
  <c r="BB262"/>
  <c r="BA262"/>
  <c r="AZ262"/>
  <c r="AY262"/>
  <c r="AX262"/>
  <c r="AW262"/>
  <c r="AV262"/>
  <c r="AU262"/>
  <c r="AT262"/>
  <c r="AS262"/>
  <c r="AR262"/>
  <c r="AQ262"/>
  <c r="AP262"/>
  <c r="AO262"/>
  <c r="AN262"/>
  <c r="AM262"/>
  <c r="AL262"/>
  <c r="AK262"/>
  <c r="AJ262"/>
  <c r="AI262"/>
  <c r="AH262"/>
  <c r="AG262"/>
  <c r="AF262"/>
  <c r="AE262"/>
  <c r="AD262"/>
  <c r="AC262"/>
  <c r="AB262"/>
  <c r="AA262"/>
  <c r="Z262"/>
  <c r="Y262"/>
  <c r="X262"/>
  <c r="W262"/>
  <c r="V262"/>
  <c r="U262"/>
  <c r="T262"/>
  <c r="S262"/>
  <c r="R262"/>
  <c r="Q262"/>
  <c r="P262"/>
  <c r="O262"/>
  <c r="N262"/>
  <c r="M262"/>
  <c r="L262"/>
  <c r="K262"/>
  <c r="J262"/>
  <c r="I262"/>
  <c r="H262"/>
  <c r="G262"/>
  <c r="FE261"/>
  <c r="DE261"/>
  <c r="BE261"/>
  <c r="FE260"/>
  <c r="DE260"/>
  <c r="BE260"/>
  <c r="FE259"/>
  <c r="DE259"/>
  <c r="BE259"/>
  <c r="FE258"/>
  <c r="DE258"/>
  <c r="BE258"/>
  <c r="FE257"/>
  <c r="DE257"/>
  <c r="BE257"/>
  <c r="FE256"/>
  <c r="DE256"/>
  <c r="BE256"/>
  <c r="FE255"/>
  <c r="DE255"/>
  <c r="BE255"/>
  <c r="FE254"/>
  <c r="DE254"/>
  <c r="BE254"/>
  <c r="FE253"/>
  <c r="DE253"/>
  <c r="BE253"/>
  <c r="FE252"/>
  <c r="DE252"/>
  <c r="BE252"/>
  <c r="FE251"/>
  <c r="DE251"/>
  <c r="BE251"/>
  <c r="FE250"/>
  <c r="DE250"/>
  <c r="BE250"/>
  <c r="FE246"/>
  <c r="FD246"/>
  <c r="FC246"/>
  <c r="FB246"/>
  <c r="FA246"/>
  <c r="EZ246"/>
  <c r="EY246"/>
  <c r="EX246"/>
  <c r="EW246"/>
  <c r="EV246"/>
  <c r="EU246"/>
  <c r="ET246"/>
  <c r="ES246"/>
  <c r="ER246"/>
  <c r="EQ246"/>
  <c r="EP246"/>
  <c r="EO246"/>
  <c r="EN246"/>
  <c r="EM246"/>
  <c r="EL246"/>
  <c r="EK246"/>
  <c r="EJ246"/>
  <c r="EI246"/>
  <c r="EH246"/>
  <c r="EG246"/>
  <c r="EF246"/>
  <c r="EE246"/>
  <c r="ED246"/>
  <c r="EC246"/>
  <c r="EB246"/>
  <c r="EA246"/>
  <c r="DZ246"/>
  <c r="DY246"/>
  <c r="DX246"/>
  <c r="DW246"/>
  <c r="DV246"/>
  <c r="DU246"/>
  <c r="DT246"/>
  <c r="DS246"/>
  <c r="DR246"/>
  <c r="DQ246"/>
  <c r="DP246"/>
  <c r="DO246"/>
  <c r="DN246"/>
  <c r="DM246"/>
  <c r="DL246"/>
  <c r="DK246"/>
  <c r="DJ246"/>
  <c r="DI246"/>
  <c r="DH246"/>
  <c r="DG246"/>
  <c r="DE246"/>
  <c r="DD246"/>
  <c r="DC246"/>
  <c r="DB246"/>
  <c r="DA246"/>
  <c r="CZ246"/>
  <c r="CY246"/>
  <c r="CX246"/>
  <c r="CW246"/>
  <c r="CV246"/>
  <c r="CU246"/>
  <c r="CT246"/>
  <c r="CS246"/>
  <c r="CR246"/>
  <c r="CQ246"/>
  <c r="CP246"/>
  <c r="CO246"/>
  <c r="CN246"/>
  <c r="CM246"/>
  <c r="CL246"/>
  <c r="CK246"/>
  <c r="CJ246"/>
  <c r="CI246"/>
  <c r="CH246"/>
  <c r="CG246"/>
  <c r="CF246"/>
  <c r="CE246"/>
  <c r="CD246"/>
  <c r="CC246"/>
  <c r="CB246"/>
  <c r="CA246"/>
  <c r="BZ246"/>
  <c r="BY246"/>
  <c r="BX246"/>
  <c r="BW246"/>
  <c r="BV246"/>
  <c r="BU246"/>
  <c r="BT246"/>
  <c r="BS246"/>
  <c r="BR246"/>
  <c r="BQ246"/>
  <c r="BP246"/>
  <c r="BO246"/>
  <c r="BN246"/>
  <c r="BM246"/>
  <c r="BL246"/>
  <c r="BK246"/>
  <c r="BJ246"/>
  <c r="BI246"/>
  <c r="BH246"/>
  <c r="BG246"/>
  <c r="BE246"/>
  <c r="BD246"/>
  <c r="BC246"/>
  <c r="BB246"/>
  <c r="BA246"/>
  <c r="AZ246"/>
  <c r="AY246"/>
  <c r="AX246"/>
  <c r="AW246"/>
  <c r="AV246"/>
  <c r="AU246"/>
  <c r="AT246"/>
  <c r="AS246"/>
  <c r="AR246"/>
  <c r="AQ246"/>
  <c r="AP246"/>
  <c r="AO246"/>
  <c r="AN246"/>
  <c r="AM246"/>
  <c r="AL246"/>
  <c r="AK246"/>
  <c r="AJ246"/>
  <c r="AI246"/>
  <c r="AH246"/>
  <c r="AG246"/>
  <c r="AF246"/>
  <c r="AE246"/>
  <c r="AD246"/>
  <c r="AC246"/>
  <c r="AB246"/>
  <c r="AA246"/>
  <c r="Z246"/>
  <c r="Y246"/>
  <c r="X246"/>
  <c r="W246"/>
  <c r="V246"/>
  <c r="U246"/>
  <c r="T246"/>
  <c r="S246"/>
  <c r="R246"/>
  <c r="Q246"/>
  <c r="P246"/>
  <c r="O246"/>
  <c r="N246"/>
  <c r="M246"/>
  <c r="L246"/>
  <c r="K246"/>
  <c r="J246"/>
  <c r="I246"/>
  <c r="H246"/>
  <c r="G246"/>
  <c r="FE245"/>
  <c r="FD245"/>
  <c r="FC245"/>
  <c r="FB245"/>
  <c r="FA245"/>
  <c r="EZ245"/>
  <c r="EY245"/>
  <c r="EX245"/>
  <c r="EW245"/>
  <c r="EV245"/>
  <c r="EU245"/>
  <c r="ET245"/>
  <c r="ES245"/>
  <c r="ER245"/>
  <c r="EQ245"/>
  <c r="EP245"/>
  <c r="EO245"/>
  <c r="EN245"/>
  <c r="EM245"/>
  <c r="EL245"/>
  <c r="EK245"/>
  <c r="EJ245"/>
  <c r="EI245"/>
  <c r="EH245"/>
  <c r="EG245"/>
  <c r="EF245"/>
  <c r="EE245"/>
  <c r="ED245"/>
  <c r="EC245"/>
  <c r="EB245"/>
  <c r="EA245"/>
  <c r="DZ245"/>
  <c r="DY245"/>
  <c r="DX245"/>
  <c r="DW245"/>
  <c r="DV245"/>
  <c r="DU245"/>
  <c r="DT245"/>
  <c r="DS245"/>
  <c r="DR245"/>
  <c r="DQ245"/>
  <c r="DP245"/>
  <c r="DO245"/>
  <c r="DN245"/>
  <c r="DM245"/>
  <c r="DL245"/>
  <c r="DK245"/>
  <c r="DJ245"/>
  <c r="DI245"/>
  <c r="DH245"/>
  <c r="DG245"/>
  <c r="DE245"/>
  <c r="DD245"/>
  <c r="DC245"/>
  <c r="DB245"/>
  <c r="DA245"/>
  <c r="CZ245"/>
  <c r="CY245"/>
  <c r="CX245"/>
  <c r="CW245"/>
  <c r="CV245"/>
  <c r="CU245"/>
  <c r="CT245"/>
  <c r="CS245"/>
  <c r="CR245"/>
  <c r="CQ245"/>
  <c r="CP245"/>
  <c r="CO245"/>
  <c r="CN245"/>
  <c r="CM245"/>
  <c r="CL245"/>
  <c r="CK245"/>
  <c r="CJ245"/>
  <c r="CI245"/>
  <c r="CH245"/>
  <c r="CG245"/>
  <c r="CF245"/>
  <c r="CE245"/>
  <c r="CD245"/>
  <c r="CC245"/>
  <c r="CB245"/>
  <c r="CA245"/>
  <c r="BZ245"/>
  <c r="BY245"/>
  <c r="BX245"/>
  <c r="BW245"/>
  <c r="BV245"/>
  <c r="BU245"/>
  <c r="BT245"/>
  <c r="BS245"/>
  <c r="BR245"/>
  <c r="BQ245"/>
  <c r="BP245"/>
  <c r="BO245"/>
  <c r="BN245"/>
  <c r="BM245"/>
  <c r="BL245"/>
  <c r="BK245"/>
  <c r="BJ245"/>
  <c r="BI245"/>
  <c r="BH245"/>
  <c r="BG245"/>
  <c r="BE245"/>
  <c r="BD245"/>
  <c r="BC245"/>
  <c r="BB245"/>
  <c r="BA245"/>
  <c r="AZ245"/>
  <c r="AY245"/>
  <c r="AX245"/>
  <c r="AW245"/>
  <c r="AV245"/>
  <c r="AU245"/>
  <c r="AT245"/>
  <c r="AS245"/>
  <c r="AR245"/>
  <c r="AQ245"/>
  <c r="AP245"/>
  <c r="AO245"/>
  <c r="AN245"/>
  <c r="AM245"/>
  <c r="AL245"/>
  <c r="AK245"/>
  <c r="AJ245"/>
  <c r="AI245"/>
  <c r="AH245"/>
  <c r="AG245"/>
  <c r="AF245"/>
  <c r="AE245"/>
  <c r="AD245"/>
  <c r="AC245"/>
  <c r="AB245"/>
  <c r="AA245"/>
  <c r="Z245"/>
  <c r="Y245"/>
  <c r="X245"/>
  <c r="W245"/>
  <c r="V245"/>
  <c r="U245"/>
  <c r="T245"/>
  <c r="S245"/>
  <c r="R245"/>
  <c r="Q245"/>
  <c r="P245"/>
  <c r="O245"/>
  <c r="N245"/>
  <c r="M245"/>
  <c r="L245"/>
  <c r="K245"/>
  <c r="J245"/>
  <c r="I245"/>
  <c r="H245"/>
  <c r="G245"/>
  <c r="FE243"/>
  <c r="FD243"/>
  <c r="FC243"/>
  <c r="FB243"/>
  <c r="FA243"/>
  <c r="EZ243"/>
  <c r="EY243"/>
  <c r="EX243"/>
  <c r="EW243"/>
  <c r="EV243"/>
  <c r="EU243"/>
  <c r="ET243"/>
  <c r="ES243"/>
  <c r="ER243"/>
  <c r="EQ243"/>
  <c r="EP243"/>
  <c r="EO243"/>
  <c r="EN243"/>
  <c r="EM243"/>
  <c r="EL243"/>
  <c r="EK243"/>
  <c r="EJ243"/>
  <c r="EI243"/>
  <c r="EH243"/>
  <c r="EG243"/>
  <c r="EF243"/>
  <c r="EE243"/>
  <c r="ED243"/>
  <c r="EC243"/>
  <c r="EB243"/>
  <c r="EA243"/>
  <c r="DZ243"/>
  <c r="DY243"/>
  <c r="DX243"/>
  <c r="DW243"/>
  <c r="DV243"/>
  <c r="DU243"/>
  <c r="DT243"/>
  <c r="DS243"/>
  <c r="DR243"/>
  <c r="DQ243"/>
  <c r="DP243"/>
  <c r="DO243"/>
  <c r="DN243"/>
  <c r="DM243"/>
  <c r="DL243"/>
  <c r="DK243"/>
  <c r="DJ243"/>
  <c r="DI243"/>
  <c r="DH243"/>
  <c r="DG243"/>
  <c r="DE243"/>
  <c r="DD243"/>
  <c r="DC243"/>
  <c r="DB243"/>
  <c r="DA243"/>
  <c r="CZ243"/>
  <c r="CY243"/>
  <c r="CX243"/>
  <c r="CW243"/>
  <c r="CV243"/>
  <c r="CU243"/>
  <c r="CT243"/>
  <c r="CS243"/>
  <c r="CR243"/>
  <c r="CQ243"/>
  <c r="CP243"/>
  <c r="CO243"/>
  <c r="CN243"/>
  <c r="CM243"/>
  <c r="CL243"/>
  <c r="CK243"/>
  <c r="CJ243"/>
  <c r="CI243"/>
  <c r="CH243"/>
  <c r="CG243"/>
  <c r="CF243"/>
  <c r="CE243"/>
  <c r="CD243"/>
  <c r="CC243"/>
  <c r="CB243"/>
  <c r="CA243"/>
  <c r="BZ243"/>
  <c r="BY243"/>
  <c r="BX243"/>
  <c r="BW243"/>
  <c r="BV243"/>
  <c r="BU243"/>
  <c r="BT243"/>
  <c r="BS243"/>
  <c r="BR243"/>
  <c r="BQ243"/>
  <c r="BP243"/>
  <c r="BO243"/>
  <c r="BN243"/>
  <c r="BM243"/>
  <c r="BL243"/>
  <c r="BK243"/>
  <c r="BJ243"/>
  <c r="BI243"/>
  <c r="BH243"/>
  <c r="BG243"/>
  <c r="BE243"/>
  <c r="BD243"/>
  <c r="BC243"/>
  <c r="BB243"/>
  <c r="BA243"/>
  <c r="AZ243"/>
  <c r="AY243"/>
  <c r="AX243"/>
  <c r="AW243"/>
  <c r="AV243"/>
  <c r="AU243"/>
  <c r="AT243"/>
  <c r="AS243"/>
  <c r="AR243"/>
  <c r="AQ243"/>
  <c r="AP243"/>
  <c r="AO243"/>
  <c r="AN243"/>
  <c r="AM243"/>
  <c r="AL243"/>
  <c r="AK243"/>
  <c r="AJ243"/>
  <c r="AI243"/>
  <c r="AH243"/>
  <c r="AG243"/>
  <c r="AF243"/>
  <c r="AE243"/>
  <c r="AD243"/>
  <c r="AC243"/>
  <c r="AB243"/>
  <c r="AA243"/>
  <c r="Z243"/>
  <c r="Y243"/>
  <c r="X243"/>
  <c r="W243"/>
  <c r="V243"/>
  <c r="U243"/>
  <c r="T243"/>
  <c r="S243"/>
  <c r="R243"/>
  <c r="Q243"/>
  <c r="P243"/>
  <c r="O243"/>
  <c r="N243"/>
  <c r="M243"/>
  <c r="L243"/>
  <c r="K243"/>
  <c r="J243"/>
  <c r="I243"/>
  <c r="H243"/>
  <c r="G243"/>
  <c r="FE242"/>
  <c r="FD242"/>
  <c r="FC242"/>
  <c r="FB242"/>
  <c r="FA242"/>
  <c r="EZ242"/>
  <c r="EY242"/>
  <c r="EX242"/>
  <c r="EW242"/>
  <c r="EV242"/>
  <c r="EU242"/>
  <c r="ET242"/>
  <c r="ES242"/>
  <c r="ER242"/>
  <c r="EQ242"/>
  <c r="EP242"/>
  <c r="EO242"/>
  <c r="EN242"/>
  <c r="EM242"/>
  <c r="EL242"/>
  <c r="EK242"/>
  <c r="EJ242"/>
  <c r="EI242"/>
  <c r="EH242"/>
  <c r="EG242"/>
  <c r="EF242"/>
  <c r="EE242"/>
  <c r="ED242"/>
  <c r="EC242"/>
  <c r="EB242"/>
  <c r="EA242"/>
  <c r="DZ242"/>
  <c r="DY242"/>
  <c r="DX242"/>
  <c r="DW242"/>
  <c r="DV242"/>
  <c r="DU242"/>
  <c r="DT242"/>
  <c r="DS242"/>
  <c r="DR242"/>
  <c r="DQ242"/>
  <c r="DP242"/>
  <c r="DO242"/>
  <c r="DN242"/>
  <c r="DM242"/>
  <c r="DL242"/>
  <c r="DK242"/>
  <c r="DJ242"/>
  <c r="DI242"/>
  <c r="DH242"/>
  <c r="DG242"/>
  <c r="DE242"/>
  <c r="DD242"/>
  <c r="DC242"/>
  <c r="DB242"/>
  <c r="DA242"/>
  <c r="CZ242"/>
  <c r="CY242"/>
  <c r="CX242"/>
  <c r="CW242"/>
  <c r="CV242"/>
  <c r="CU242"/>
  <c r="CT242"/>
  <c r="CS242"/>
  <c r="CR242"/>
  <c r="CQ242"/>
  <c r="CP242"/>
  <c r="CO242"/>
  <c r="CN242"/>
  <c r="CM242"/>
  <c r="CL242"/>
  <c r="CK242"/>
  <c r="CJ242"/>
  <c r="CI242"/>
  <c r="CH242"/>
  <c r="CG242"/>
  <c r="CF242"/>
  <c r="CE242"/>
  <c r="CD242"/>
  <c r="CC242"/>
  <c r="CB242"/>
  <c r="CA242"/>
  <c r="BZ242"/>
  <c r="BY242"/>
  <c r="BX242"/>
  <c r="BW242"/>
  <c r="BV242"/>
  <c r="BU242"/>
  <c r="BT242"/>
  <c r="BS242"/>
  <c r="BR242"/>
  <c r="BQ242"/>
  <c r="BP242"/>
  <c r="BO242"/>
  <c r="BN242"/>
  <c r="BM242"/>
  <c r="BL242"/>
  <c r="BK242"/>
  <c r="BJ242"/>
  <c r="BI242"/>
  <c r="BH242"/>
  <c r="BG242"/>
  <c r="BE242"/>
  <c r="BD242"/>
  <c r="BC242"/>
  <c r="BB242"/>
  <c r="BA242"/>
  <c r="AZ242"/>
  <c r="AY242"/>
  <c r="AX242"/>
  <c r="AW242"/>
  <c r="AV242"/>
  <c r="AU242"/>
  <c r="AT242"/>
  <c r="AS242"/>
  <c r="AR242"/>
  <c r="AQ242"/>
  <c r="AP242"/>
  <c r="AO242"/>
  <c r="AN242"/>
  <c r="AM242"/>
  <c r="AL242"/>
  <c r="AK242"/>
  <c r="AJ242"/>
  <c r="AI242"/>
  <c r="AH242"/>
  <c r="AG242"/>
  <c r="AF242"/>
  <c r="AE242"/>
  <c r="AD242"/>
  <c r="AC242"/>
  <c r="AB242"/>
  <c r="AA242"/>
  <c r="Z242"/>
  <c r="Y242"/>
  <c r="X242"/>
  <c r="W242"/>
  <c r="V242"/>
  <c r="U242"/>
  <c r="T242"/>
  <c r="S242"/>
  <c r="R242"/>
  <c r="Q242"/>
  <c r="P242"/>
  <c r="O242"/>
  <c r="N242"/>
  <c r="M242"/>
  <c r="L242"/>
  <c r="K242"/>
  <c r="J242"/>
  <c r="I242"/>
  <c r="H242"/>
  <c r="G242"/>
  <c r="FE241"/>
  <c r="FD241"/>
  <c r="FC241"/>
  <c r="FB241"/>
  <c r="FA241"/>
  <c r="EZ241"/>
  <c r="EY241"/>
  <c r="EX241"/>
  <c r="EW241"/>
  <c r="EV241"/>
  <c r="EU241"/>
  <c r="ET241"/>
  <c r="ES241"/>
  <c r="ER241"/>
  <c r="EQ241"/>
  <c r="EP241"/>
  <c r="EO241"/>
  <c r="EN241"/>
  <c r="EM241"/>
  <c r="EL241"/>
  <c r="EK241"/>
  <c r="EJ241"/>
  <c r="EI241"/>
  <c r="EH241"/>
  <c r="EG241"/>
  <c r="EF241"/>
  <c r="EE241"/>
  <c r="ED241"/>
  <c r="EC241"/>
  <c r="EB241"/>
  <c r="EA241"/>
  <c r="DZ241"/>
  <c r="DY241"/>
  <c r="DX241"/>
  <c r="DW241"/>
  <c r="DV241"/>
  <c r="DU241"/>
  <c r="DT241"/>
  <c r="DS241"/>
  <c r="DR241"/>
  <c r="DQ241"/>
  <c r="DP241"/>
  <c r="DO241"/>
  <c r="DN241"/>
  <c r="DM241"/>
  <c r="DL241"/>
  <c r="DK241"/>
  <c r="DJ241"/>
  <c r="DI241"/>
  <c r="DH241"/>
  <c r="DG241"/>
  <c r="DE241"/>
  <c r="DD241"/>
  <c r="DC241"/>
  <c r="DB241"/>
  <c r="DA241"/>
  <c r="CZ241"/>
  <c r="CY241"/>
  <c r="CX241"/>
  <c r="CW241"/>
  <c r="CV241"/>
  <c r="CU241"/>
  <c r="CT241"/>
  <c r="CS241"/>
  <c r="CR241"/>
  <c r="CQ241"/>
  <c r="CP241"/>
  <c r="CO241"/>
  <c r="CN241"/>
  <c r="CM241"/>
  <c r="CL241"/>
  <c r="CK241"/>
  <c r="CJ241"/>
  <c r="CI241"/>
  <c r="CH241"/>
  <c r="CG241"/>
  <c r="CF241"/>
  <c r="CE241"/>
  <c r="CD241"/>
  <c r="CC241"/>
  <c r="CB241"/>
  <c r="CA241"/>
  <c r="BZ241"/>
  <c r="BY241"/>
  <c r="BX241"/>
  <c r="BW241"/>
  <c r="BV241"/>
  <c r="BU241"/>
  <c r="BT241"/>
  <c r="BS241"/>
  <c r="BR241"/>
  <c r="BQ241"/>
  <c r="BP241"/>
  <c r="BO241"/>
  <c r="BN241"/>
  <c r="BM241"/>
  <c r="BL241"/>
  <c r="BK241"/>
  <c r="BJ241"/>
  <c r="BI241"/>
  <c r="BH241"/>
  <c r="BG241"/>
  <c r="BE241"/>
  <c r="BD241"/>
  <c r="BC241"/>
  <c r="BB241"/>
  <c r="BA241"/>
  <c r="AZ241"/>
  <c r="AY241"/>
  <c r="AX241"/>
  <c r="AW241"/>
  <c r="AV241"/>
  <c r="AU241"/>
  <c r="AT241"/>
  <c r="AS241"/>
  <c r="AR241"/>
  <c r="AQ241"/>
  <c r="AP241"/>
  <c r="AO241"/>
  <c r="AN241"/>
  <c r="AM241"/>
  <c r="AL241"/>
  <c r="AK241"/>
  <c r="AJ241"/>
  <c r="AI241"/>
  <c r="AH241"/>
  <c r="AG241"/>
  <c r="AF241"/>
  <c r="AE241"/>
  <c r="AD241"/>
  <c r="AC241"/>
  <c r="AB241"/>
  <c r="AA241"/>
  <c r="Z241"/>
  <c r="Y241"/>
  <c r="X241"/>
  <c r="W241"/>
  <c r="V241"/>
  <c r="U241"/>
  <c r="T241"/>
  <c r="S241"/>
  <c r="R241"/>
  <c r="Q241"/>
  <c r="P241"/>
  <c r="O241"/>
  <c r="N241"/>
  <c r="M241"/>
  <c r="L241"/>
  <c r="K241"/>
  <c r="J241"/>
  <c r="I241"/>
  <c r="H241"/>
  <c r="G241"/>
  <c r="FE240"/>
  <c r="FD240"/>
  <c r="FC240"/>
  <c r="FB240"/>
  <c r="FA240"/>
  <c r="EZ240"/>
  <c r="EY240"/>
  <c r="EX240"/>
  <c r="EW240"/>
  <c r="EV240"/>
  <c r="EU240"/>
  <c r="ET240"/>
  <c r="ES240"/>
  <c r="ER240"/>
  <c r="EQ240"/>
  <c r="EP240"/>
  <c r="EO240"/>
  <c r="EN240"/>
  <c r="EM240"/>
  <c r="EL240"/>
  <c r="EK240"/>
  <c r="EJ240"/>
  <c r="EI240"/>
  <c r="EH240"/>
  <c r="EG240"/>
  <c r="EF240"/>
  <c r="EE240"/>
  <c r="ED240"/>
  <c r="EC240"/>
  <c r="EB240"/>
  <c r="EA240"/>
  <c r="DZ240"/>
  <c r="DY240"/>
  <c r="DX240"/>
  <c r="DW240"/>
  <c r="DV240"/>
  <c r="DU240"/>
  <c r="DT240"/>
  <c r="DS240"/>
  <c r="DR240"/>
  <c r="DQ240"/>
  <c r="DP240"/>
  <c r="DO240"/>
  <c r="DN240"/>
  <c r="DM240"/>
  <c r="DL240"/>
  <c r="DK240"/>
  <c r="DJ240"/>
  <c r="DI240"/>
  <c r="DH240"/>
  <c r="DG240"/>
  <c r="DE240"/>
  <c r="DD240"/>
  <c r="DC240"/>
  <c r="DB240"/>
  <c r="DA240"/>
  <c r="CZ240"/>
  <c r="CY240"/>
  <c r="CX240"/>
  <c r="CW240"/>
  <c r="CV240"/>
  <c r="CU240"/>
  <c r="CT240"/>
  <c r="CS240"/>
  <c r="CR240"/>
  <c r="CQ240"/>
  <c r="CP240"/>
  <c r="CO240"/>
  <c r="CN240"/>
  <c r="CM240"/>
  <c r="CL240"/>
  <c r="CK240"/>
  <c r="CJ240"/>
  <c r="CI240"/>
  <c r="CH240"/>
  <c r="CG240"/>
  <c r="CF240"/>
  <c r="CE240"/>
  <c r="CD240"/>
  <c r="CC240"/>
  <c r="CB240"/>
  <c r="CA240"/>
  <c r="BZ240"/>
  <c r="BY240"/>
  <c r="BX240"/>
  <c r="BW240"/>
  <c r="BV240"/>
  <c r="BU240"/>
  <c r="BT240"/>
  <c r="BS240"/>
  <c r="BR240"/>
  <c r="BQ240"/>
  <c r="BP240"/>
  <c r="BO240"/>
  <c r="BN240"/>
  <c r="BM240"/>
  <c r="BL240"/>
  <c r="BK240"/>
  <c r="BJ240"/>
  <c r="BI240"/>
  <c r="BH240"/>
  <c r="BG240"/>
  <c r="BE240"/>
  <c r="BD240"/>
  <c r="BC240"/>
  <c r="BB240"/>
  <c r="BA240"/>
  <c r="AZ240"/>
  <c r="AY240"/>
  <c r="AX240"/>
  <c r="AW240"/>
  <c r="AV240"/>
  <c r="AU240"/>
  <c r="AT240"/>
  <c r="AS240"/>
  <c r="AR240"/>
  <c r="AQ240"/>
  <c r="AP240"/>
  <c r="AO240"/>
  <c r="AN240"/>
  <c r="AM240"/>
  <c r="AL240"/>
  <c r="AK240"/>
  <c r="AJ240"/>
  <c r="AI240"/>
  <c r="AH240"/>
  <c r="AG240"/>
  <c r="AF240"/>
  <c r="AE240"/>
  <c r="AD240"/>
  <c r="AC240"/>
  <c r="AB240"/>
  <c r="AA240"/>
  <c r="Z240"/>
  <c r="Y240"/>
  <c r="X240"/>
  <c r="W240"/>
  <c r="V240"/>
  <c r="U240"/>
  <c r="T240"/>
  <c r="S240"/>
  <c r="R240"/>
  <c r="Q240"/>
  <c r="P240"/>
  <c r="O240"/>
  <c r="N240"/>
  <c r="M240"/>
  <c r="L240"/>
  <c r="K240"/>
  <c r="J240"/>
  <c r="I240"/>
  <c r="H240"/>
  <c r="G240"/>
  <c r="FE239"/>
  <c r="FD239"/>
  <c r="FC239"/>
  <c r="FB239"/>
  <c r="FA239"/>
  <c r="EZ239"/>
  <c r="EY239"/>
  <c r="EX239"/>
  <c r="EW239"/>
  <c r="EV239"/>
  <c r="EU239"/>
  <c r="ET239"/>
  <c r="ES239"/>
  <c r="ER239"/>
  <c r="EQ239"/>
  <c r="EP239"/>
  <c r="EO239"/>
  <c r="EN239"/>
  <c r="EM239"/>
  <c r="EL239"/>
  <c r="EK239"/>
  <c r="EJ239"/>
  <c r="EI239"/>
  <c r="EH239"/>
  <c r="EG239"/>
  <c r="EF239"/>
  <c r="EE239"/>
  <c r="ED239"/>
  <c r="EC239"/>
  <c r="EB239"/>
  <c r="EA239"/>
  <c r="DZ239"/>
  <c r="DY239"/>
  <c r="DX239"/>
  <c r="DW239"/>
  <c r="DV239"/>
  <c r="DU239"/>
  <c r="DT239"/>
  <c r="DS239"/>
  <c r="DR239"/>
  <c r="DQ239"/>
  <c r="DP239"/>
  <c r="DO239"/>
  <c r="DN239"/>
  <c r="DM239"/>
  <c r="DL239"/>
  <c r="DK239"/>
  <c r="DJ239"/>
  <c r="DI239"/>
  <c r="DH239"/>
  <c r="DG239"/>
  <c r="DE239"/>
  <c r="DD239"/>
  <c r="DC239"/>
  <c r="DB239"/>
  <c r="DA239"/>
  <c r="CZ239"/>
  <c r="CY239"/>
  <c r="CX239"/>
  <c r="CW239"/>
  <c r="CV239"/>
  <c r="CU239"/>
  <c r="CT239"/>
  <c r="CS239"/>
  <c r="CR239"/>
  <c r="CQ239"/>
  <c r="CP239"/>
  <c r="CO239"/>
  <c r="CN239"/>
  <c r="CM239"/>
  <c r="CL239"/>
  <c r="CK239"/>
  <c r="CJ239"/>
  <c r="CI239"/>
  <c r="CH239"/>
  <c r="CG239"/>
  <c r="CF239"/>
  <c r="CE239"/>
  <c r="CD239"/>
  <c r="CC239"/>
  <c r="CB239"/>
  <c r="CA239"/>
  <c r="BZ239"/>
  <c r="BY239"/>
  <c r="BX239"/>
  <c r="BW239"/>
  <c r="BV239"/>
  <c r="BU239"/>
  <c r="BT239"/>
  <c r="BS239"/>
  <c r="BR239"/>
  <c r="BQ239"/>
  <c r="BP239"/>
  <c r="BO239"/>
  <c r="BN239"/>
  <c r="BM239"/>
  <c r="BL239"/>
  <c r="BK239"/>
  <c r="BJ239"/>
  <c r="BI239"/>
  <c r="BH239"/>
  <c r="BG239"/>
  <c r="BE239"/>
  <c r="BD239"/>
  <c r="BC239"/>
  <c r="BB239"/>
  <c r="BA239"/>
  <c r="AZ239"/>
  <c r="AY239"/>
  <c r="AX239"/>
  <c r="AW239"/>
  <c r="AV239"/>
  <c r="AU239"/>
  <c r="AT239"/>
  <c r="AS239"/>
  <c r="AR239"/>
  <c r="AQ239"/>
  <c r="AP239"/>
  <c r="AO239"/>
  <c r="AN239"/>
  <c r="AM239"/>
  <c r="AL239"/>
  <c r="AK239"/>
  <c r="AJ239"/>
  <c r="AI239"/>
  <c r="AH239"/>
  <c r="AG239"/>
  <c r="AF239"/>
  <c r="AE239"/>
  <c r="AD239"/>
  <c r="AC239"/>
  <c r="AB239"/>
  <c r="AA239"/>
  <c r="Z239"/>
  <c r="Y239"/>
  <c r="X239"/>
  <c r="W239"/>
  <c r="V239"/>
  <c r="U239"/>
  <c r="T239"/>
  <c r="S239"/>
  <c r="R239"/>
  <c r="Q239"/>
  <c r="P239"/>
  <c r="O239"/>
  <c r="N239"/>
  <c r="M239"/>
  <c r="L239"/>
  <c r="K239"/>
  <c r="J239"/>
  <c r="I239"/>
  <c r="H239"/>
  <c r="G239"/>
  <c r="FE238"/>
  <c r="FD238"/>
  <c r="FC238"/>
  <c r="FB238"/>
  <c r="FA238"/>
  <c r="EZ238"/>
  <c r="EY238"/>
  <c r="EX238"/>
  <c r="EW238"/>
  <c r="EV238"/>
  <c r="EU238"/>
  <c r="ET238"/>
  <c r="ES238"/>
  <c r="ER238"/>
  <c r="EQ238"/>
  <c r="EP238"/>
  <c r="EO238"/>
  <c r="EN238"/>
  <c r="EM238"/>
  <c r="EL238"/>
  <c r="EK238"/>
  <c r="EJ238"/>
  <c r="EI238"/>
  <c r="EH238"/>
  <c r="EG238"/>
  <c r="EF238"/>
  <c r="EE238"/>
  <c r="ED238"/>
  <c r="EC238"/>
  <c r="EB238"/>
  <c r="EA238"/>
  <c r="DZ238"/>
  <c r="DY238"/>
  <c r="DX238"/>
  <c r="DW238"/>
  <c r="DV238"/>
  <c r="DU238"/>
  <c r="DT238"/>
  <c r="DS238"/>
  <c r="DR238"/>
  <c r="DQ238"/>
  <c r="DP238"/>
  <c r="DO238"/>
  <c r="DN238"/>
  <c r="DM238"/>
  <c r="DL238"/>
  <c r="DK238"/>
  <c r="DJ238"/>
  <c r="DI238"/>
  <c r="DH238"/>
  <c r="DG238"/>
  <c r="DE238"/>
  <c r="DD238"/>
  <c r="DC238"/>
  <c r="DB238"/>
  <c r="DA238"/>
  <c r="CZ238"/>
  <c r="CY238"/>
  <c r="CX238"/>
  <c r="CW238"/>
  <c r="CV238"/>
  <c r="CU238"/>
  <c r="CT238"/>
  <c r="CS238"/>
  <c r="CR238"/>
  <c r="CQ238"/>
  <c r="CP238"/>
  <c r="CO238"/>
  <c r="CN238"/>
  <c r="CM238"/>
  <c r="CL238"/>
  <c r="CK238"/>
  <c r="CJ238"/>
  <c r="CI238"/>
  <c r="CH238"/>
  <c r="CG238"/>
  <c r="CF238"/>
  <c r="CE238"/>
  <c r="CD238"/>
  <c r="CC238"/>
  <c r="CB238"/>
  <c r="CA238"/>
  <c r="BZ238"/>
  <c r="BY238"/>
  <c r="BX238"/>
  <c r="BW238"/>
  <c r="BV238"/>
  <c r="BU238"/>
  <c r="BT238"/>
  <c r="BS238"/>
  <c r="BR238"/>
  <c r="BQ238"/>
  <c r="BP238"/>
  <c r="BO238"/>
  <c r="BN238"/>
  <c r="BM238"/>
  <c r="BL238"/>
  <c r="BK238"/>
  <c r="BJ238"/>
  <c r="BI238"/>
  <c r="BH238"/>
  <c r="BG238"/>
  <c r="BE238"/>
  <c r="BD238"/>
  <c r="BC238"/>
  <c r="BB238"/>
  <c r="BA238"/>
  <c r="AZ238"/>
  <c r="AY238"/>
  <c r="AX238"/>
  <c r="AW238"/>
  <c r="AV238"/>
  <c r="AU238"/>
  <c r="AT238"/>
  <c r="AS238"/>
  <c r="AR238"/>
  <c r="AQ238"/>
  <c r="AP238"/>
  <c r="AO238"/>
  <c r="AN238"/>
  <c r="AM238"/>
  <c r="AL238"/>
  <c r="AK238"/>
  <c r="AJ238"/>
  <c r="AI238"/>
  <c r="AH238"/>
  <c r="AG238"/>
  <c r="AF238"/>
  <c r="AE238"/>
  <c r="AD238"/>
  <c r="AC238"/>
  <c r="AB238"/>
  <c r="AA238"/>
  <c r="Z238"/>
  <c r="Y238"/>
  <c r="X238"/>
  <c r="W238"/>
  <c r="V238"/>
  <c r="U238"/>
  <c r="T238"/>
  <c r="S238"/>
  <c r="R238"/>
  <c r="Q238"/>
  <c r="P238"/>
  <c r="O238"/>
  <c r="N238"/>
  <c r="M238"/>
  <c r="L238"/>
  <c r="K238"/>
  <c r="J238"/>
  <c r="I238"/>
  <c r="H238"/>
  <c r="G238"/>
  <c r="FE237"/>
  <c r="FD237"/>
  <c r="FC237"/>
  <c r="FB237"/>
  <c r="FA237"/>
  <c r="EZ237"/>
  <c r="EY237"/>
  <c r="EX237"/>
  <c r="EW237"/>
  <c r="EV237"/>
  <c r="EU237"/>
  <c r="ET237"/>
  <c r="ES237"/>
  <c r="ER237"/>
  <c r="EQ237"/>
  <c r="EP237"/>
  <c r="EO237"/>
  <c r="EN237"/>
  <c r="EM237"/>
  <c r="EL237"/>
  <c r="EK237"/>
  <c r="EJ237"/>
  <c r="EI237"/>
  <c r="EH237"/>
  <c r="EG237"/>
  <c r="EF237"/>
  <c r="EE237"/>
  <c r="ED237"/>
  <c r="EC237"/>
  <c r="EB237"/>
  <c r="EA237"/>
  <c r="DZ237"/>
  <c r="DY237"/>
  <c r="DX237"/>
  <c r="DW237"/>
  <c r="DV237"/>
  <c r="DU237"/>
  <c r="DT237"/>
  <c r="DS237"/>
  <c r="DR237"/>
  <c r="DQ237"/>
  <c r="DP237"/>
  <c r="DO237"/>
  <c r="DN237"/>
  <c r="DM237"/>
  <c r="DL237"/>
  <c r="DK237"/>
  <c r="DJ237"/>
  <c r="DI237"/>
  <c r="DH237"/>
  <c r="DG237"/>
  <c r="DE237"/>
  <c r="DD237"/>
  <c r="DC237"/>
  <c r="DB237"/>
  <c r="DA237"/>
  <c r="CZ237"/>
  <c r="CY237"/>
  <c r="CX237"/>
  <c r="CW237"/>
  <c r="CV237"/>
  <c r="CU237"/>
  <c r="CT237"/>
  <c r="CS237"/>
  <c r="CR237"/>
  <c r="CQ237"/>
  <c r="CP237"/>
  <c r="CO237"/>
  <c r="CN237"/>
  <c r="CM237"/>
  <c r="CL237"/>
  <c r="CK237"/>
  <c r="CJ237"/>
  <c r="CI237"/>
  <c r="CH237"/>
  <c r="CG237"/>
  <c r="CF237"/>
  <c r="CE237"/>
  <c r="CD237"/>
  <c r="CC237"/>
  <c r="CB237"/>
  <c r="CA237"/>
  <c r="BZ237"/>
  <c r="BY237"/>
  <c r="BX237"/>
  <c r="BW237"/>
  <c r="BV237"/>
  <c r="BU237"/>
  <c r="BT237"/>
  <c r="BS237"/>
  <c r="BR237"/>
  <c r="BQ237"/>
  <c r="BP237"/>
  <c r="BO237"/>
  <c r="BN237"/>
  <c r="BM237"/>
  <c r="BL237"/>
  <c r="BK237"/>
  <c r="BJ237"/>
  <c r="BI237"/>
  <c r="BH237"/>
  <c r="BG237"/>
  <c r="BE237"/>
  <c r="BD237"/>
  <c r="BC237"/>
  <c r="BB237"/>
  <c r="BA237"/>
  <c r="AZ237"/>
  <c r="AY237"/>
  <c r="AX237"/>
  <c r="AW237"/>
  <c r="AV237"/>
  <c r="AU237"/>
  <c r="AT237"/>
  <c r="AS237"/>
  <c r="AR237"/>
  <c r="AQ237"/>
  <c r="AP237"/>
  <c r="AO237"/>
  <c r="AN237"/>
  <c r="AM237"/>
  <c r="AL237"/>
  <c r="AK237"/>
  <c r="AJ237"/>
  <c r="AI237"/>
  <c r="AH237"/>
  <c r="AG237"/>
  <c r="AF237"/>
  <c r="AE237"/>
  <c r="AD237"/>
  <c r="AC237"/>
  <c r="AB237"/>
  <c r="AA237"/>
  <c r="Z237"/>
  <c r="Y237"/>
  <c r="X237"/>
  <c r="W237"/>
  <c r="V237"/>
  <c r="U237"/>
  <c r="T237"/>
  <c r="S237"/>
  <c r="R237"/>
  <c r="Q237"/>
  <c r="P237"/>
  <c r="O237"/>
  <c r="N237"/>
  <c r="M237"/>
  <c r="L237"/>
  <c r="K237"/>
  <c r="J237"/>
  <c r="I237"/>
  <c r="H237"/>
  <c r="G237"/>
  <c r="FE236"/>
  <c r="FD236"/>
  <c r="FC236"/>
  <c r="FB236"/>
  <c r="FA236"/>
  <c r="EZ236"/>
  <c r="EY236"/>
  <c r="EX236"/>
  <c r="EW236"/>
  <c r="EV236"/>
  <c r="EU236"/>
  <c r="ET236"/>
  <c r="ES236"/>
  <c r="ER236"/>
  <c r="EQ236"/>
  <c r="EP236"/>
  <c r="EO236"/>
  <c r="EN236"/>
  <c r="EM236"/>
  <c r="EL236"/>
  <c r="EK236"/>
  <c r="EJ236"/>
  <c r="EI236"/>
  <c r="EH236"/>
  <c r="EG236"/>
  <c r="EF236"/>
  <c r="EE236"/>
  <c r="ED236"/>
  <c r="EC236"/>
  <c r="EB236"/>
  <c r="EA236"/>
  <c r="DZ236"/>
  <c r="DY236"/>
  <c r="DX236"/>
  <c r="DW236"/>
  <c r="DV236"/>
  <c r="DU236"/>
  <c r="DT236"/>
  <c r="DS236"/>
  <c r="DR236"/>
  <c r="DQ236"/>
  <c r="DP236"/>
  <c r="DO236"/>
  <c r="DN236"/>
  <c r="DM236"/>
  <c r="DL236"/>
  <c r="DK236"/>
  <c r="DJ236"/>
  <c r="DI236"/>
  <c r="DH236"/>
  <c r="DG236"/>
  <c r="DE236"/>
  <c r="DD236"/>
  <c r="DC236"/>
  <c r="DB236"/>
  <c r="DA236"/>
  <c r="CZ236"/>
  <c r="CY236"/>
  <c r="CX236"/>
  <c r="CW236"/>
  <c r="CV236"/>
  <c r="CU236"/>
  <c r="CT236"/>
  <c r="CS236"/>
  <c r="CR236"/>
  <c r="CQ236"/>
  <c r="CP236"/>
  <c r="CO236"/>
  <c r="CN236"/>
  <c r="CM236"/>
  <c r="CL236"/>
  <c r="CK236"/>
  <c r="CJ236"/>
  <c r="CI236"/>
  <c r="CH236"/>
  <c r="CG236"/>
  <c r="CF236"/>
  <c r="CE236"/>
  <c r="CD236"/>
  <c r="CC236"/>
  <c r="CB236"/>
  <c r="CA236"/>
  <c r="BZ236"/>
  <c r="BY236"/>
  <c r="BX236"/>
  <c r="BW236"/>
  <c r="BV236"/>
  <c r="BU236"/>
  <c r="BT236"/>
  <c r="BS236"/>
  <c r="BR236"/>
  <c r="BQ236"/>
  <c r="BP236"/>
  <c r="BO236"/>
  <c r="BN236"/>
  <c r="BM236"/>
  <c r="BL236"/>
  <c r="BK236"/>
  <c r="BJ236"/>
  <c r="BI236"/>
  <c r="BH236"/>
  <c r="BG236"/>
  <c r="BE236"/>
  <c r="BD236"/>
  <c r="BC236"/>
  <c r="BB236"/>
  <c r="BA236"/>
  <c r="AZ236"/>
  <c r="AY236"/>
  <c r="AX236"/>
  <c r="AW236"/>
  <c r="AV236"/>
  <c r="AU236"/>
  <c r="AT236"/>
  <c r="AS236"/>
  <c r="AR236"/>
  <c r="AQ236"/>
  <c r="AP236"/>
  <c r="AO236"/>
  <c r="AN236"/>
  <c r="AM236"/>
  <c r="AL236"/>
  <c r="AK236"/>
  <c r="AJ236"/>
  <c r="AI236"/>
  <c r="AH236"/>
  <c r="AG236"/>
  <c r="AF236"/>
  <c r="AE236"/>
  <c r="AD236"/>
  <c r="AC236"/>
  <c r="AB236"/>
  <c r="AA236"/>
  <c r="Z236"/>
  <c r="Y236"/>
  <c r="X236"/>
  <c r="W236"/>
  <c r="V236"/>
  <c r="U236"/>
  <c r="T236"/>
  <c r="S236"/>
  <c r="R236"/>
  <c r="Q236"/>
  <c r="P236"/>
  <c r="O236"/>
  <c r="N236"/>
  <c r="M236"/>
  <c r="L236"/>
  <c r="K236"/>
  <c r="J236"/>
  <c r="I236"/>
  <c r="H236"/>
  <c r="G236"/>
  <c r="FE235"/>
  <c r="FD235"/>
  <c r="FC235"/>
  <c r="FB235"/>
  <c r="FA235"/>
  <c r="EZ235"/>
  <c r="EY235"/>
  <c r="EX235"/>
  <c r="EW235"/>
  <c r="EV235"/>
  <c r="EU235"/>
  <c r="ET235"/>
  <c r="ES235"/>
  <c r="ER235"/>
  <c r="EQ235"/>
  <c r="EP235"/>
  <c r="EO235"/>
  <c r="EN235"/>
  <c r="EM235"/>
  <c r="EL235"/>
  <c r="EK235"/>
  <c r="EJ235"/>
  <c r="EI235"/>
  <c r="EH235"/>
  <c r="EG235"/>
  <c r="EF235"/>
  <c r="EE235"/>
  <c r="ED235"/>
  <c r="EC235"/>
  <c r="EB235"/>
  <c r="EA235"/>
  <c r="DZ235"/>
  <c r="DY235"/>
  <c r="DX235"/>
  <c r="DW235"/>
  <c r="DV235"/>
  <c r="DU235"/>
  <c r="DT235"/>
  <c r="DS235"/>
  <c r="DR235"/>
  <c r="DQ235"/>
  <c r="DP235"/>
  <c r="DO235"/>
  <c r="DN235"/>
  <c r="DM235"/>
  <c r="DL235"/>
  <c r="DK235"/>
  <c r="DJ235"/>
  <c r="DI235"/>
  <c r="DH235"/>
  <c r="DG235"/>
  <c r="DE235"/>
  <c r="DD235"/>
  <c r="DC235"/>
  <c r="DB235"/>
  <c r="DA235"/>
  <c r="CZ235"/>
  <c r="CY235"/>
  <c r="CX235"/>
  <c r="CW235"/>
  <c r="CV235"/>
  <c r="CU235"/>
  <c r="CT235"/>
  <c r="CS235"/>
  <c r="CR235"/>
  <c r="CQ235"/>
  <c r="CP235"/>
  <c r="CO235"/>
  <c r="CN235"/>
  <c r="CM235"/>
  <c r="CL235"/>
  <c r="CK235"/>
  <c r="CJ235"/>
  <c r="CI235"/>
  <c r="CH235"/>
  <c r="CG235"/>
  <c r="CF235"/>
  <c r="CE235"/>
  <c r="CD235"/>
  <c r="CC235"/>
  <c r="CB235"/>
  <c r="CA235"/>
  <c r="BZ235"/>
  <c r="BY235"/>
  <c r="BX235"/>
  <c r="BW235"/>
  <c r="BV235"/>
  <c r="BU235"/>
  <c r="BT235"/>
  <c r="BS235"/>
  <c r="BR235"/>
  <c r="BQ235"/>
  <c r="BP235"/>
  <c r="BO235"/>
  <c r="BN235"/>
  <c r="BM235"/>
  <c r="BL235"/>
  <c r="BK235"/>
  <c r="BJ235"/>
  <c r="BI235"/>
  <c r="BH235"/>
  <c r="BG235"/>
  <c r="BE235"/>
  <c r="BD235"/>
  <c r="BC235"/>
  <c r="BB235"/>
  <c r="BA235"/>
  <c r="AZ235"/>
  <c r="AY235"/>
  <c r="AX235"/>
  <c r="AW235"/>
  <c r="AV235"/>
  <c r="AU235"/>
  <c r="AT235"/>
  <c r="AS235"/>
  <c r="AR235"/>
  <c r="AQ235"/>
  <c r="AP235"/>
  <c r="AO235"/>
  <c r="AN235"/>
  <c r="AM235"/>
  <c r="AL235"/>
  <c r="AK235"/>
  <c r="AJ235"/>
  <c r="AI235"/>
  <c r="AH235"/>
  <c r="AG235"/>
  <c r="AF235"/>
  <c r="AE235"/>
  <c r="AD235"/>
  <c r="AC235"/>
  <c r="AB235"/>
  <c r="AA235"/>
  <c r="Z235"/>
  <c r="Y235"/>
  <c r="X235"/>
  <c r="W235"/>
  <c r="V235"/>
  <c r="U235"/>
  <c r="T235"/>
  <c r="S235"/>
  <c r="R235"/>
  <c r="Q235"/>
  <c r="P235"/>
  <c r="O235"/>
  <c r="N235"/>
  <c r="M235"/>
  <c r="L235"/>
  <c r="K235"/>
  <c r="J235"/>
  <c r="I235"/>
  <c r="H235"/>
  <c r="G235"/>
  <c r="FE234"/>
  <c r="FD234"/>
  <c r="FC234"/>
  <c r="FB234"/>
  <c r="FA234"/>
  <c r="EZ234"/>
  <c r="EY234"/>
  <c r="EX234"/>
  <c r="EW234"/>
  <c r="EV234"/>
  <c r="EU234"/>
  <c r="ET234"/>
  <c r="ES234"/>
  <c r="ER234"/>
  <c r="EQ234"/>
  <c r="EP234"/>
  <c r="EO234"/>
  <c r="EN234"/>
  <c r="EM234"/>
  <c r="EL234"/>
  <c r="EK234"/>
  <c r="EJ234"/>
  <c r="EI234"/>
  <c r="EH234"/>
  <c r="EG234"/>
  <c r="EF234"/>
  <c r="EE234"/>
  <c r="ED234"/>
  <c r="EC234"/>
  <c r="EB234"/>
  <c r="EA234"/>
  <c r="DZ234"/>
  <c r="DY234"/>
  <c r="DX234"/>
  <c r="DW234"/>
  <c r="DV234"/>
  <c r="DU234"/>
  <c r="DT234"/>
  <c r="DS234"/>
  <c r="DR234"/>
  <c r="DQ234"/>
  <c r="DP234"/>
  <c r="DO234"/>
  <c r="DN234"/>
  <c r="DM234"/>
  <c r="DL234"/>
  <c r="DK234"/>
  <c r="DJ234"/>
  <c r="DI234"/>
  <c r="DH234"/>
  <c r="DG234"/>
  <c r="DE234"/>
  <c r="DD234"/>
  <c r="DC234"/>
  <c r="DB234"/>
  <c r="DA234"/>
  <c r="CZ234"/>
  <c r="CY234"/>
  <c r="CX234"/>
  <c r="CW234"/>
  <c r="CV234"/>
  <c r="CU234"/>
  <c r="CT234"/>
  <c r="CS234"/>
  <c r="CR234"/>
  <c r="CQ234"/>
  <c r="CP234"/>
  <c r="CO234"/>
  <c r="CN234"/>
  <c r="CM234"/>
  <c r="CL234"/>
  <c r="CK234"/>
  <c r="CJ234"/>
  <c r="CI234"/>
  <c r="CH234"/>
  <c r="CG234"/>
  <c r="CF234"/>
  <c r="CE234"/>
  <c r="CD234"/>
  <c r="CC234"/>
  <c r="CB234"/>
  <c r="CA234"/>
  <c r="BZ234"/>
  <c r="BY234"/>
  <c r="BX234"/>
  <c r="BW234"/>
  <c r="BV234"/>
  <c r="BU234"/>
  <c r="BT234"/>
  <c r="BS234"/>
  <c r="BR234"/>
  <c r="BQ234"/>
  <c r="BP234"/>
  <c r="BO234"/>
  <c r="BN234"/>
  <c r="BM234"/>
  <c r="BL234"/>
  <c r="BK234"/>
  <c r="BJ234"/>
  <c r="BI234"/>
  <c r="BH234"/>
  <c r="BG234"/>
  <c r="BE234"/>
  <c r="BD234"/>
  <c r="BC234"/>
  <c r="BB234"/>
  <c r="BA234"/>
  <c r="AZ234"/>
  <c r="AY234"/>
  <c r="AX234"/>
  <c r="AW234"/>
  <c r="AV234"/>
  <c r="AU234"/>
  <c r="AT234"/>
  <c r="AS234"/>
  <c r="AR234"/>
  <c r="AQ234"/>
  <c r="AP234"/>
  <c r="AO234"/>
  <c r="AN234"/>
  <c r="AM234"/>
  <c r="AL234"/>
  <c r="AK234"/>
  <c r="AJ234"/>
  <c r="AI234"/>
  <c r="AH234"/>
  <c r="AG234"/>
  <c r="AF234"/>
  <c r="AE234"/>
  <c r="AD234"/>
  <c r="AC234"/>
  <c r="AB234"/>
  <c r="AA234"/>
  <c r="Z234"/>
  <c r="Y234"/>
  <c r="X234"/>
  <c r="W234"/>
  <c r="V234"/>
  <c r="U234"/>
  <c r="T234"/>
  <c r="S234"/>
  <c r="R234"/>
  <c r="Q234"/>
  <c r="P234"/>
  <c r="O234"/>
  <c r="N234"/>
  <c r="M234"/>
  <c r="L234"/>
  <c r="K234"/>
  <c r="J234"/>
  <c r="I234"/>
  <c r="H234"/>
  <c r="G234"/>
  <c r="FE233"/>
  <c r="FD233"/>
  <c r="FC233"/>
  <c r="FB233"/>
  <c r="FA233"/>
  <c r="EZ233"/>
  <c r="EY233"/>
  <c r="EX233"/>
  <c r="EW233"/>
  <c r="EV233"/>
  <c r="EU233"/>
  <c r="ET233"/>
  <c r="ES233"/>
  <c r="ER233"/>
  <c r="EQ233"/>
  <c r="EP233"/>
  <c r="EO233"/>
  <c r="EN233"/>
  <c r="EM233"/>
  <c r="EL233"/>
  <c r="EK233"/>
  <c r="EJ233"/>
  <c r="EI233"/>
  <c r="EH233"/>
  <c r="EG233"/>
  <c r="EF233"/>
  <c r="EE233"/>
  <c r="ED233"/>
  <c r="EC233"/>
  <c r="EB233"/>
  <c r="EA233"/>
  <c r="DZ233"/>
  <c r="DY233"/>
  <c r="DX233"/>
  <c r="DW233"/>
  <c r="DV233"/>
  <c r="DU233"/>
  <c r="DT233"/>
  <c r="DS233"/>
  <c r="DR233"/>
  <c r="DQ233"/>
  <c r="DP233"/>
  <c r="DO233"/>
  <c r="DN233"/>
  <c r="DM233"/>
  <c r="DL233"/>
  <c r="DK233"/>
  <c r="DJ233"/>
  <c r="DI233"/>
  <c r="DH233"/>
  <c r="DG233"/>
  <c r="DE233"/>
  <c r="DD233"/>
  <c r="DC233"/>
  <c r="DB233"/>
  <c r="DA233"/>
  <c r="CZ233"/>
  <c r="CY233"/>
  <c r="CX233"/>
  <c r="CW233"/>
  <c r="CV233"/>
  <c r="CU233"/>
  <c r="CT233"/>
  <c r="CS233"/>
  <c r="CR233"/>
  <c r="CQ233"/>
  <c r="CP233"/>
  <c r="CO233"/>
  <c r="CN233"/>
  <c r="CM233"/>
  <c r="CL233"/>
  <c r="CK233"/>
  <c r="CJ233"/>
  <c r="CI233"/>
  <c r="CH233"/>
  <c r="CG233"/>
  <c r="CF233"/>
  <c r="CE233"/>
  <c r="CD233"/>
  <c r="CC233"/>
  <c r="CB233"/>
  <c r="CA233"/>
  <c r="BZ233"/>
  <c r="BY233"/>
  <c r="BX233"/>
  <c r="BW233"/>
  <c r="BV233"/>
  <c r="BU233"/>
  <c r="BT233"/>
  <c r="BS233"/>
  <c r="BR233"/>
  <c r="BQ233"/>
  <c r="BP233"/>
  <c r="BO233"/>
  <c r="BN233"/>
  <c r="BM233"/>
  <c r="BL233"/>
  <c r="BK233"/>
  <c r="BJ233"/>
  <c r="BI233"/>
  <c r="BH233"/>
  <c r="BG233"/>
  <c r="BE233"/>
  <c r="BD233"/>
  <c r="BC233"/>
  <c r="BB233"/>
  <c r="BA233"/>
  <c r="AZ233"/>
  <c r="AY233"/>
  <c r="AX233"/>
  <c r="AW233"/>
  <c r="AV233"/>
  <c r="AU233"/>
  <c r="AT233"/>
  <c r="AS233"/>
  <c r="AR233"/>
  <c r="AQ233"/>
  <c r="AP233"/>
  <c r="AO233"/>
  <c r="AN233"/>
  <c r="AM233"/>
  <c r="AL233"/>
  <c r="AK233"/>
  <c r="AJ233"/>
  <c r="AI233"/>
  <c r="AH233"/>
  <c r="AG233"/>
  <c r="AF233"/>
  <c r="AE233"/>
  <c r="AD233"/>
  <c r="AC233"/>
  <c r="AB233"/>
  <c r="AA233"/>
  <c r="Z233"/>
  <c r="Y233"/>
  <c r="X233"/>
  <c r="W233"/>
  <c r="V233"/>
  <c r="U233"/>
  <c r="T233"/>
  <c r="S233"/>
  <c r="R233"/>
  <c r="Q233"/>
  <c r="P233"/>
  <c r="O233"/>
  <c r="N233"/>
  <c r="M233"/>
  <c r="L233"/>
  <c r="K233"/>
  <c r="J233"/>
  <c r="I233"/>
  <c r="H233"/>
  <c r="G233"/>
  <c r="FE232"/>
  <c r="FD232"/>
  <c r="FC232"/>
  <c r="FB232"/>
  <c r="FA232"/>
  <c r="EZ232"/>
  <c r="EY232"/>
  <c r="EX232"/>
  <c r="EW232"/>
  <c r="EV232"/>
  <c r="EU232"/>
  <c r="ET232"/>
  <c r="ES232"/>
  <c r="ER232"/>
  <c r="EQ232"/>
  <c r="EP232"/>
  <c r="EO232"/>
  <c r="EN232"/>
  <c r="EM232"/>
  <c r="EL232"/>
  <c r="EK232"/>
  <c r="EJ232"/>
  <c r="EI232"/>
  <c r="EH232"/>
  <c r="EG232"/>
  <c r="EF232"/>
  <c r="EE232"/>
  <c r="ED232"/>
  <c r="EC232"/>
  <c r="EB232"/>
  <c r="EA232"/>
  <c r="DZ232"/>
  <c r="DY232"/>
  <c r="DX232"/>
  <c r="DW232"/>
  <c r="DV232"/>
  <c r="DU232"/>
  <c r="DT232"/>
  <c r="DS232"/>
  <c r="DR232"/>
  <c r="DQ232"/>
  <c r="DP232"/>
  <c r="DO232"/>
  <c r="DN232"/>
  <c r="DM232"/>
  <c r="DL232"/>
  <c r="DK232"/>
  <c r="DJ232"/>
  <c r="DI232"/>
  <c r="DH232"/>
  <c r="DG232"/>
  <c r="DE232"/>
  <c r="DD232"/>
  <c r="DC232"/>
  <c r="DB232"/>
  <c r="DA232"/>
  <c r="CZ232"/>
  <c r="CY232"/>
  <c r="CX232"/>
  <c r="CW232"/>
  <c r="CV232"/>
  <c r="CU232"/>
  <c r="CT232"/>
  <c r="CS232"/>
  <c r="CR232"/>
  <c r="CQ232"/>
  <c r="CP232"/>
  <c r="CO232"/>
  <c r="CN232"/>
  <c r="CM232"/>
  <c r="CL232"/>
  <c r="CK232"/>
  <c r="CJ232"/>
  <c r="CI232"/>
  <c r="CH232"/>
  <c r="CG232"/>
  <c r="CF232"/>
  <c r="CE232"/>
  <c r="CD232"/>
  <c r="CC232"/>
  <c r="CB232"/>
  <c r="CA232"/>
  <c r="BZ232"/>
  <c r="BY232"/>
  <c r="BX232"/>
  <c r="BW232"/>
  <c r="BV232"/>
  <c r="BU232"/>
  <c r="BT232"/>
  <c r="BS232"/>
  <c r="BR232"/>
  <c r="BQ232"/>
  <c r="BP232"/>
  <c r="BO232"/>
  <c r="BN232"/>
  <c r="BM232"/>
  <c r="BL232"/>
  <c r="BK232"/>
  <c r="BJ232"/>
  <c r="BI232"/>
  <c r="BH232"/>
  <c r="BG232"/>
  <c r="BE232"/>
  <c r="BD232"/>
  <c r="BC232"/>
  <c r="BB232"/>
  <c r="BA232"/>
  <c r="AZ232"/>
  <c r="AY232"/>
  <c r="AX232"/>
  <c r="AW232"/>
  <c r="AV232"/>
  <c r="AU232"/>
  <c r="AT232"/>
  <c r="AS232"/>
  <c r="AR232"/>
  <c r="AQ232"/>
  <c r="AP232"/>
  <c r="AO232"/>
  <c r="AN232"/>
  <c r="AM232"/>
  <c r="AL232"/>
  <c r="AK232"/>
  <c r="AJ232"/>
  <c r="AI232"/>
  <c r="AH232"/>
  <c r="AG232"/>
  <c r="AF232"/>
  <c r="AE232"/>
  <c r="AD232"/>
  <c r="AC232"/>
  <c r="AB232"/>
  <c r="AA232"/>
  <c r="Z232"/>
  <c r="Y232"/>
  <c r="X232"/>
  <c r="W232"/>
  <c r="V232"/>
  <c r="U232"/>
  <c r="T232"/>
  <c r="S232"/>
  <c r="R232"/>
  <c r="Q232"/>
  <c r="P232"/>
  <c r="O232"/>
  <c r="N232"/>
  <c r="M232"/>
  <c r="L232"/>
  <c r="K232"/>
  <c r="J232"/>
  <c r="I232"/>
  <c r="H232"/>
  <c r="G232"/>
  <c r="FE231"/>
  <c r="FD231"/>
  <c r="FC231"/>
  <c r="FB231"/>
  <c r="FA231"/>
  <c r="EZ231"/>
  <c r="EY231"/>
  <c r="EX231"/>
  <c r="EW231"/>
  <c r="EV231"/>
  <c r="EU231"/>
  <c r="ET231"/>
  <c r="ES231"/>
  <c r="ER231"/>
  <c r="EQ231"/>
  <c r="EP231"/>
  <c r="EO231"/>
  <c r="EN231"/>
  <c r="EM231"/>
  <c r="EL231"/>
  <c r="EK231"/>
  <c r="EJ231"/>
  <c r="EI231"/>
  <c r="EH231"/>
  <c r="EG231"/>
  <c r="EF231"/>
  <c r="EE231"/>
  <c r="ED231"/>
  <c r="EC231"/>
  <c r="EB231"/>
  <c r="EA231"/>
  <c r="DZ231"/>
  <c r="DY231"/>
  <c r="DX231"/>
  <c r="DW231"/>
  <c r="DV231"/>
  <c r="DU231"/>
  <c r="DT231"/>
  <c r="DS231"/>
  <c r="DR231"/>
  <c r="DQ231"/>
  <c r="DP231"/>
  <c r="DO231"/>
  <c r="DN231"/>
  <c r="DM231"/>
  <c r="DL231"/>
  <c r="DK231"/>
  <c r="DJ231"/>
  <c r="DI231"/>
  <c r="DH231"/>
  <c r="DG231"/>
  <c r="DE231"/>
  <c r="DD231"/>
  <c r="DC231"/>
  <c r="DB231"/>
  <c r="DA231"/>
  <c r="CZ231"/>
  <c r="CY231"/>
  <c r="CX231"/>
  <c r="CW231"/>
  <c r="CV231"/>
  <c r="CU231"/>
  <c r="CT231"/>
  <c r="CS231"/>
  <c r="CR231"/>
  <c r="CQ231"/>
  <c r="CP231"/>
  <c r="CO231"/>
  <c r="CN231"/>
  <c r="CM231"/>
  <c r="CL231"/>
  <c r="CK231"/>
  <c r="CJ231"/>
  <c r="CI231"/>
  <c r="CH231"/>
  <c r="CG231"/>
  <c r="CF231"/>
  <c r="CE231"/>
  <c r="CD231"/>
  <c r="CC231"/>
  <c r="CB231"/>
  <c r="CA231"/>
  <c r="BZ231"/>
  <c r="BY231"/>
  <c r="BX231"/>
  <c r="BW231"/>
  <c r="BV231"/>
  <c r="BU231"/>
  <c r="BT231"/>
  <c r="BS231"/>
  <c r="BR231"/>
  <c r="BQ231"/>
  <c r="BP231"/>
  <c r="BO231"/>
  <c r="BN231"/>
  <c r="BM231"/>
  <c r="BL231"/>
  <c r="BK231"/>
  <c r="BJ231"/>
  <c r="BI231"/>
  <c r="BH231"/>
  <c r="BG231"/>
  <c r="BE231"/>
  <c r="BD231"/>
  <c r="BC231"/>
  <c r="BB231"/>
  <c r="BA231"/>
  <c r="AZ231"/>
  <c r="AY231"/>
  <c r="AX231"/>
  <c r="AW231"/>
  <c r="AV231"/>
  <c r="AU231"/>
  <c r="AT231"/>
  <c r="AS231"/>
  <c r="AR231"/>
  <c r="AQ231"/>
  <c r="AP231"/>
  <c r="AO231"/>
  <c r="AN231"/>
  <c r="AM231"/>
  <c r="AL231"/>
  <c r="AK231"/>
  <c r="AJ231"/>
  <c r="AI231"/>
  <c r="AH231"/>
  <c r="AG231"/>
  <c r="AF231"/>
  <c r="AE231"/>
  <c r="AD231"/>
  <c r="AC231"/>
  <c r="AB231"/>
  <c r="AA231"/>
  <c r="Z231"/>
  <c r="Y231"/>
  <c r="X231"/>
  <c r="W231"/>
  <c r="V231"/>
  <c r="U231"/>
  <c r="T231"/>
  <c r="S231"/>
  <c r="R231"/>
  <c r="Q231"/>
  <c r="P231"/>
  <c r="O231"/>
  <c r="N231"/>
  <c r="M231"/>
  <c r="L231"/>
  <c r="K231"/>
  <c r="J231"/>
  <c r="I231"/>
  <c r="H231"/>
  <c r="G231"/>
  <c r="FE230"/>
  <c r="FD230"/>
  <c r="FC230"/>
  <c r="FB230"/>
  <c r="FA230"/>
  <c r="EZ230"/>
  <c r="EY230"/>
  <c r="EX230"/>
  <c r="EW230"/>
  <c r="EV230"/>
  <c r="EU230"/>
  <c r="ET230"/>
  <c r="ES230"/>
  <c r="ER230"/>
  <c r="EQ230"/>
  <c r="EP230"/>
  <c r="EO230"/>
  <c r="EN230"/>
  <c r="EM230"/>
  <c r="EL230"/>
  <c r="EK230"/>
  <c r="EJ230"/>
  <c r="EI230"/>
  <c r="EH230"/>
  <c r="EG230"/>
  <c r="EF230"/>
  <c r="EE230"/>
  <c r="ED230"/>
  <c r="EC230"/>
  <c r="EB230"/>
  <c r="EA230"/>
  <c r="DZ230"/>
  <c r="DY230"/>
  <c r="DX230"/>
  <c r="DW230"/>
  <c r="DV230"/>
  <c r="DU230"/>
  <c r="DT230"/>
  <c r="DS230"/>
  <c r="DR230"/>
  <c r="DQ230"/>
  <c r="DP230"/>
  <c r="DO230"/>
  <c r="DN230"/>
  <c r="DM230"/>
  <c r="DL230"/>
  <c r="DK230"/>
  <c r="DJ230"/>
  <c r="DI230"/>
  <c r="DH230"/>
  <c r="DG230"/>
  <c r="DE230"/>
  <c r="DD230"/>
  <c r="DC230"/>
  <c r="DB230"/>
  <c r="DA230"/>
  <c r="CZ230"/>
  <c r="CY230"/>
  <c r="CX230"/>
  <c r="CW230"/>
  <c r="CV230"/>
  <c r="CU230"/>
  <c r="CT230"/>
  <c r="CS230"/>
  <c r="CR230"/>
  <c r="CQ230"/>
  <c r="CP230"/>
  <c r="CO230"/>
  <c r="CN230"/>
  <c r="CM230"/>
  <c r="CL230"/>
  <c r="CK230"/>
  <c r="CJ230"/>
  <c r="CI230"/>
  <c r="CH230"/>
  <c r="CG230"/>
  <c r="CF230"/>
  <c r="CE230"/>
  <c r="CD230"/>
  <c r="CC230"/>
  <c r="CB230"/>
  <c r="CA230"/>
  <c r="BZ230"/>
  <c r="BY230"/>
  <c r="BX230"/>
  <c r="BW230"/>
  <c r="BV230"/>
  <c r="BU230"/>
  <c r="BT230"/>
  <c r="BS230"/>
  <c r="BR230"/>
  <c r="BQ230"/>
  <c r="BP230"/>
  <c r="BO230"/>
  <c r="BN230"/>
  <c r="BM230"/>
  <c r="BL230"/>
  <c r="BK230"/>
  <c r="BJ230"/>
  <c r="BI230"/>
  <c r="BH230"/>
  <c r="BG230"/>
  <c r="BE230"/>
  <c r="BD230"/>
  <c r="BC230"/>
  <c r="BB230"/>
  <c r="BA230"/>
  <c r="AZ230"/>
  <c r="AY230"/>
  <c r="AX230"/>
  <c r="AW230"/>
  <c r="AV230"/>
  <c r="AU230"/>
  <c r="AT230"/>
  <c r="AS230"/>
  <c r="AR230"/>
  <c r="AQ230"/>
  <c r="AP230"/>
  <c r="AO230"/>
  <c r="AN230"/>
  <c r="AM230"/>
  <c r="AL230"/>
  <c r="AK230"/>
  <c r="AJ230"/>
  <c r="AI230"/>
  <c r="AH230"/>
  <c r="AG230"/>
  <c r="AF230"/>
  <c r="AE230"/>
  <c r="AD230"/>
  <c r="AC230"/>
  <c r="AB230"/>
  <c r="AA230"/>
  <c r="Z230"/>
  <c r="Y230"/>
  <c r="X230"/>
  <c r="W230"/>
  <c r="V230"/>
  <c r="U230"/>
  <c r="T230"/>
  <c r="S230"/>
  <c r="R230"/>
  <c r="Q230"/>
  <c r="P230"/>
  <c r="O230"/>
  <c r="N230"/>
  <c r="M230"/>
  <c r="L230"/>
  <c r="K230"/>
  <c r="J230"/>
  <c r="I230"/>
  <c r="H230"/>
  <c r="G230"/>
  <c r="FE229"/>
  <c r="FD229"/>
  <c r="FC229"/>
  <c r="EZ229"/>
  <c r="EX229"/>
  <c r="EW229"/>
  <c r="EV229"/>
  <c r="EU229"/>
  <c r="ET229"/>
  <c r="ES229"/>
  <c r="ER229"/>
  <c r="EQ229"/>
  <c r="EP229"/>
  <c r="EO229"/>
  <c r="EN229"/>
  <c r="EM229"/>
  <c r="EL229"/>
  <c r="EK229"/>
  <c r="EI229"/>
  <c r="EH229"/>
  <c r="EG229"/>
  <c r="EF229"/>
  <c r="EE229"/>
  <c r="ED229"/>
  <c r="EC229"/>
  <c r="EB229"/>
  <c r="EA229"/>
  <c r="DZ229"/>
  <c r="DY229"/>
  <c r="DW229"/>
  <c r="DU229"/>
  <c r="DT229"/>
  <c r="DR229"/>
  <c r="DQ229"/>
  <c r="DP229"/>
  <c r="DO229"/>
  <c r="DN229"/>
  <c r="DM229"/>
  <c r="DE229"/>
  <c r="DD229"/>
  <c r="DC229"/>
  <c r="DB229"/>
  <c r="DA229"/>
  <c r="CZ229"/>
  <c r="CY229"/>
  <c r="CX229"/>
  <c r="CW229"/>
  <c r="CV229"/>
  <c r="CU229"/>
  <c r="CT229"/>
  <c r="CS229"/>
  <c r="CR229"/>
  <c r="CQ229"/>
  <c r="CP229"/>
  <c r="CO229"/>
  <c r="CN229"/>
  <c r="CM229"/>
  <c r="CL229"/>
  <c r="CK229"/>
  <c r="CJ229"/>
  <c r="CI229"/>
  <c r="CH229"/>
  <c r="CG229"/>
  <c r="CF229"/>
  <c r="CE229"/>
  <c r="CD229"/>
  <c r="CC229"/>
  <c r="CB229"/>
  <c r="CA229"/>
  <c r="BZ229"/>
  <c r="BY229"/>
  <c r="BX229"/>
  <c r="BW229"/>
  <c r="BV229"/>
  <c r="BU229"/>
  <c r="BT229"/>
  <c r="BS229"/>
  <c r="BR229"/>
  <c r="BQ229"/>
  <c r="BP229"/>
  <c r="BO229"/>
  <c r="BN229"/>
  <c r="BM229"/>
  <c r="BL229"/>
  <c r="BK229"/>
  <c r="BJ229"/>
  <c r="BI229"/>
  <c r="BH229"/>
  <c r="BG229"/>
  <c r="BE229"/>
  <c r="BD229"/>
  <c r="BC229"/>
  <c r="BB229"/>
  <c r="BA229"/>
  <c r="AZ229"/>
  <c r="AY229"/>
  <c r="AX229"/>
  <c r="AW229"/>
  <c r="AV229"/>
  <c r="AU229"/>
  <c r="AT229"/>
  <c r="AS229"/>
  <c r="AR229"/>
  <c r="AQ229"/>
  <c r="AP229"/>
  <c r="AO229"/>
  <c r="AN229"/>
  <c r="AM229"/>
  <c r="AL229"/>
  <c r="AK229"/>
  <c r="AJ229"/>
  <c r="AI229"/>
  <c r="AH229"/>
  <c r="AG229"/>
  <c r="AF229"/>
  <c r="AE229"/>
  <c r="AD229"/>
  <c r="AC229"/>
  <c r="AB229"/>
  <c r="AA229"/>
  <c r="Z229"/>
  <c r="Y229"/>
  <c r="X229"/>
  <c r="W229"/>
  <c r="V229"/>
  <c r="U229"/>
  <c r="T229"/>
  <c r="S229"/>
  <c r="R229"/>
  <c r="Q229"/>
  <c r="P229"/>
  <c r="O229"/>
  <c r="N229"/>
  <c r="M229"/>
  <c r="L229"/>
  <c r="K229"/>
  <c r="J229"/>
  <c r="I229"/>
  <c r="H229"/>
  <c r="G229"/>
  <c r="FE228"/>
  <c r="FD228"/>
  <c r="EZ228"/>
  <c r="EX228"/>
  <c r="EV228"/>
  <c r="EU228"/>
  <c r="ET228"/>
  <c r="ER228"/>
  <c r="EP228"/>
  <c r="DO228"/>
  <c r="DE228"/>
  <c r="DD228"/>
  <c r="DC228"/>
  <c r="DB228"/>
  <c r="DA228"/>
  <c r="CZ228"/>
  <c r="CY228"/>
  <c r="CX228"/>
  <c r="CW228"/>
  <c r="CV228"/>
  <c r="CU228"/>
  <c r="CT228"/>
  <c r="CS228"/>
  <c r="CR228"/>
  <c r="CQ228"/>
  <c r="CP228"/>
  <c r="CO228"/>
  <c r="CN228"/>
  <c r="CM228"/>
  <c r="CL228"/>
  <c r="CK228"/>
  <c r="CJ228"/>
  <c r="CI228"/>
  <c r="CH228"/>
  <c r="CG228"/>
  <c r="CF228"/>
  <c r="CE228"/>
  <c r="CD228"/>
  <c r="CC228"/>
  <c r="CB228"/>
  <c r="CA228"/>
  <c r="BZ228"/>
  <c r="BY228"/>
  <c r="BX228"/>
  <c r="BW228"/>
  <c r="BV228"/>
  <c r="BU228"/>
  <c r="BT228"/>
  <c r="BS228"/>
  <c r="BR228"/>
  <c r="BQ228"/>
  <c r="BP228"/>
  <c r="BO228"/>
  <c r="BN228"/>
  <c r="BM228"/>
  <c r="BL228"/>
  <c r="BK228"/>
  <c r="BJ228"/>
  <c r="BI228"/>
  <c r="BH228"/>
  <c r="BG228"/>
  <c r="BE228"/>
  <c r="BD228"/>
  <c r="BC228"/>
  <c r="BB228"/>
  <c r="BA228"/>
  <c r="AZ228"/>
  <c r="AY228"/>
  <c r="AX228"/>
  <c r="AW228"/>
  <c r="AV228"/>
  <c r="AU228"/>
  <c r="AT228"/>
  <c r="AS228"/>
  <c r="AR228"/>
  <c r="AQ228"/>
  <c r="AP228"/>
  <c r="AO228"/>
  <c r="AN228"/>
  <c r="AM228"/>
  <c r="AL228"/>
  <c r="AK228"/>
  <c r="AJ228"/>
  <c r="AI228"/>
  <c r="AH228"/>
  <c r="AG228"/>
  <c r="AF228"/>
  <c r="AE228"/>
  <c r="AD228"/>
  <c r="AC228"/>
  <c r="AB228"/>
  <c r="AA228"/>
  <c r="Z228"/>
  <c r="Y228"/>
  <c r="X228"/>
  <c r="W228"/>
  <c r="V228"/>
  <c r="U228"/>
  <c r="T228"/>
  <c r="S228"/>
  <c r="R228"/>
  <c r="Q228"/>
  <c r="P228"/>
  <c r="O228"/>
  <c r="N228"/>
  <c r="M228"/>
  <c r="L228"/>
  <c r="K228"/>
  <c r="J228"/>
  <c r="I228"/>
  <c r="H228"/>
  <c r="G228"/>
  <c r="FE227"/>
  <c r="FD227"/>
  <c r="EZ227"/>
  <c r="ET227"/>
  <c r="DE227"/>
  <c r="DD227"/>
  <c r="DC227"/>
  <c r="DB227"/>
  <c r="DA227"/>
  <c r="CZ227"/>
  <c r="CY227"/>
  <c r="CX227"/>
  <c r="CW227"/>
  <c r="CV227"/>
  <c r="CU227"/>
  <c r="CT227"/>
  <c r="CS227"/>
  <c r="CR227"/>
  <c r="CQ227"/>
  <c r="CP227"/>
  <c r="CO227"/>
  <c r="CN227"/>
  <c r="CM227"/>
  <c r="CL227"/>
  <c r="CK227"/>
  <c r="CJ227"/>
  <c r="CI227"/>
  <c r="CH227"/>
  <c r="CG227"/>
  <c r="CF227"/>
  <c r="CE227"/>
  <c r="CD227"/>
  <c r="CC227"/>
  <c r="CB227"/>
  <c r="CA227"/>
  <c r="BZ227"/>
  <c r="BY227"/>
  <c r="BX227"/>
  <c r="BW227"/>
  <c r="BV227"/>
  <c r="BU227"/>
  <c r="BT227"/>
  <c r="BS227"/>
  <c r="BR227"/>
  <c r="BQ227"/>
  <c r="BP227"/>
  <c r="BO227"/>
  <c r="BN227"/>
  <c r="BM227"/>
  <c r="BL227"/>
  <c r="BK227"/>
  <c r="BJ227"/>
  <c r="BI227"/>
  <c r="BH227"/>
  <c r="BG227"/>
  <c r="BE227"/>
  <c r="BD227"/>
  <c r="BC227"/>
  <c r="BB227"/>
  <c r="BA227"/>
  <c r="AZ227"/>
  <c r="AY227"/>
  <c r="AX227"/>
  <c r="AW227"/>
  <c r="AV227"/>
  <c r="AU227"/>
  <c r="AT227"/>
  <c r="AS227"/>
  <c r="AR227"/>
  <c r="AQ227"/>
  <c r="AP227"/>
  <c r="AO227"/>
  <c r="AN227"/>
  <c r="AM227"/>
  <c r="AL227"/>
  <c r="AK227"/>
  <c r="AJ227"/>
  <c r="AI227"/>
  <c r="AH227"/>
  <c r="AG227"/>
  <c r="AF227"/>
  <c r="AE227"/>
  <c r="AD227"/>
  <c r="AC227"/>
  <c r="AB227"/>
  <c r="AA227"/>
  <c r="Z227"/>
  <c r="Y227"/>
  <c r="X227"/>
  <c r="W227"/>
  <c r="V227"/>
  <c r="U227"/>
  <c r="T227"/>
  <c r="S227"/>
  <c r="R227"/>
  <c r="Q227"/>
  <c r="P227"/>
  <c r="O227"/>
  <c r="N227"/>
  <c r="M227"/>
  <c r="L227"/>
  <c r="K227"/>
  <c r="J227"/>
  <c r="I227"/>
  <c r="H227"/>
  <c r="G227"/>
  <c r="DE224"/>
  <c r="DD224"/>
  <c r="DC224"/>
  <c r="DB224"/>
  <c r="DA224"/>
  <c r="CZ224"/>
  <c r="CY224"/>
  <c r="CX224"/>
  <c r="CW224"/>
  <c r="CV224"/>
  <c r="CU224"/>
  <c r="CT224"/>
  <c r="CS224"/>
  <c r="CR224"/>
  <c r="CQ224"/>
  <c r="CP224"/>
  <c r="CO224"/>
  <c r="CN224"/>
  <c r="CM224"/>
  <c r="CL224"/>
  <c r="CK224"/>
  <c r="CJ224"/>
  <c r="CI224"/>
  <c r="CH224"/>
  <c r="CG224"/>
  <c r="CF224"/>
  <c r="CE224"/>
  <c r="CD224"/>
  <c r="CC224"/>
  <c r="CB224"/>
  <c r="CA224"/>
  <c r="BZ224"/>
  <c r="BY224"/>
  <c r="BX224"/>
  <c r="BW224"/>
  <c r="BV224"/>
  <c r="BU224"/>
  <c r="BT224"/>
  <c r="BS224"/>
  <c r="BR224"/>
  <c r="BQ224"/>
  <c r="BP224"/>
  <c r="BO224"/>
  <c r="BN224"/>
  <c r="BM224"/>
  <c r="BL224"/>
  <c r="BK224"/>
  <c r="BJ224"/>
  <c r="BI224"/>
  <c r="BH224"/>
  <c r="BG224"/>
  <c r="FE223"/>
  <c r="FD223"/>
  <c r="FC223"/>
  <c r="FB223"/>
  <c r="FA223"/>
  <c r="EZ223"/>
  <c r="EY223"/>
  <c r="EX223"/>
  <c r="EW223"/>
  <c r="EV223"/>
  <c r="EU223"/>
  <c r="ET223"/>
  <c r="ES223"/>
  <c r="ER223"/>
  <c r="EQ223"/>
  <c r="EP223"/>
  <c r="EO223"/>
  <c r="EM223"/>
  <c r="EL223"/>
  <c r="EK223"/>
  <c r="EJ223"/>
  <c r="EI223"/>
  <c r="EH223"/>
  <c r="EG223"/>
  <c r="EF223"/>
  <c r="EE223"/>
  <c r="ED223"/>
  <c r="EC223"/>
  <c r="EB223"/>
  <c r="EA223"/>
  <c r="DZ223"/>
  <c r="DY223"/>
  <c r="DX223"/>
  <c r="DW223"/>
  <c r="DV223"/>
  <c r="DU223"/>
  <c r="DT223"/>
  <c r="DS223"/>
  <c r="DR223"/>
  <c r="DQ223"/>
  <c r="DP223"/>
  <c r="DO223"/>
  <c r="DN223"/>
  <c r="DM223"/>
  <c r="DL223"/>
  <c r="DK223"/>
  <c r="DJ223"/>
  <c r="DI223"/>
  <c r="DH223"/>
  <c r="DG223"/>
  <c r="DE223"/>
  <c r="DD223"/>
  <c r="DC223"/>
  <c r="DB223"/>
  <c r="DA223"/>
  <c r="CZ223"/>
  <c r="CY223"/>
  <c r="CX223"/>
  <c r="CW223"/>
  <c r="CV223"/>
  <c r="CU223"/>
  <c r="CT223"/>
  <c r="CS223"/>
  <c r="CR223"/>
  <c r="CQ223"/>
  <c r="CP223"/>
  <c r="CO223"/>
  <c r="CN223"/>
  <c r="CM223"/>
  <c r="CL223"/>
  <c r="CK223"/>
  <c r="CJ223"/>
  <c r="CI223"/>
  <c r="CH223"/>
  <c r="CG223"/>
  <c r="CF223"/>
  <c r="CE223"/>
  <c r="CD223"/>
  <c r="CC223"/>
  <c r="CB223"/>
  <c r="CA223"/>
  <c r="BZ223"/>
  <c r="BY223"/>
  <c r="BX223"/>
  <c r="BW223"/>
  <c r="BV223"/>
  <c r="BU223"/>
  <c r="BT223"/>
  <c r="BS223"/>
  <c r="BR223"/>
  <c r="BQ223"/>
  <c r="BP223"/>
  <c r="BO223"/>
  <c r="BN223"/>
  <c r="BM223"/>
  <c r="BL223"/>
  <c r="BK223"/>
  <c r="BJ223"/>
  <c r="BI223"/>
  <c r="BH223"/>
  <c r="BG223"/>
  <c r="BE223"/>
  <c r="BD223"/>
  <c r="BC223"/>
  <c r="BB223"/>
  <c r="BA223"/>
  <c r="AZ223"/>
  <c r="AY223"/>
  <c r="AX223"/>
  <c r="AW223"/>
  <c r="AV223"/>
  <c r="AU223"/>
  <c r="AT223"/>
  <c r="AS223"/>
  <c r="AR223"/>
  <c r="AQ223"/>
  <c r="AP223"/>
  <c r="AO223"/>
  <c r="AN223"/>
  <c r="AM223"/>
  <c r="AL223"/>
  <c r="AK223"/>
  <c r="AJ223"/>
  <c r="AI223"/>
  <c r="AH223"/>
  <c r="AG223"/>
  <c r="AF223"/>
  <c r="AE223"/>
  <c r="AD223"/>
  <c r="AC223"/>
  <c r="AB223"/>
  <c r="AA223"/>
  <c r="Z223"/>
  <c r="Y223"/>
  <c r="X223"/>
  <c r="W223"/>
  <c r="V223"/>
  <c r="U223"/>
  <c r="T223"/>
  <c r="S223"/>
  <c r="R223"/>
  <c r="Q223"/>
  <c r="P223"/>
  <c r="O223"/>
  <c r="N223"/>
  <c r="M223"/>
  <c r="L223"/>
  <c r="K223"/>
  <c r="J223"/>
  <c r="I223"/>
  <c r="H223"/>
  <c r="G223"/>
  <c r="FE222"/>
  <c r="FD222"/>
  <c r="FC222"/>
  <c r="FB222"/>
  <c r="FA222"/>
  <c r="EZ222"/>
  <c r="EY222"/>
  <c r="EX222"/>
  <c r="EW222"/>
  <c r="EV222"/>
  <c r="EU222"/>
  <c r="ET222"/>
  <c r="ES222"/>
  <c r="ER222"/>
  <c r="EQ222"/>
  <c r="EP222"/>
  <c r="EO222"/>
  <c r="EM222"/>
  <c r="EL222"/>
  <c r="EK222"/>
  <c r="EJ222"/>
  <c r="EI222"/>
  <c r="EH222"/>
  <c r="EG222"/>
  <c r="EF222"/>
  <c r="EE222"/>
  <c r="ED222"/>
  <c r="EC222"/>
  <c r="EB222"/>
  <c r="EA222"/>
  <c r="DZ222"/>
  <c r="DY222"/>
  <c r="DX222"/>
  <c r="DW222"/>
  <c r="DV222"/>
  <c r="DU222"/>
  <c r="DT222"/>
  <c r="DS222"/>
  <c r="DR222"/>
  <c r="DQ222"/>
  <c r="DO222"/>
  <c r="DN222"/>
  <c r="DM222"/>
  <c r="DL222"/>
  <c r="DK222"/>
  <c r="DJ222"/>
  <c r="DI222"/>
  <c r="DH222"/>
  <c r="DE222"/>
  <c r="DD222"/>
  <c r="DC222"/>
  <c r="DB222"/>
  <c r="DA222"/>
  <c r="CZ222"/>
  <c r="CY222"/>
  <c r="CX222"/>
  <c r="CW222"/>
  <c r="CV222"/>
  <c r="CU222"/>
  <c r="CT222"/>
  <c r="CS222"/>
  <c r="CR222"/>
  <c r="CQ222"/>
  <c r="CP222"/>
  <c r="CO222"/>
  <c r="CN222"/>
  <c r="CM222"/>
  <c r="CL222"/>
  <c r="CK222"/>
  <c r="CJ222"/>
  <c r="CI222"/>
  <c r="CH222"/>
  <c r="CG222"/>
  <c r="CF222"/>
  <c r="CE222"/>
  <c r="CD222"/>
  <c r="CC222"/>
  <c r="CB222"/>
  <c r="CA222"/>
  <c r="BZ222"/>
  <c r="BY222"/>
  <c r="BX222"/>
  <c r="BW222"/>
  <c r="BV222"/>
  <c r="BU222"/>
  <c r="BT222"/>
  <c r="BS222"/>
  <c r="BR222"/>
  <c r="BQ222"/>
  <c r="BP222"/>
  <c r="BO222"/>
  <c r="BN222"/>
  <c r="BM222"/>
  <c r="BL222"/>
  <c r="BK222"/>
  <c r="BJ222"/>
  <c r="BI222"/>
  <c r="BH222"/>
  <c r="BG222"/>
  <c r="BE222"/>
  <c r="BD222"/>
  <c r="BC222"/>
  <c r="BB222"/>
  <c r="BA222"/>
  <c r="AZ222"/>
  <c r="AY222"/>
  <c r="AX222"/>
  <c r="AW222"/>
  <c r="AV222"/>
  <c r="AU222"/>
  <c r="AT222"/>
  <c r="AS222"/>
  <c r="AR222"/>
  <c r="AQ222"/>
  <c r="AP222"/>
  <c r="AO222"/>
  <c r="AN222"/>
  <c r="AM222"/>
  <c r="AL222"/>
  <c r="AK222"/>
  <c r="AJ222"/>
  <c r="AI222"/>
  <c r="AH222"/>
  <c r="AG222"/>
  <c r="AF222"/>
  <c r="AE222"/>
  <c r="AD222"/>
  <c r="AC222"/>
  <c r="AB222"/>
  <c r="AA222"/>
  <c r="Z222"/>
  <c r="Y222"/>
  <c r="X222"/>
  <c r="W222"/>
  <c r="V222"/>
  <c r="U222"/>
  <c r="T222"/>
  <c r="S222"/>
  <c r="R222"/>
  <c r="Q222"/>
  <c r="P222"/>
  <c r="O222"/>
  <c r="N222"/>
  <c r="M222"/>
  <c r="L222"/>
  <c r="K222"/>
  <c r="J222"/>
  <c r="I222"/>
  <c r="H222"/>
  <c r="G222"/>
  <c r="FE221"/>
  <c r="DE221"/>
  <c r="BE221"/>
  <c r="FE220"/>
  <c r="DE220"/>
  <c r="BE220"/>
  <c r="FE219"/>
  <c r="DE219"/>
  <c r="BE219"/>
  <c r="FE218"/>
  <c r="DE218"/>
  <c r="BE218"/>
  <c r="FE217"/>
  <c r="DE217"/>
  <c r="BE217"/>
  <c r="FE216"/>
  <c r="DE216"/>
  <c r="BE216"/>
  <c r="FE215"/>
  <c r="DE215"/>
  <c r="BE215"/>
  <c r="FE213"/>
  <c r="FD213"/>
  <c r="FC213"/>
  <c r="FB213"/>
  <c r="FA213"/>
  <c r="EZ213"/>
  <c r="EY213"/>
  <c r="EX213"/>
  <c r="EW213"/>
  <c r="EV213"/>
  <c r="EU213"/>
  <c r="ET213"/>
  <c r="ES213"/>
  <c r="ER213"/>
  <c r="EQ213"/>
  <c r="EP213"/>
  <c r="EO213"/>
  <c r="EN213"/>
  <c r="EM213"/>
  <c r="EL213"/>
  <c r="EK213"/>
  <c r="EJ213"/>
  <c r="EI213"/>
  <c r="EH213"/>
  <c r="EG213"/>
  <c r="EF213"/>
  <c r="EE213"/>
  <c r="ED213"/>
  <c r="EC213"/>
  <c r="EB213"/>
  <c r="EA213"/>
  <c r="DZ213"/>
  <c r="DY213"/>
  <c r="DX213"/>
  <c r="DW213"/>
  <c r="DV213"/>
  <c r="DU213"/>
  <c r="DT213"/>
  <c r="DS213"/>
  <c r="DR213"/>
  <c r="DQ213"/>
  <c r="DP213"/>
  <c r="DO213"/>
  <c r="DN213"/>
  <c r="DM213"/>
  <c r="DL213"/>
  <c r="DK213"/>
  <c r="DJ213"/>
  <c r="DI213"/>
  <c r="DH213"/>
  <c r="DG213"/>
  <c r="DE213"/>
  <c r="DD213"/>
  <c r="DC213"/>
  <c r="DB213"/>
  <c r="DA213"/>
  <c r="CZ213"/>
  <c r="CY213"/>
  <c r="CX213"/>
  <c r="CW213"/>
  <c r="CV213"/>
  <c r="CU213"/>
  <c r="CT213"/>
  <c r="CS213"/>
  <c r="CR213"/>
  <c r="CQ213"/>
  <c r="CP213"/>
  <c r="CO213"/>
  <c r="CN213"/>
  <c r="CM213"/>
  <c r="CL213"/>
  <c r="CK213"/>
  <c r="CJ213"/>
  <c r="CI213"/>
  <c r="CH213"/>
  <c r="CG213"/>
  <c r="CF213"/>
  <c r="CE213"/>
  <c r="CD213"/>
  <c r="CC213"/>
  <c r="CB213"/>
  <c r="CA213"/>
  <c r="BZ213"/>
  <c r="BY213"/>
  <c r="BX213"/>
  <c r="BW213"/>
  <c r="BV213"/>
  <c r="BU213"/>
  <c r="BT213"/>
  <c r="BS213"/>
  <c r="BR213"/>
  <c r="BQ213"/>
  <c r="BP213"/>
  <c r="BO213"/>
  <c r="BN213"/>
  <c r="BM213"/>
  <c r="BL213"/>
  <c r="BK213"/>
  <c r="BJ213"/>
  <c r="BI213"/>
  <c r="BH213"/>
  <c r="BG213"/>
  <c r="BE213"/>
  <c r="BD213"/>
  <c r="BC213"/>
  <c r="BB213"/>
  <c r="BA213"/>
  <c r="AZ213"/>
  <c r="AY213"/>
  <c r="AX213"/>
  <c r="AW213"/>
  <c r="AV213"/>
  <c r="AU213"/>
  <c r="AT213"/>
  <c r="AS213"/>
  <c r="AR213"/>
  <c r="AQ213"/>
  <c r="AP213"/>
  <c r="AO213"/>
  <c r="AN213"/>
  <c r="AM213"/>
  <c r="AL213"/>
  <c r="AK213"/>
  <c r="AJ213"/>
  <c r="AI213"/>
  <c r="AH213"/>
  <c r="AG213"/>
  <c r="AF213"/>
  <c r="AE213"/>
  <c r="AD213"/>
  <c r="AC213"/>
  <c r="AB213"/>
  <c r="AA213"/>
  <c r="Z213"/>
  <c r="Y213"/>
  <c r="X213"/>
  <c r="W213"/>
  <c r="V213"/>
  <c r="U213"/>
  <c r="T213"/>
  <c r="S213"/>
  <c r="R213"/>
  <c r="Q213"/>
  <c r="P213"/>
  <c r="O213"/>
  <c r="N213"/>
  <c r="M213"/>
  <c r="L213"/>
  <c r="K213"/>
  <c r="J213"/>
  <c r="I213"/>
  <c r="H213"/>
  <c r="G213"/>
  <c r="FE212"/>
  <c r="FD212"/>
  <c r="FC212"/>
  <c r="FB212"/>
  <c r="FA212"/>
  <c r="EZ212"/>
  <c r="EY212"/>
  <c r="EX212"/>
  <c r="EW212"/>
  <c r="EV212"/>
  <c r="EU212"/>
  <c r="ET212"/>
  <c r="ES212"/>
  <c r="ER212"/>
  <c r="EQ212"/>
  <c r="EP212"/>
  <c r="EO212"/>
  <c r="EN212"/>
  <c r="EM212"/>
  <c r="EL212"/>
  <c r="EK212"/>
  <c r="EJ212"/>
  <c r="EI212"/>
  <c r="EH212"/>
  <c r="EG212"/>
  <c r="EF212"/>
  <c r="EE212"/>
  <c r="ED212"/>
  <c r="EC212"/>
  <c r="EB212"/>
  <c r="EA212"/>
  <c r="DZ212"/>
  <c r="DY212"/>
  <c r="DX212"/>
  <c r="DW212"/>
  <c r="DV212"/>
  <c r="DU212"/>
  <c r="DT212"/>
  <c r="DS212"/>
  <c r="DR212"/>
  <c r="DQ212"/>
  <c r="DP212"/>
  <c r="DO212"/>
  <c r="DN212"/>
  <c r="DM212"/>
  <c r="DL212"/>
  <c r="DK212"/>
  <c r="DJ212"/>
  <c r="DI212"/>
  <c r="DH212"/>
  <c r="DG212"/>
  <c r="DE212"/>
  <c r="DD212"/>
  <c r="DC212"/>
  <c r="DB212"/>
  <c r="DA212"/>
  <c r="CZ212"/>
  <c r="CY212"/>
  <c r="CX212"/>
  <c r="CW212"/>
  <c r="CV212"/>
  <c r="CU212"/>
  <c r="CT212"/>
  <c r="CS212"/>
  <c r="CR212"/>
  <c r="CQ212"/>
  <c r="CP212"/>
  <c r="CO212"/>
  <c r="CN212"/>
  <c r="CM212"/>
  <c r="CL212"/>
  <c r="CK212"/>
  <c r="CJ212"/>
  <c r="CI212"/>
  <c r="CH212"/>
  <c r="CG212"/>
  <c r="CF212"/>
  <c r="CE212"/>
  <c r="CD212"/>
  <c r="CC212"/>
  <c r="CB212"/>
  <c r="CA212"/>
  <c r="BZ212"/>
  <c r="BY212"/>
  <c r="BX212"/>
  <c r="BW212"/>
  <c r="BV212"/>
  <c r="BU212"/>
  <c r="BT212"/>
  <c r="BS212"/>
  <c r="BR212"/>
  <c r="BQ212"/>
  <c r="BP212"/>
  <c r="BO212"/>
  <c r="BN212"/>
  <c r="BM212"/>
  <c r="BL212"/>
  <c r="BK212"/>
  <c r="BJ212"/>
  <c r="BI212"/>
  <c r="BH212"/>
  <c r="BG212"/>
  <c r="BE212"/>
  <c r="BD212"/>
  <c r="BC212"/>
  <c r="BB212"/>
  <c r="BA212"/>
  <c r="AZ212"/>
  <c r="AY212"/>
  <c r="AX212"/>
  <c r="AW212"/>
  <c r="AV212"/>
  <c r="AU212"/>
  <c r="AT212"/>
  <c r="AS212"/>
  <c r="AR212"/>
  <c r="AQ212"/>
  <c r="AP212"/>
  <c r="AO212"/>
  <c r="AN212"/>
  <c r="AM212"/>
  <c r="AL212"/>
  <c r="AK212"/>
  <c r="AJ212"/>
  <c r="AI212"/>
  <c r="AH212"/>
  <c r="AG212"/>
  <c r="AF212"/>
  <c r="AE212"/>
  <c r="AD212"/>
  <c r="AC212"/>
  <c r="AB212"/>
  <c r="AA212"/>
  <c r="Z212"/>
  <c r="Y212"/>
  <c r="X212"/>
  <c r="W212"/>
  <c r="V212"/>
  <c r="U212"/>
  <c r="T212"/>
  <c r="S212"/>
  <c r="R212"/>
  <c r="Q212"/>
  <c r="P212"/>
  <c r="O212"/>
  <c r="N212"/>
  <c r="M212"/>
  <c r="L212"/>
  <c r="K212"/>
  <c r="J212"/>
  <c r="I212"/>
  <c r="H212"/>
  <c r="G212"/>
  <c r="FE211"/>
  <c r="FD211"/>
  <c r="FC211"/>
  <c r="FB211"/>
  <c r="FA211"/>
  <c r="EZ211"/>
  <c r="EY211"/>
  <c r="EX211"/>
  <c r="EW211"/>
  <c r="EV211"/>
  <c r="EU211"/>
  <c r="ET211"/>
  <c r="ES211"/>
  <c r="ER211"/>
  <c r="EQ211"/>
  <c r="EP211"/>
  <c r="EO211"/>
  <c r="EN211"/>
  <c r="EM211"/>
  <c r="EL211"/>
  <c r="EK211"/>
  <c r="EJ211"/>
  <c r="EI211"/>
  <c r="EH211"/>
  <c r="EG211"/>
  <c r="EF211"/>
  <c r="EE211"/>
  <c r="ED211"/>
  <c r="EC211"/>
  <c r="EB211"/>
  <c r="EA211"/>
  <c r="DZ211"/>
  <c r="DY211"/>
  <c r="DX211"/>
  <c r="DW211"/>
  <c r="DV211"/>
  <c r="DU211"/>
  <c r="DT211"/>
  <c r="DS211"/>
  <c r="DR211"/>
  <c r="DQ211"/>
  <c r="DP211"/>
  <c r="DO211"/>
  <c r="DN211"/>
  <c r="DM211"/>
  <c r="DL211"/>
  <c r="DK211"/>
  <c r="DJ211"/>
  <c r="DI211"/>
  <c r="DH211"/>
  <c r="DG211"/>
  <c r="DE211"/>
  <c r="DD211"/>
  <c r="DC211"/>
  <c r="DB211"/>
  <c r="DA211"/>
  <c r="CZ211"/>
  <c r="CY211"/>
  <c r="CX211"/>
  <c r="CW211"/>
  <c r="CV211"/>
  <c r="CU211"/>
  <c r="CT211"/>
  <c r="CS211"/>
  <c r="CR211"/>
  <c r="CQ211"/>
  <c r="CP211"/>
  <c r="CO211"/>
  <c r="CN211"/>
  <c r="CM211"/>
  <c r="CL211"/>
  <c r="CK211"/>
  <c r="CJ211"/>
  <c r="CI211"/>
  <c r="CH211"/>
  <c r="CG211"/>
  <c r="CF211"/>
  <c r="CE211"/>
  <c r="CD211"/>
  <c r="CC211"/>
  <c r="CB211"/>
  <c r="CA211"/>
  <c r="BZ211"/>
  <c r="BY211"/>
  <c r="BX211"/>
  <c r="BW211"/>
  <c r="BV211"/>
  <c r="BU211"/>
  <c r="BT211"/>
  <c r="BS211"/>
  <c r="BR211"/>
  <c r="BQ211"/>
  <c r="BP211"/>
  <c r="BO211"/>
  <c r="BN211"/>
  <c r="BM211"/>
  <c r="BL211"/>
  <c r="BK211"/>
  <c r="BJ211"/>
  <c r="BI211"/>
  <c r="BH211"/>
  <c r="BG211"/>
  <c r="BE211"/>
  <c r="BD211"/>
  <c r="BC211"/>
  <c r="BB211"/>
  <c r="BA211"/>
  <c r="AZ211"/>
  <c r="AY211"/>
  <c r="AX211"/>
  <c r="AW211"/>
  <c r="AV211"/>
  <c r="AU211"/>
  <c r="AT211"/>
  <c r="AS211"/>
  <c r="AR211"/>
  <c r="AQ211"/>
  <c r="AP211"/>
  <c r="AO211"/>
  <c r="AN211"/>
  <c r="AM211"/>
  <c r="AL211"/>
  <c r="AK211"/>
  <c r="AJ211"/>
  <c r="AI211"/>
  <c r="AH211"/>
  <c r="AG211"/>
  <c r="AF211"/>
  <c r="AE211"/>
  <c r="AD211"/>
  <c r="AC211"/>
  <c r="AB211"/>
  <c r="AA211"/>
  <c r="Z211"/>
  <c r="Y211"/>
  <c r="X211"/>
  <c r="W211"/>
  <c r="V211"/>
  <c r="U211"/>
  <c r="T211"/>
  <c r="S211"/>
  <c r="R211"/>
  <c r="Q211"/>
  <c r="P211"/>
  <c r="O211"/>
  <c r="N211"/>
  <c r="M211"/>
  <c r="L211"/>
  <c r="K211"/>
  <c r="J211"/>
  <c r="I211"/>
  <c r="H211"/>
  <c r="G211"/>
  <c r="FE210"/>
  <c r="FD210"/>
  <c r="FC210"/>
  <c r="FB210"/>
  <c r="FA210"/>
  <c r="EZ210"/>
  <c r="EY210"/>
  <c r="EX210"/>
  <c r="EW210"/>
  <c r="EV210"/>
  <c r="EU210"/>
  <c r="ET210"/>
  <c r="ES210"/>
  <c r="ER210"/>
  <c r="EQ210"/>
  <c r="EP210"/>
  <c r="EO210"/>
  <c r="EN210"/>
  <c r="EM210"/>
  <c r="EL210"/>
  <c r="EK210"/>
  <c r="EJ210"/>
  <c r="EI210"/>
  <c r="EH210"/>
  <c r="EG210"/>
  <c r="EF210"/>
  <c r="EE210"/>
  <c r="ED210"/>
  <c r="EC210"/>
  <c r="EB210"/>
  <c r="EA210"/>
  <c r="DZ210"/>
  <c r="DY210"/>
  <c r="DX210"/>
  <c r="DW210"/>
  <c r="DV210"/>
  <c r="DU210"/>
  <c r="DT210"/>
  <c r="DS210"/>
  <c r="DR210"/>
  <c r="DQ210"/>
  <c r="DP210"/>
  <c r="DO210"/>
  <c r="DN210"/>
  <c r="DM210"/>
  <c r="DL210"/>
  <c r="DK210"/>
  <c r="DJ210"/>
  <c r="DI210"/>
  <c r="DH210"/>
  <c r="DG210"/>
  <c r="DE210"/>
  <c r="DD210"/>
  <c r="DC210"/>
  <c r="DB210"/>
  <c r="DA210"/>
  <c r="CZ210"/>
  <c r="CY210"/>
  <c r="CX210"/>
  <c r="CW210"/>
  <c r="CV210"/>
  <c r="CU210"/>
  <c r="CT210"/>
  <c r="CS210"/>
  <c r="CR210"/>
  <c r="CQ210"/>
  <c r="CP210"/>
  <c r="CO210"/>
  <c r="CN210"/>
  <c r="CM210"/>
  <c r="CL210"/>
  <c r="CK210"/>
  <c r="CJ210"/>
  <c r="CI210"/>
  <c r="CH210"/>
  <c r="CG210"/>
  <c r="CF210"/>
  <c r="CE210"/>
  <c r="CD210"/>
  <c r="CC210"/>
  <c r="CB210"/>
  <c r="CA210"/>
  <c r="BZ210"/>
  <c r="BY210"/>
  <c r="BX210"/>
  <c r="BW210"/>
  <c r="BV210"/>
  <c r="BU210"/>
  <c r="BT210"/>
  <c r="BS210"/>
  <c r="BR210"/>
  <c r="BQ210"/>
  <c r="BP210"/>
  <c r="BO210"/>
  <c r="BN210"/>
  <c r="BM210"/>
  <c r="BL210"/>
  <c r="BK210"/>
  <c r="BJ210"/>
  <c r="BI210"/>
  <c r="BH210"/>
  <c r="BG210"/>
  <c r="BE210"/>
  <c r="BD210"/>
  <c r="BC210"/>
  <c r="BB210"/>
  <c r="BA210"/>
  <c r="AZ210"/>
  <c r="AY210"/>
  <c r="AX210"/>
  <c r="AW210"/>
  <c r="AV210"/>
  <c r="AU210"/>
  <c r="AT210"/>
  <c r="AS210"/>
  <c r="AR210"/>
  <c r="AQ210"/>
  <c r="AP210"/>
  <c r="AO210"/>
  <c r="AN210"/>
  <c r="AM210"/>
  <c r="AL210"/>
  <c r="AK210"/>
  <c r="AJ210"/>
  <c r="AI210"/>
  <c r="AH210"/>
  <c r="AG210"/>
  <c r="AF210"/>
  <c r="AE210"/>
  <c r="AD210"/>
  <c r="AC210"/>
  <c r="AB210"/>
  <c r="AA210"/>
  <c r="Z210"/>
  <c r="Y210"/>
  <c r="X210"/>
  <c r="W210"/>
  <c r="V210"/>
  <c r="U210"/>
  <c r="T210"/>
  <c r="S210"/>
  <c r="R210"/>
  <c r="Q210"/>
  <c r="P210"/>
  <c r="O210"/>
  <c r="N210"/>
  <c r="M210"/>
  <c r="L210"/>
  <c r="K210"/>
  <c r="J210"/>
  <c r="I210"/>
  <c r="H210"/>
  <c r="G210"/>
  <c r="FE209"/>
  <c r="FD209"/>
  <c r="FC209"/>
  <c r="FB209"/>
  <c r="FA209"/>
  <c r="EZ209"/>
  <c r="EY209"/>
  <c r="EX209"/>
  <c r="EW209"/>
  <c r="EV209"/>
  <c r="EU209"/>
  <c r="ET209"/>
  <c r="ES209"/>
  <c r="ER209"/>
  <c r="EQ209"/>
  <c r="EP209"/>
  <c r="EO209"/>
  <c r="EN209"/>
  <c r="EM209"/>
  <c r="EL209"/>
  <c r="EK209"/>
  <c r="EJ209"/>
  <c r="EI209"/>
  <c r="EH209"/>
  <c r="EG209"/>
  <c r="EF209"/>
  <c r="EE209"/>
  <c r="ED209"/>
  <c r="EC209"/>
  <c r="EB209"/>
  <c r="EA209"/>
  <c r="DZ209"/>
  <c r="DY209"/>
  <c r="DX209"/>
  <c r="DW209"/>
  <c r="DV209"/>
  <c r="DU209"/>
  <c r="DT209"/>
  <c r="DS209"/>
  <c r="DR209"/>
  <c r="DQ209"/>
  <c r="DP209"/>
  <c r="DO209"/>
  <c r="DN209"/>
  <c r="DM209"/>
  <c r="DL209"/>
  <c r="DK209"/>
  <c r="DJ209"/>
  <c r="DI209"/>
  <c r="DH209"/>
  <c r="DG209"/>
  <c r="DE209"/>
  <c r="DD209"/>
  <c r="DC209"/>
  <c r="DB209"/>
  <c r="DA209"/>
  <c r="CZ209"/>
  <c r="CY209"/>
  <c r="CX209"/>
  <c r="CW209"/>
  <c r="CV209"/>
  <c r="CU209"/>
  <c r="CT209"/>
  <c r="CS209"/>
  <c r="CR209"/>
  <c r="CQ209"/>
  <c r="CP209"/>
  <c r="CO209"/>
  <c r="CN209"/>
  <c r="CM209"/>
  <c r="CL209"/>
  <c r="CK209"/>
  <c r="CJ209"/>
  <c r="CI209"/>
  <c r="CH209"/>
  <c r="CG209"/>
  <c r="CF209"/>
  <c r="CE209"/>
  <c r="CD209"/>
  <c r="CC209"/>
  <c r="CB209"/>
  <c r="CA209"/>
  <c r="BZ209"/>
  <c r="BY209"/>
  <c r="BX209"/>
  <c r="BW209"/>
  <c r="BV209"/>
  <c r="BU209"/>
  <c r="BT209"/>
  <c r="BS209"/>
  <c r="BR209"/>
  <c r="BQ209"/>
  <c r="BP209"/>
  <c r="BO209"/>
  <c r="BN209"/>
  <c r="BM209"/>
  <c r="BL209"/>
  <c r="BK209"/>
  <c r="BJ209"/>
  <c r="BI209"/>
  <c r="BH209"/>
  <c r="BG209"/>
  <c r="BE209"/>
  <c r="BD209"/>
  <c r="BC209"/>
  <c r="BB209"/>
  <c r="BA209"/>
  <c r="AZ209"/>
  <c r="AY209"/>
  <c r="AX209"/>
  <c r="AW209"/>
  <c r="AV209"/>
  <c r="AU209"/>
  <c r="AT209"/>
  <c r="AS209"/>
  <c r="AR209"/>
  <c r="AQ209"/>
  <c r="AP209"/>
  <c r="AO209"/>
  <c r="AN209"/>
  <c r="AM209"/>
  <c r="AL209"/>
  <c r="AK209"/>
  <c r="AJ209"/>
  <c r="AI209"/>
  <c r="AH209"/>
  <c r="AG209"/>
  <c r="AF209"/>
  <c r="AE209"/>
  <c r="AD209"/>
  <c r="AC209"/>
  <c r="AB209"/>
  <c r="AA209"/>
  <c r="Z209"/>
  <c r="Y209"/>
  <c r="X209"/>
  <c r="W209"/>
  <c r="V209"/>
  <c r="U209"/>
  <c r="T209"/>
  <c r="S209"/>
  <c r="R209"/>
  <c r="Q209"/>
  <c r="P209"/>
  <c r="O209"/>
  <c r="N209"/>
  <c r="M209"/>
  <c r="L209"/>
  <c r="K209"/>
  <c r="J209"/>
  <c r="I209"/>
  <c r="H209"/>
  <c r="G209"/>
  <c r="FE208"/>
  <c r="FD208"/>
  <c r="FC208"/>
  <c r="FB208"/>
  <c r="FA208"/>
  <c r="EZ208"/>
  <c r="EY208"/>
  <c r="EX208"/>
  <c r="EW208"/>
  <c r="EV208"/>
  <c r="EU208"/>
  <c r="ET208"/>
  <c r="ES208"/>
  <c r="ER208"/>
  <c r="EP208"/>
  <c r="EO208"/>
  <c r="EN208"/>
  <c r="EM208"/>
  <c r="EL208"/>
  <c r="EK208"/>
  <c r="EJ208"/>
  <c r="EI208"/>
  <c r="EH208"/>
  <c r="EG208"/>
  <c r="EF208"/>
  <c r="EE208"/>
  <c r="ED208"/>
  <c r="EC208"/>
  <c r="EB208"/>
  <c r="EA208"/>
  <c r="DZ208"/>
  <c r="DY208"/>
  <c r="DX208"/>
  <c r="DW208"/>
  <c r="DV208"/>
  <c r="DU208"/>
  <c r="DT208"/>
  <c r="DS208"/>
  <c r="DR208"/>
  <c r="DQ208"/>
  <c r="DP208"/>
  <c r="DO208"/>
  <c r="DN208"/>
  <c r="DM208"/>
  <c r="DL208"/>
  <c r="DK208"/>
  <c r="DJ208"/>
  <c r="DI208"/>
  <c r="DH208"/>
  <c r="DG208"/>
  <c r="DE208"/>
  <c r="DD208"/>
  <c r="DC208"/>
  <c r="DB208"/>
  <c r="DA208"/>
  <c r="CZ208"/>
  <c r="CY208"/>
  <c r="CX208"/>
  <c r="CW208"/>
  <c r="CV208"/>
  <c r="CU208"/>
  <c r="CT208"/>
  <c r="CS208"/>
  <c r="CR208"/>
  <c r="CQ208"/>
  <c r="CP208"/>
  <c r="CO208"/>
  <c r="CN208"/>
  <c r="CM208"/>
  <c r="CL208"/>
  <c r="CK208"/>
  <c r="CJ208"/>
  <c r="CI208"/>
  <c r="CH208"/>
  <c r="CG208"/>
  <c r="CF208"/>
  <c r="CE208"/>
  <c r="CD208"/>
  <c r="CC208"/>
  <c r="CB208"/>
  <c r="CA208"/>
  <c r="BZ208"/>
  <c r="BY208"/>
  <c r="BX208"/>
  <c r="BW208"/>
  <c r="BV208"/>
  <c r="BU208"/>
  <c r="BT208"/>
  <c r="BS208"/>
  <c r="BR208"/>
  <c r="BQ208"/>
  <c r="BP208"/>
  <c r="BO208"/>
  <c r="BN208"/>
  <c r="BM208"/>
  <c r="BL208"/>
  <c r="BK208"/>
  <c r="BJ208"/>
  <c r="BI208"/>
  <c r="BH208"/>
  <c r="BG208"/>
  <c r="BE208"/>
  <c r="BD208"/>
  <c r="BC208"/>
  <c r="BB208"/>
  <c r="BA208"/>
  <c r="AZ208"/>
  <c r="AY208"/>
  <c r="AX208"/>
  <c r="AW208"/>
  <c r="AV208"/>
  <c r="AU208"/>
  <c r="AT208"/>
  <c r="AS208"/>
  <c r="AR208"/>
  <c r="AQ208"/>
  <c r="AP208"/>
  <c r="AO208"/>
  <c r="AN208"/>
  <c r="AM208"/>
  <c r="AL208"/>
  <c r="AK208"/>
  <c r="AJ208"/>
  <c r="AI208"/>
  <c r="AH208"/>
  <c r="AG208"/>
  <c r="AF208"/>
  <c r="AE208"/>
  <c r="AD208"/>
  <c r="AC208"/>
  <c r="AB208"/>
  <c r="AA208"/>
  <c r="Z208"/>
  <c r="Y208"/>
  <c r="X208"/>
  <c r="W208"/>
  <c r="V208"/>
  <c r="U208"/>
  <c r="T208"/>
  <c r="S208"/>
  <c r="R208"/>
  <c r="Q208"/>
  <c r="P208"/>
  <c r="O208"/>
  <c r="N208"/>
  <c r="M208"/>
  <c r="L208"/>
  <c r="K208"/>
  <c r="J208"/>
  <c r="I208"/>
  <c r="H208"/>
  <c r="G208"/>
  <c r="BE206"/>
  <c r="FE204"/>
  <c r="FD204"/>
  <c r="FC204"/>
  <c r="FB204"/>
  <c r="FA204"/>
  <c r="EZ204"/>
  <c r="EY204"/>
  <c r="EX204"/>
  <c r="EW204"/>
  <c r="EV204"/>
  <c r="EU204"/>
  <c r="ET204"/>
  <c r="ES204"/>
  <c r="ER204"/>
  <c r="EQ204"/>
  <c r="EP204"/>
  <c r="EO204"/>
  <c r="EN204"/>
  <c r="EM204"/>
  <c r="EL204"/>
  <c r="EK204"/>
  <c r="EJ204"/>
  <c r="EI204"/>
  <c r="EH204"/>
  <c r="EG204"/>
  <c r="EF204"/>
  <c r="EE204"/>
  <c r="ED204"/>
  <c r="EC204"/>
  <c r="EB204"/>
  <c r="EA204"/>
  <c r="DZ204"/>
  <c r="DY204"/>
  <c r="DX204"/>
  <c r="DW204"/>
  <c r="DV204"/>
  <c r="DU204"/>
  <c r="DT204"/>
  <c r="DS204"/>
  <c r="DR204"/>
  <c r="DQ204"/>
  <c r="DP204"/>
  <c r="DO204"/>
  <c r="DN204"/>
  <c r="DM204"/>
  <c r="DL204"/>
  <c r="DK204"/>
  <c r="DJ204"/>
  <c r="DI204"/>
  <c r="DH204"/>
  <c r="DG204"/>
  <c r="DE204"/>
  <c r="DD204"/>
  <c r="DC204"/>
  <c r="DB204"/>
  <c r="DA204"/>
  <c r="CZ204"/>
  <c r="CY204"/>
  <c r="CX204"/>
  <c r="CW204"/>
  <c r="CV204"/>
  <c r="CU204"/>
  <c r="CT204"/>
  <c r="CS204"/>
  <c r="CR204"/>
  <c r="CQ204"/>
  <c r="CP204"/>
  <c r="CO204"/>
  <c r="CN204"/>
  <c r="CM204"/>
  <c r="CL204"/>
  <c r="CK204"/>
  <c r="CJ204"/>
  <c r="CI204"/>
  <c r="CH204"/>
  <c r="CG204"/>
  <c r="CF204"/>
  <c r="CE204"/>
  <c r="CD204"/>
  <c r="CC204"/>
  <c r="CB204"/>
  <c r="CA204"/>
  <c r="BZ204"/>
  <c r="BY204"/>
  <c r="BX204"/>
  <c r="BW204"/>
  <c r="BV204"/>
  <c r="BU204"/>
  <c r="BT204"/>
  <c r="BS204"/>
  <c r="BR204"/>
  <c r="BQ204"/>
  <c r="BP204"/>
  <c r="BO204"/>
  <c r="BN204"/>
  <c r="BM204"/>
  <c r="BL204"/>
  <c r="BK204"/>
  <c r="BJ204"/>
  <c r="BI204"/>
  <c r="BH204"/>
  <c r="BG204"/>
  <c r="FE203"/>
  <c r="FD203"/>
  <c r="FC203"/>
  <c r="FB203"/>
  <c r="FA203"/>
  <c r="EZ203"/>
  <c r="EY203"/>
  <c r="EX203"/>
  <c r="EW203"/>
  <c r="EV203"/>
  <c r="EU203"/>
  <c r="ET203"/>
  <c r="ES203"/>
  <c r="ER203"/>
  <c r="EQ203"/>
  <c r="EP203"/>
  <c r="EO203"/>
  <c r="EN203"/>
  <c r="EM203"/>
  <c r="EL203"/>
  <c r="EK203"/>
  <c r="EJ203"/>
  <c r="EI203"/>
  <c r="EH203"/>
  <c r="EG203"/>
  <c r="EF203"/>
  <c r="EE203"/>
  <c r="ED203"/>
  <c r="EC203"/>
  <c r="EB203"/>
  <c r="EA203"/>
  <c r="DZ203"/>
  <c r="DY203"/>
  <c r="DX203"/>
  <c r="DW203"/>
  <c r="DV203"/>
  <c r="DU203"/>
  <c r="DT203"/>
  <c r="DS203"/>
  <c r="DR203"/>
  <c r="DQ203"/>
  <c r="DP203"/>
  <c r="DO203"/>
  <c r="DN203"/>
  <c r="DM203"/>
  <c r="DL203"/>
  <c r="DK203"/>
  <c r="DJ203"/>
  <c r="DI203"/>
  <c r="DH203"/>
  <c r="DG203"/>
  <c r="DE203"/>
  <c r="DD203"/>
  <c r="DC203"/>
  <c r="DB203"/>
  <c r="DA203"/>
  <c r="CZ203"/>
  <c r="CY203"/>
  <c r="CX203"/>
  <c r="CW203"/>
  <c r="CV203"/>
  <c r="CU203"/>
  <c r="CT203"/>
  <c r="CS203"/>
  <c r="CR203"/>
  <c r="CQ203"/>
  <c r="CP203"/>
  <c r="CO203"/>
  <c r="CN203"/>
  <c r="CM203"/>
  <c r="CL203"/>
  <c r="CK203"/>
  <c r="CJ203"/>
  <c r="CI203"/>
  <c r="CH203"/>
  <c r="CG203"/>
  <c r="CF203"/>
  <c r="CE203"/>
  <c r="CD203"/>
  <c r="CC203"/>
  <c r="CB203"/>
  <c r="CA203"/>
  <c r="BZ203"/>
  <c r="BY203"/>
  <c r="BX203"/>
  <c r="BW203"/>
  <c r="BV203"/>
  <c r="BU203"/>
  <c r="BT203"/>
  <c r="BS203"/>
  <c r="BR203"/>
  <c r="BQ203"/>
  <c r="BP203"/>
  <c r="BO203"/>
  <c r="BN203"/>
  <c r="BM203"/>
  <c r="BL203"/>
  <c r="BK203"/>
  <c r="BJ203"/>
  <c r="BI203"/>
  <c r="BH203"/>
  <c r="BG203"/>
  <c r="FE202"/>
  <c r="FD202"/>
  <c r="FC202"/>
  <c r="FB202"/>
  <c r="FA202"/>
  <c r="EZ202"/>
  <c r="EY202"/>
  <c r="EX202"/>
  <c r="EW202"/>
  <c r="EV202"/>
  <c r="EU202"/>
  <c r="ET202"/>
  <c r="ES202"/>
  <c r="ER202"/>
  <c r="EQ202"/>
  <c r="EP202"/>
  <c r="EO202"/>
  <c r="EN202"/>
  <c r="EM202"/>
  <c r="EL202"/>
  <c r="EK202"/>
  <c r="EJ202"/>
  <c r="EI202"/>
  <c r="EH202"/>
  <c r="EG202"/>
  <c r="EF202"/>
  <c r="EE202"/>
  <c r="ED202"/>
  <c r="EC202"/>
  <c r="EB202"/>
  <c r="EA202"/>
  <c r="DZ202"/>
  <c r="DY202"/>
  <c r="DX202"/>
  <c r="DW202"/>
  <c r="DV202"/>
  <c r="DU202"/>
  <c r="DT202"/>
  <c r="DS202"/>
  <c r="DR202"/>
  <c r="DQ202"/>
  <c r="DP202"/>
  <c r="DO202"/>
  <c r="DN202"/>
  <c r="DM202"/>
  <c r="DL202"/>
  <c r="DK202"/>
  <c r="DJ202"/>
  <c r="DI202"/>
  <c r="DH202"/>
  <c r="DG202"/>
  <c r="DE202"/>
  <c r="DD202"/>
  <c r="DC202"/>
  <c r="DB202"/>
  <c r="DA202"/>
  <c r="CZ202"/>
  <c r="CY202"/>
  <c r="CX202"/>
  <c r="CW202"/>
  <c r="CV202"/>
  <c r="CU202"/>
  <c r="CT202"/>
  <c r="CS202"/>
  <c r="CR202"/>
  <c r="CQ202"/>
  <c r="CP202"/>
  <c r="CO202"/>
  <c r="CN202"/>
  <c r="CM202"/>
  <c r="CL202"/>
  <c r="CK202"/>
  <c r="CJ202"/>
  <c r="CI202"/>
  <c r="CH202"/>
  <c r="CG202"/>
  <c r="CF202"/>
  <c r="CE202"/>
  <c r="CD202"/>
  <c r="CC202"/>
  <c r="CB202"/>
  <c r="CA202"/>
  <c r="BZ202"/>
  <c r="BY202"/>
  <c r="BX202"/>
  <c r="BW202"/>
  <c r="BV202"/>
  <c r="BU202"/>
  <c r="BT202"/>
  <c r="BS202"/>
  <c r="BR202"/>
  <c r="BQ202"/>
  <c r="BP202"/>
  <c r="BO202"/>
  <c r="BN202"/>
  <c r="BM202"/>
  <c r="BL202"/>
  <c r="BK202"/>
  <c r="BJ202"/>
  <c r="BI202"/>
  <c r="BH202"/>
  <c r="BG202"/>
  <c r="FE201"/>
  <c r="FD201"/>
  <c r="FC201"/>
  <c r="FB201"/>
  <c r="FA201"/>
  <c r="EZ201"/>
  <c r="EY201"/>
  <c r="EX201"/>
  <c r="EW201"/>
  <c r="EV201"/>
  <c r="EU201"/>
  <c r="ET201"/>
  <c r="ES201"/>
  <c r="ER201"/>
  <c r="EQ201"/>
  <c r="EP201"/>
  <c r="EO201"/>
  <c r="EN201"/>
  <c r="EM201"/>
  <c r="EL201"/>
  <c r="EK201"/>
  <c r="EJ201"/>
  <c r="EI201"/>
  <c r="EH201"/>
  <c r="EG201"/>
  <c r="EF201"/>
  <c r="EE201"/>
  <c r="ED201"/>
  <c r="EC201"/>
  <c r="EB201"/>
  <c r="EA201"/>
  <c r="DZ201"/>
  <c r="DY201"/>
  <c r="DX201"/>
  <c r="DW201"/>
  <c r="DV201"/>
  <c r="DU201"/>
  <c r="DT201"/>
  <c r="DS201"/>
  <c r="DR201"/>
  <c r="DQ201"/>
  <c r="DP201"/>
  <c r="DO201"/>
  <c r="DN201"/>
  <c r="DM201"/>
  <c r="DL201"/>
  <c r="DK201"/>
  <c r="DJ201"/>
  <c r="DI201"/>
  <c r="DH201"/>
  <c r="DG201"/>
  <c r="DE201"/>
  <c r="DD201"/>
  <c r="DC201"/>
  <c r="DB201"/>
  <c r="DA201"/>
  <c r="CZ201"/>
  <c r="CY201"/>
  <c r="CX201"/>
  <c r="CW201"/>
  <c r="CV201"/>
  <c r="CU201"/>
  <c r="CT201"/>
  <c r="CS201"/>
  <c r="CR201"/>
  <c r="CQ201"/>
  <c r="CP201"/>
  <c r="CO201"/>
  <c r="CN201"/>
  <c r="CM201"/>
  <c r="CL201"/>
  <c r="CK201"/>
  <c r="CJ201"/>
  <c r="CI201"/>
  <c r="CH201"/>
  <c r="CG201"/>
  <c r="CF201"/>
  <c r="CE201"/>
  <c r="CD201"/>
  <c r="CC201"/>
  <c r="CB201"/>
  <c r="CA201"/>
  <c r="BZ201"/>
  <c r="BY201"/>
  <c r="BX201"/>
  <c r="BW201"/>
  <c r="BV201"/>
  <c r="BU201"/>
  <c r="BT201"/>
  <c r="BS201"/>
  <c r="BR201"/>
  <c r="BQ201"/>
  <c r="BP201"/>
  <c r="BO201"/>
  <c r="BN201"/>
  <c r="BM201"/>
  <c r="BL201"/>
  <c r="BK201"/>
  <c r="BJ201"/>
  <c r="BI201"/>
  <c r="BH201"/>
  <c r="BG201"/>
  <c r="BE200"/>
  <c r="FE198"/>
  <c r="FD198"/>
  <c r="FC198"/>
  <c r="FB198"/>
  <c r="FA198"/>
  <c r="EZ198"/>
  <c r="EY198"/>
  <c r="EX198"/>
  <c r="EW198"/>
  <c r="EV198"/>
  <c r="EU198"/>
  <c r="ET198"/>
  <c r="ES198"/>
  <c r="ER198"/>
  <c r="EQ198"/>
  <c r="EP198"/>
  <c r="EO198"/>
  <c r="EN198"/>
  <c r="EM198"/>
  <c r="EL198"/>
  <c r="EK198"/>
  <c r="EJ198"/>
  <c r="EI198"/>
  <c r="EH198"/>
  <c r="EG198"/>
  <c r="EF198"/>
  <c r="EE198"/>
  <c r="ED198"/>
  <c r="EC198"/>
  <c r="EB198"/>
  <c r="EA198"/>
  <c r="DZ198"/>
  <c r="DY198"/>
  <c r="DX198"/>
  <c r="DW198"/>
  <c r="DV198"/>
  <c r="DU198"/>
  <c r="DT198"/>
  <c r="DS198"/>
  <c r="DR198"/>
  <c r="DQ198"/>
  <c r="DP198"/>
  <c r="DO198"/>
  <c r="DN198"/>
  <c r="DM198"/>
  <c r="DL198"/>
  <c r="DK198"/>
  <c r="DJ198"/>
  <c r="DI198"/>
  <c r="DH198"/>
  <c r="DG198"/>
  <c r="DE198"/>
  <c r="DD198"/>
  <c r="DC198"/>
  <c r="DB198"/>
  <c r="DA198"/>
  <c r="CZ198"/>
  <c r="CY198"/>
  <c r="CX198"/>
  <c r="CW198"/>
  <c r="CV198"/>
  <c r="CU198"/>
  <c r="CT198"/>
  <c r="CS198"/>
  <c r="CR198"/>
  <c r="CQ198"/>
  <c r="CP198"/>
  <c r="CO198"/>
  <c r="CN198"/>
  <c r="CM198"/>
  <c r="CL198"/>
  <c r="CK198"/>
  <c r="CJ198"/>
  <c r="CI198"/>
  <c r="CH198"/>
  <c r="CG198"/>
  <c r="CF198"/>
  <c r="CE198"/>
  <c r="CD198"/>
  <c r="CC198"/>
  <c r="CB198"/>
  <c r="CA198"/>
  <c r="BZ198"/>
  <c r="BY198"/>
  <c r="BX198"/>
  <c r="BW198"/>
  <c r="BV198"/>
  <c r="BU198"/>
  <c r="BT198"/>
  <c r="BS198"/>
  <c r="BR198"/>
  <c r="BQ198"/>
  <c r="BP198"/>
  <c r="BO198"/>
  <c r="BN198"/>
  <c r="BM198"/>
  <c r="BL198"/>
  <c r="BK198"/>
  <c r="BJ198"/>
  <c r="BI198"/>
  <c r="BH198"/>
  <c r="BG198"/>
  <c r="BE198"/>
  <c r="BD198"/>
  <c r="BC198"/>
  <c r="BB198"/>
  <c r="BA198"/>
  <c r="AZ198"/>
  <c r="AY198"/>
  <c r="AX198"/>
  <c r="AW198"/>
  <c r="AV198"/>
  <c r="AU198"/>
  <c r="AT198"/>
  <c r="AS198"/>
  <c r="AR198"/>
  <c r="AQ198"/>
  <c r="AP198"/>
  <c r="AO198"/>
  <c r="AN198"/>
  <c r="AM198"/>
  <c r="AL198"/>
  <c r="AK198"/>
  <c r="AJ198"/>
  <c r="AI198"/>
  <c r="AH198"/>
  <c r="AG198"/>
  <c r="AF198"/>
  <c r="AE198"/>
  <c r="AD198"/>
  <c r="AC198"/>
  <c r="AB198"/>
  <c r="AA198"/>
  <c r="Z198"/>
  <c r="Y198"/>
  <c r="X198"/>
  <c r="W198"/>
  <c r="V198"/>
  <c r="U198"/>
  <c r="T198"/>
  <c r="S198"/>
  <c r="R198"/>
  <c r="Q198"/>
  <c r="P198"/>
  <c r="O198"/>
  <c r="N198"/>
  <c r="M198"/>
  <c r="L198"/>
  <c r="K198"/>
  <c r="J198"/>
  <c r="I198"/>
  <c r="H198"/>
  <c r="G198"/>
  <c r="FE197"/>
  <c r="FD197"/>
  <c r="FC197"/>
  <c r="FB197"/>
  <c r="FA197"/>
  <c r="EZ197"/>
  <c r="EY197"/>
  <c r="EX197"/>
  <c r="EW197"/>
  <c r="EV197"/>
  <c r="EU197"/>
  <c r="ET197"/>
  <c r="ES197"/>
  <c r="ER197"/>
  <c r="EQ197"/>
  <c r="EP197"/>
  <c r="EO197"/>
  <c r="EN197"/>
  <c r="EM197"/>
  <c r="EL197"/>
  <c r="EK197"/>
  <c r="EJ197"/>
  <c r="EI197"/>
  <c r="EH197"/>
  <c r="EG197"/>
  <c r="EF197"/>
  <c r="EE197"/>
  <c r="ED197"/>
  <c r="EC197"/>
  <c r="EB197"/>
  <c r="EA197"/>
  <c r="DZ197"/>
  <c r="DY197"/>
  <c r="DX197"/>
  <c r="DW197"/>
  <c r="DV197"/>
  <c r="DU197"/>
  <c r="DT197"/>
  <c r="DS197"/>
  <c r="DR197"/>
  <c r="DQ197"/>
  <c r="DP197"/>
  <c r="DO197"/>
  <c r="DN197"/>
  <c r="DM197"/>
  <c r="DL197"/>
  <c r="DK197"/>
  <c r="DJ197"/>
  <c r="DI197"/>
  <c r="DH197"/>
  <c r="DG197"/>
  <c r="DE197"/>
  <c r="DD197"/>
  <c r="DC197"/>
  <c r="DB197"/>
  <c r="DA197"/>
  <c r="CZ197"/>
  <c r="CY197"/>
  <c r="CX197"/>
  <c r="CW197"/>
  <c r="CV197"/>
  <c r="CU197"/>
  <c r="CT197"/>
  <c r="CS197"/>
  <c r="CR197"/>
  <c r="CQ197"/>
  <c r="CP197"/>
  <c r="CO197"/>
  <c r="CN197"/>
  <c r="CM197"/>
  <c r="CL197"/>
  <c r="CK197"/>
  <c r="CJ197"/>
  <c r="CI197"/>
  <c r="CH197"/>
  <c r="CG197"/>
  <c r="CF197"/>
  <c r="CE197"/>
  <c r="CD197"/>
  <c r="CC197"/>
  <c r="CB197"/>
  <c r="CA197"/>
  <c r="BZ197"/>
  <c r="BY197"/>
  <c r="BX197"/>
  <c r="BW197"/>
  <c r="BV197"/>
  <c r="BU197"/>
  <c r="BT197"/>
  <c r="BS197"/>
  <c r="BR197"/>
  <c r="BQ197"/>
  <c r="BP197"/>
  <c r="BO197"/>
  <c r="BN197"/>
  <c r="BM197"/>
  <c r="BL197"/>
  <c r="BK197"/>
  <c r="BJ197"/>
  <c r="BI197"/>
  <c r="BH197"/>
  <c r="BG197"/>
  <c r="BE197"/>
  <c r="BD197"/>
  <c r="BC197"/>
  <c r="BB197"/>
  <c r="BA197"/>
  <c r="AZ197"/>
  <c r="AY197"/>
  <c r="AX197"/>
  <c r="AW197"/>
  <c r="AV197"/>
  <c r="AU197"/>
  <c r="AT197"/>
  <c r="AS197"/>
  <c r="AR197"/>
  <c r="AQ197"/>
  <c r="AP197"/>
  <c r="AO197"/>
  <c r="AN197"/>
  <c r="AM197"/>
  <c r="AL197"/>
  <c r="AK197"/>
  <c r="AJ197"/>
  <c r="AI197"/>
  <c r="AH197"/>
  <c r="AG197"/>
  <c r="AF197"/>
  <c r="AE197"/>
  <c r="AD197"/>
  <c r="AC197"/>
  <c r="AB197"/>
  <c r="AA197"/>
  <c r="Z197"/>
  <c r="Y197"/>
  <c r="X197"/>
  <c r="W197"/>
  <c r="V197"/>
  <c r="U197"/>
  <c r="T197"/>
  <c r="S197"/>
  <c r="R197"/>
  <c r="Q197"/>
  <c r="P197"/>
  <c r="O197"/>
  <c r="N197"/>
  <c r="M197"/>
  <c r="L197"/>
  <c r="K197"/>
  <c r="J197"/>
  <c r="I197"/>
  <c r="H197"/>
  <c r="G197"/>
  <c r="FE196"/>
  <c r="FD196"/>
  <c r="FC196"/>
  <c r="FB196"/>
  <c r="FA196"/>
  <c r="EZ196"/>
  <c r="EY196"/>
  <c r="EX196"/>
  <c r="EW196"/>
  <c r="EV196"/>
  <c r="EU196"/>
  <c r="ET196"/>
  <c r="ES196"/>
  <c r="ER196"/>
  <c r="EQ196"/>
  <c r="EP196"/>
  <c r="EO196"/>
  <c r="EN196"/>
  <c r="EM196"/>
  <c r="EL196"/>
  <c r="EK196"/>
  <c r="EJ196"/>
  <c r="EI196"/>
  <c r="EH196"/>
  <c r="EG196"/>
  <c r="EF196"/>
  <c r="EE196"/>
  <c r="ED196"/>
  <c r="EC196"/>
  <c r="EB196"/>
  <c r="EA196"/>
  <c r="DZ196"/>
  <c r="DY196"/>
  <c r="DX196"/>
  <c r="DW196"/>
  <c r="DV196"/>
  <c r="DU196"/>
  <c r="DT196"/>
  <c r="DS196"/>
  <c r="DR196"/>
  <c r="DQ196"/>
  <c r="DP196"/>
  <c r="DO196"/>
  <c r="DN196"/>
  <c r="DM196"/>
  <c r="DL196"/>
  <c r="DK196"/>
  <c r="DJ196"/>
  <c r="DI196"/>
  <c r="DH196"/>
  <c r="DG196"/>
  <c r="DE196"/>
  <c r="DD196"/>
  <c r="DC196"/>
  <c r="DB196"/>
  <c r="DA196"/>
  <c r="CZ196"/>
  <c r="CY196"/>
  <c r="CX196"/>
  <c r="CW196"/>
  <c r="CV196"/>
  <c r="CU196"/>
  <c r="CT196"/>
  <c r="CS196"/>
  <c r="CR196"/>
  <c r="CQ196"/>
  <c r="CP196"/>
  <c r="CO196"/>
  <c r="CN196"/>
  <c r="CM196"/>
  <c r="CL196"/>
  <c r="CK196"/>
  <c r="CJ196"/>
  <c r="CI196"/>
  <c r="CH196"/>
  <c r="CG196"/>
  <c r="CF196"/>
  <c r="CE196"/>
  <c r="CD196"/>
  <c r="CC196"/>
  <c r="CB196"/>
  <c r="CA196"/>
  <c r="BZ196"/>
  <c r="BY196"/>
  <c r="BX196"/>
  <c r="BW196"/>
  <c r="BV196"/>
  <c r="BU196"/>
  <c r="BT196"/>
  <c r="BS196"/>
  <c r="BR196"/>
  <c r="BQ196"/>
  <c r="BP196"/>
  <c r="BO196"/>
  <c r="BN196"/>
  <c r="BM196"/>
  <c r="BL196"/>
  <c r="BK196"/>
  <c r="BJ196"/>
  <c r="BI196"/>
  <c r="BH196"/>
  <c r="BG196"/>
  <c r="BE196"/>
  <c r="BD196"/>
  <c r="BC196"/>
  <c r="BB196"/>
  <c r="BA196"/>
  <c r="AZ196"/>
  <c r="AY196"/>
  <c r="AX196"/>
  <c r="AW196"/>
  <c r="AV196"/>
  <c r="AU196"/>
  <c r="AT196"/>
  <c r="AS196"/>
  <c r="AR196"/>
  <c r="AQ196"/>
  <c r="AP196"/>
  <c r="AO196"/>
  <c r="AN196"/>
  <c r="AM196"/>
  <c r="AL196"/>
  <c r="AK196"/>
  <c r="AJ196"/>
  <c r="AI196"/>
  <c r="AH196"/>
  <c r="AG196"/>
  <c r="AF196"/>
  <c r="AE196"/>
  <c r="AD196"/>
  <c r="AC196"/>
  <c r="AB196"/>
  <c r="AA196"/>
  <c r="Z196"/>
  <c r="Y196"/>
  <c r="X196"/>
  <c r="W196"/>
  <c r="V196"/>
  <c r="U196"/>
  <c r="T196"/>
  <c r="S196"/>
  <c r="R196"/>
  <c r="Q196"/>
  <c r="P196"/>
  <c r="O196"/>
  <c r="N196"/>
  <c r="M196"/>
  <c r="L196"/>
  <c r="K196"/>
  <c r="J196"/>
  <c r="I196"/>
  <c r="H196"/>
  <c r="G196"/>
  <c r="FE195"/>
  <c r="FD195"/>
  <c r="FC195"/>
  <c r="FB195"/>
  <c r="FA195"/>
  <c r="EZ195"/>
  <c r="EY195"/>
  <c r="EX195"/>
  <c r="EW195"/>
  <c r="EV195"/>
  <c r="EU195"/>
  <c r="ET195"/>
  <c r="ES195"/>
  <c r="ER195"/>
  <c r="EQ195"/>
  <c r="EP195"/>
  <c r="EO195"/>
  <c r="EN195"/>
  <c r="EM195"/>
  <c r="EL195"/>
  <c r="EK195"/>
  <c r="EJ195"/>
  <c r="EI195"/>
  <c r="EH195"/>
  <c r="EG195"/>
  <c r="EF195"/>
  <c r="EE195"/>
  <c r="ED195"/>
  <c r="EC195"/>
  <c r="EB195"/>
  <c r="EA195"/>
  <c r="DZ195"/>
  <c r="DY195"/>
  <c r="DX195"/>
  <c r="DW195"/>
  <c r="DV195"/>
  <c r="DU195"/>
  <c r="DT195"/>
  <c r="DS195"/>
  <c r="DR195"/>
  <c r="DQ195"/>
  <c r="DP195"/>
  <c r="DO195"/>
  <c r="DN195"/>
  <c r="DM195"/>
  <c r="DL195"/>
  <c r="DK195"/>
  <c r="DJ195"/>
  <c r="DI195"/>
  <c r="DH195"/>
  <c r="DG195"/>
  <c r="DE195"/>
  <c r="DD195"/>
  <c r="DC195"/>
  <c r="DB195"/>
  <c r="DA195"/>
  <c r="CZ195"/>
  <c r="CY195"/>
  <c r="CX195"/>
  <c r="CW195"/>
  <c r="CV195"/>
  <c r="CU195"/>
  <c r="CT195"/>
  <c r="CS195"/>
  <c r="CR195"/>
  <c r="CQ195"/>
  <c r="CP195"/>
  <c r="CO195"/>
  <c r="CN195"/>
  <c r="CM195"/>
  <c r="CL195"/>
  <c r="CK195"/>
  <c r="CJ195"/>
  <c r="CI195"/>
  <c r="CH195"/>
  <c r="CG195"/>
  <c r="CF195"/>
  <c r="CE195"/>
  <c r="CD195"/>
  <c r="CC195"/>
  <c r="CB195"/>
  <c r="CA195"/>
  <c r="BZ195"/>
  <c r="BY195"/>
  <c r="BX195"/>
  <c r="BW195"/>
  <c r="BV195"/>
  <c r="BU195"/>
  <c r="BT195"/>
  <c r="BS195"/>
  <c r="BR195"/>
  <c r="BQ195"/>
  <c r="BP195"/>
  <c r="BO195"/>
  <c r="BN195"/>
  <c r="BM195"/>
  <c r="BL195"/>
  <c r="BK195"/>
  <c r="BJ195"/>
  <c r="BI195"/>
  <c r="BH195"/>
  <c r="BG195"/>
  <c r="BE195"/>
  <c r="BD195"/>
  <c r="BC195"/>
  <c r="BB195"/>
  <c r="BA195"/>
  <c r="AZ195"/>
  <c r="AY195"/>
  <c r="AX195"/>
  <c r="AW195"/>
  <c r="AV195"/>
  <c r="AU195"/>
  <c r="AT195"/>
  <c r="AS195"/>
  <c r="AR195"/>
  <c r="AQ195"/>
  <c r="AP195"/>
  <c r="AO195"/>
  <c r="AN195"/>
  <c r="AM195"/>
  <c r="AL195"/>
  <c r="AK195"/>
  <c r="AJ195"/>
  <c r="AI195"/>
  <c r="AH195"/>
  <c r="AG195"/>
  <c r="AF195"/>
  <c r="AE195"/>
  <c r="AD195"/>
  <c r="AC195"/>
  <c r="AB195"/>
  <c r="AA195"/>
  <c r="Z195"/>
  <c r="Y195"/>
  <c r="X195"/>
  <c r="W195"/>
  <c r="V195"/>
  <c r="U195"/>
  <c r="T195"/>
  <c r="S195"/>
  <c r="R195"/>
  <c r="Q195"/>
  <c r="P195"/>
  <c r="O195"/>
  <c r="N195"/>
  <c r="M195"/>
  <c r="L195"/>
  <c r="K195"/>
  <c r="J195"/>
  <c r="I195"/>
  <c r="H195"/>
  <c r="G195"/>
  <c r="BE193"/>
  <c r="FE191"/>
  <c r="FD191"/>
  <c r="FC191"/>
  <c r="FB191"/>
  <c r="FA191"/>
  <c r="EZ191"/>
  <c r="EY191"/>
  <c r="EX191"/>
  <c r="EW191"/>
  <c r="EV191"/>
  <c r="EU191"/>
  <c r="ET191"/>
  <c r="ES191"/>
  <c r="ER191"/>
  <c r="EQ191"/>
  <c r="EP191"/>
  <c r="EO191"/>
  <c r="EN191"/>
  <c r="EM191"/>
  <c r="EL191"/>
  <c r="EK191"/>
  <c r="EJ191"/>
  <c r="EI191"/>
  <c r="EH191"/>
  <c r="EG191"/>
  <c r="EF191"/>
  <c r="EE191"/>
  <c r="ED191"/>
  <c r="EC191"/>
  <c r="EB191"/>
  <c r="EA191"/>
  <c r="DZ191"/>
  <c r="DY191"/>
  <c r="DX191"/>
  <c r="DW191"/>
  <c r="DV191"/>
  <c r="DU191"/>
  <c r="DT191"/>
  <c r="DS191"/>
  <c r="DR191"/>
  <c r="DQ191"/>
  <c r="DP191"/>
  <c r="DO191"/>
  <c r="DN191"/>
  <c r="DM191"/>
  <c r="DL191"/>
  <c r="DK191"/>
  <c r="DJ191"/>
  <c r="DI191"/>
  <c r="DH191"/>
  <c r="DG191"/>
  <c r="DE191"/>
  <c r="DD191"/>
  <c r="DC191"/>
  <c r="DB191"/>
  <c r="DA191"/>
  <c r="CZ191"/>
  <c r="CY191"/>
  <c r="CX191"/>
  <c r="CW191"/>
  <c r="CV191"/>
  <c r="CU191"/>
  <c r="CT191"/>
  <c r="CS191"/>
  <c r="CR191"/>
  <c r="CQ191"/>
  <c r="CP191"/>
  <c r="CO191"/>
  <c r="CN191"/>
  <c r="CM191"/>
  <c r="CL191"/>
  <c r="CK191"/>
  <c r="CJ191"/>
  <c r="CI191"/>
  <c r="CH191"/>
  <c r="CG191"/>
  <c r="CF191"/>
  <c r="CE191"/>
  <c r="CD191"/>
  <c r="CC191"/>
  <c r="CB191"/>
  <c r="CA191"/>
  <c r="BZ191"/>
  <c r="BY191"/>
  <c r="BX191"/>
  <c r="BW191"/>
  <c r="BV191"/>
  <c r="BU191"/>
  <c r="BT191"/>
  <c r="BS191"/>
  <c r="BR191"/>
  <c r="BQ191"/>
  <c r="BP191"/>
  <c r="BO191"/>
  <c r="BN191"/>
  <c r="BM191"/>
  <c r="BL191"/>
  <c r="BK191"/>
  <c r="BJ191"/>
  <c r="BI191"/>
  <c r="BH191"/>
  <c r="BG191"/>
  <c r="BE191"/>
  <c r="FE190"/>
  <c r="FD190"/>
  <c r="FC190"/>
  <c r="FB190"/>
  <c r="FA190"/>
  <c r="EZ190"/>
  <c r="EY190"/>
  <c r="EX190"/>
  <c r="EW190"/>
  <c r="EV190"/>
  <c r="EU190"/>
  <c r="ET190"/>
  <c r="ES190"/>
  <c r="ER190"/>
  <c r="EQ190"/>
  <c r="EP190"/>
  <c r="EO190"/>
  <c r="EN190"/>
  <c r="EM190"/>
  <c r="EL190"/>
  <c r="EK190"/>
  <c r="EJ190"/>
  <c r="EI190"/>
  <c r="EH190"/>
  <c r="EG190"/>
  <c r="EF190"/>
  <c r="EE190"/>
  <c r="ED190"/>
  <c r="EC190"/>
  <c r="EB190"/>
  <c r="EA190"/>
  <c r="DZ190"/>
  <c r="DY190"/>
  <c r="DX190"/>
  <c r="DW190"/>
  <c r="DV190"/>
  <c r="DU190"/>
  <c r="DT190"/>
  <c r="DS190"/>
  <c r="DR190"/>
  <c r="DQ190"/>
  <c r="DP190"/>
  <c r="DO190"/>
  <c r="DN190"/>
  <c r="DM190"/>
  <c r="DL190"/>
  <c r="DK190"/>
  <c r="DJ190"/>
  <c r="DI190"/>
  <c r="DH190"/>
  <c r="DG190"/>
  <c r="DE190"/>
  <c r="DD190"/>
  <c r="DC190"/>
  <c r="DB190"/>
  <c r="DA190"/>
  <c r="CZ190"/>
  <c r="CY190"/>
  <c r="CX190"/>
  <c r="CW190"/>
  <c r="CV190"/>
  <c r="CU190"/>
  <c r="CT190"/>
  <c r="CS190"/>
  <c r="CR190"/>
  <c r="CQ190"/>
  <c r="CP190"/>
  <c r="CO190"/>
  <c r="CN190"/>
  <c r="CM190"/>
  <c r="CL190"/>
  <c r="CK190"/>
  <c r="CJ190"/>
  <c r="CI190"/>
  <c r="CH190"/>
  <c r="CG190"/>
  <c r="CF190"/>
  <c r="CE190"/>
  <c r="CD190"/>
  <c r="CC190"/>
  <c r="CB190"/>
  <c r="CA190"/>
  <c r="BZ190"/>
  <c r="BY190"/>
  <c r="BX190"/>
  <c r="BW190"/>
  <c r="BV190"/>
  <c r="BU190"/>
  <c r="BT190"/>
  <c r="BS190"/>
  <c r="BR190"/>
  <c r="BQ190"/>
  <c r="BP190"/>
  <c r="BO190"/>
  <c r="BN190"/>
  <c r="BM190"/>
  <c r="BL190"/>
  <c r="BK190"/>
  <c r="BJ190"/>
  <c r="BI190"/>
  <c r="BH190"/>
  <c r="BG190"/>
  <c r="BE190"/>
  <c r="FE189"/>
  <c r="FD189"/>
  <c r="FC189"/>
  <c r="FB189"/>
  <c r="FA189"/>
  <c r="EZ189"/>
  <c r="EY189"/>
  <c r="EX189"/>
  <c r="EW189"/>
  <c r="EV189"/>
  <c r="EU189"/>
  <c r="ET189"/>
  <c r="ES189"/>
  <c r="ER189"/>
  <c r="EQ189"/>
  <c r="EP189"/>
  <c r="EO189"/>
  <c r="EN189"/>
  <c r="EM189"/>
  <c r="EL189"/>
  <c r="EK189"/>
  <c r="EJ189"/>
  <c r="EI189"/>
  <c r="EH189"/>
  <c r="EG189"/>
  <c r="EF189"/>
  <c r="EE189"/>
  <c r="ED189"/>
  <c r="EC189"/>
  <c r="EB189"/>
  <c r="EA189"/>
  <c r="DZ189"/>
  <c r="DY189"/>
  <c r="DX189"/>
  <c r="DW189"/>
  <c r="DV189"/>
  <c r="DU189"/>
  <c r="DT189"/>
  <c r="DS189"/>
  <c r="DR189"/>
  <c r="DQ189"/>
  <c r="DP189"/>
  <c r="DO189"/>
  <c r="DN189"/>
  <c r="DM189"/>
  <c r="DL189"/>
  <c r="DK189"/>
  <c r="DJ189"/>
  <c r="DI189"/>
  <c r="DH189"/>
  <c r="DG189"/>
  <c r="DE189"/>
  <c r="DD189"/>
  <c r="DC189"/>
  <c r="DB189"/>
  <c r="DA189"/>
  <c r="CZ189"/>
  <c r="CY189"/>
  <c r="CX189"/>
  <c r="CW189"/>
  <c r="CV189"/>
  <c r="CU189"/>
  <c r="CT189"/>
  <c r="CS189"/>
  <c r="CR189"/>
  <c r="CQ189"/>
  <c r="CP189"/>
  <c r="CO189"/>
  <c r="CN189"/>
  <c r="CM189"/>
  <c r="CL189"/>
  <c r="CK189"/>
  <c r="CJ189"/>
  <c r="CI189"/>
  <c r="CH189"/>
  <c r="CG189"/>
  <c r="CF189"/>
  <c r="CE189"/>
  <c r="CD189"/>
  <c r="CC189"/>
  <c r="CB189"/>
  <c r="CA189"/>
  <c r="BZ189"/>
  <c r="BY189"/>
  <c r="BX189"/>
  <c r="BW189"/>
  <c r="BV189"/>
  <c r="BU189"/>
  <c r="BT189"/>
  <c r="BS189"/>
  <c r="BR189"/>
  <c r="BQ189"/>
  <c r="BP189"/>
  <c r="BO189"/>
  <c r="BN189"/>
  <c r="BM189"/>
  <c r="BL189"/>
  <c r="BK189"/>
  <c r="BJ189"/>
  <c r="BI189"/>
  <c r="BH189"/>
  <c r="BG189"/>
  <c r="BE189"/>
  <c r="FD187"/>
  <c r="FC187"/>
  <c r="FB187"/>
  <c r="FA187"/>
  <c r="EZ187"/>
  <c r="EY187"/>
  <c r="EX187"/>
  <c r="EW187"/>
  <c r="EV187"/>
  <c r="EU187"/>
  <c r="ET187"/>
  <c r="ES187"/>
  <c r="ER187"/>
  <c r="EQ187"/>
  <c r="EP187"/>
  <c r="EO187"/>
  <c r="EN187"/>
  <c r="EM187"/>
  <c r="EL187"/>
  <c r="EK187"/>
  <c r="EJ187"/>
  <c r="EI187"/>
  <c r="EH187"/>
  <c r="EG187"/>
  <c r="EF187"/>
  <c r="EE187"/>
  <c r="ED187"/>
  <c r="EC187"/>
  <c r="EB187"/>
  <c r="EA187"/>
  <c r="DZ187"/>
  <c r="DY187"/>
  <c r="DX187"/>
  <c r="DW187"/>
  <c r="DV187"/>
  <c r="DU187"/>
  <c r="DT187"/>
  <c r="DS187"/>
  <c r="DR187"/>
  <c r="DQ187"/>
  <c r="DP187"/>
  <c r="DO187"/>
  <c r="DN187"/>
  <c r="DM187"/>
  <c r="DL187"/>
  <c r="DK187"/>
  <c r="DJ187"/>
  <c r="DI187"/>
  <c r="DH187"/>
  <c r="DG187"/>
  <c r="BE187"/>
  <c r="BD187"/>
  <c r="BC187"/>
  <c r="BB187"/>
  <c r="BA187"/>
  <c r="AZ187"/>
  <c r="AY187"/>
  <c r="AX187"/>
  <c r="AW187"/>
  <c r="AV187"/>
  <c r="AU187"/>
  <c r="AT187"/>
  <c r="AS187"/>
  <c r="AR187"/>
  <c r="AQ187"/>
  <c r="AP187"/>
  <c r="AO187"/>
  <c r="AN187"/>
  <c r="AM187"/>
  <c r="AL187"/>
  <c r="AK187"/>
  <c r="AJ187"/>
  <c r="AI187"/>
  <c r="AH187"/>
  <c r="AG187"/>
  <c r="AF187"/>
  <c r="AE187"/>
  <c r="AD187"/>
  <c r="AC187"/>
  <c r="AB187"/>
  <c r="AA187"/>
  <c r="Z187"/>
  <c r="Y187"/>
  <c r="X187"/>
  <c r="W187"/>
  <c r="V187"/>
  <c r="U187"/>
  <c r="T187"/>
  <c r="S187"/>
  <c r="R187"/>
  <c r="Q187"/>
  <c r="P187"/>
  <c r="O187"/>
  <c r="N187"/>
  <c r="M187"/>
  <c r="L187"/>
  <c r="K187"/>
  <c r="J187"/>
  <c r="I187"/>
  <c r="H187"/>
  <c r="G187"/>
  <c r="BE184"/>
  <c r="FE182"/>
  <c r="FD182"/>
  <c r="FC182"/>
  <c r="FB182"/>
  <c r="FA182"/>
  <c r="EZ182"/>
  <c r="EY182"/>
  <c r="EX182"/>
  <c r="EW182"/>
  <c r="EV182"/>
  <c r="EU182"/>
  <c r="ET182"/>
  <c r="ES182"/>
  <c r="ER182"/>
  <c r="EQ182"/>
  <c r="EP182"/>
  <c r="EO182"/>
  <c r="EN182"/>
  <c r="EM182"/>
  <c r="EL182"/>
  <c r="EK182"/>
  <c r="EJ182"/>
  <c r="EI182"/>
  <c r="EH182"/>
  <c r="EG182"/>
  <c r="EF182"/>
  <c r="EE182"/>
  <c r="ED182"/>
  <c r="EC182"/>
  <c r="EB182"/>
  <c r="EA182"/>
  <c r="DZ182"/>
  <c r="DY182"/>
  <c r="DX182"/>
  <c r="DW182"/>
  <c r="DV182"/>
  <c r="DU182"/>
  <c r="DT182"/>
  <c r="DS182"/>
  <c r="DR182"/>
  <c r="DQ182"/>
  <c r="DP182"/>
  <c r="DO182"/>
  <c r="DN182"/>
  <c r="DM182"/>
  <c r="DL182"/>
  <c r="DK182"/>
  <c r="DJ182"/>
  <c r="DI182"/>
  <c r="DH182"/>
  <c r="DG182"/>
  <c r="DE182"/>
  <c r="DD182"/>
  <c r="DC182"/>
  <c r="DB182"/>
  <c r="DA182"/>
  <c r="CZ182"/>
  <c r="CY182"/>
  <c r="CX182"/>
  <c r="CW182"/>
  <c r="CV182"/>
  <c r="CU182"/>
  <c r="CT182"/>
  <c r="CS182"/>
  <c r="CR182"/>
  <c r="CQ182"/>
  <c r="CP182"/>
  <c r="CO182"/>
  <c r="CN182"/>
  <c r="CM182"/>
  <c r="CL182"/>
  <c r="CK182"/>
  <c r="CJ182"/>
  <c r="CI182"/>
  <c r="CH182"/>
  <c r="CG182"/>
  <c r="CF182"/>
  <c r="CE182"/>
  <c r="CD182"/>
  <c r="CC182"/>
  <c r="CB182"/>
  <c r="CA182"/>
  <c r="BZ182"/>
  <c r="BY182"/>
  <c r="BX182"/>
  <c r="BW182"/>
  <c r="BV182"/>
  <c r="BU182"/>
  <c r="BT182"/>
  <c r="BS182"/>
  <c r="BR182"/>
  <c r="BQ182"/>
  <c r="BP182"/>
  <c r="BO182"/>
  <c r="BN182"/>
  <c r="BM182"/>
  <c r="BL182"/>
  <c r="BK182"/>
  <c r="BJ182"/>
  <c r="BI182"/>
  <c r="BH182"/>
  <c r="BG182"/>
  <c r="BE182"/>
  <c r="BD182"/>
  <c r="BC182"/>
  <c r="BB182"/>
  <c r="BA182"/>
  <c r="AZ182"/>
  <c r="AY182"/>
  <c r="AX182"/>
  <c r="AW182"/>
  <c r="AV182"/>
  <c r="AU182"/>
  <c r="AT182"/>
  <c r="AS182"/>
  <c r="AR182"/>
  <c r="AQ182"/>
  <c r="AP182"/>
  <c r="AO182"/>
  <c r="AN182"/>
  <c r="AM182"/>
  <c r="AL182"/>
  <c r="AK182"/>
  <c r="AJ182"/>
  <c r="AI182"/>
  <c r="AH182"/>
  <c r="AG182"/>
  <c r="AF182"/>
  <c r="AE182"/>
  <c r="AD182"/>
  <c r="AC182"/>
  <c r="AB182"/>
  <c r="AA182"/>
  <c r="Z182"/>
  <c r="Y182"/>
  <c r="X182"/>
  <c r="W182"/>
  <c r="V182"/>
  <c r="U182"/>
  <c r="T182"/>
  <c r="S182"/>
  <c r="R182"/>
  <c r="Q182"/>
  <c r="P182"/>
  <c r="O182"/>
  <c r="N182"/>
  <c r="M182"/>
  <c r="L182"/>
  <c r="K182"/>
  <c r="J182"/>
  <c r="I182"/>
  <c r="H182"/>
  <c r="G182"/>
  <c r="FE181"/>
  <c r="FD181"/>
  <c r="FC181"/>
  <c r="FB181"/>
  <c r="FA181"/>
  <c r="EZ181"/>
  <c r="EY181"/>
  <c r="EX181"/>
  <c r="EW181"/>
  <c r="EV181"/>
  <c r="EU181"/>
  <c r="ET181"/>
  <c r="ES181"/>
  <c r="ER181"/>
  <c r="EQ181"/>
  <c r="EP181"/>
  <c r="EO181"/>
  <c r="EN181"/>
  <c r="EM181"/>
  <c r="EL181"/>
  <c r="EK181"/>
  <c r="EJ181"/>
  <c r="EI181"/>
  <c r="EH181"/>
  <c r="EG181"/>
  <c r="EF181"/>
  <c r="EE181"/>
  <c r="ED181"/>
  <c r="EC181"/>
  <c r="EB181"/>
  <c r="EA181"/>
  <c r="DZ181"/>
  <c r="DY181"/>
  <c r="DX181"/>
  <c r="DW181"/>
  <c r="DV181"/>
  <c r="DU181"/>
  <c r="DT181"/>
  <c r="DS181"/>
  <c r="DR181"/>
  <c r="DQ181"/>
  <c r="DP181"/>
  <c r="DO181"/>
  <c r="DN181"/>
  <c r="DM181"/>
  <c r="DL181"/>
  <c r="DK181"/>
  <c r="DJ181"/>
  <c r="DI181"/>
  <c r="DH181"/>
  <c r="DG181"/>
  <c r="DE181"/>
  <c r="DD181"/>
  <c r="DC181"/>
  <c r="DB181"/>
  <c r="DA181"/>
  <c r="CZ181"/>
  <c r="CY181"/>
  <c r="CX181"/>
  <c r="CW181"/>
  <c r="CV181"/>
  <c r="CU181"/>
  <c r="CT181"/>
  <c r="CS181"/>
  <c r="CR181"/>
  <c r="CQ181"/>
  <c r="CP181"/>
  <c r="CO181"/>
  <c r="CN181"/>
  <c r="CM181"/>
  <c r="CL181"/>
  <c r="CK181"/>
  <c r="CJ181"/>
  <c r="CI181"/>
  <c r="CH181"/>
  <c r="CG181"/>
  <c r="CF181"/>
  <c r="CE181"/>
  <c r="CD181"/>
  <c r="CC181"/>
  <c r="CB181"/>
  <c r="CA181"/>
  <c r="BZ181"/>
  <c r="BY181"/>
  <c r="BX181"/>
  <c r="BW181"/>
  <c r="BV181"/>
  <c r="BU181"/>
  <c r="BT181"/>
  <c r="BS181"/>
  <c r="BR181"/>
  <c r="BQ181"/>
  <c r="BP181"/>
  <c r="BO181"/>
  <c r="BN181"/>
  <c r="BM181"/>
  <c r="BL181"/>
  <c r="BK181"/>
  <c r="BJ181"/>
  <c r="BI181"/>
  <c r="BH181"/>
  <c r="BG181"/>
  <c r="BE181"/>
  <c r="BD181"/>
  <c r="BC181"/>
  <c r="BB181"/>
  <c r="BA181"/>
  <c r="AZ181"/>
  <c r="AY181"/>
  <c r="AX181"/>
  <c r="AW181"/>
  <c r="AV181"/>
  <c r="AU181"/>
  <c r="AT181"/>
  <c r="AS181"/>
  <c r="AR181"/>
  <c r="AQ181"/>
  <c r="AP181"/>
  <c r="AO181"/>
  <c r="AN181"/>
  <c r="AM181"/>
  <c r="AL181"/>
  <c r="AK181"/>
  <c r="AJ181"/>
  <c r="AI181"/>
  <c r="AH181"/>
  <c r="AG181"/>
  <c r="AF181"/>
  <c r="AE181"/>
  <c r="AD181"/>
  <c r="AC181"/>
  <c r="AB181"/>
  <c r="AA181"/>
  <c r="Z181"/>
  <c r="Y181"/>
  <c r="X181"/>
  <c r="W181"/>
  <c r="V181"/>
  <c r="U181"/>
  <c r="T181"/>
  <c r="S181"/>
  <c r="R181"/>
  <c r="Q181"/>
  <c r="P181"/>
  <c r="O181"/>
  <c r="N181"/>
  <c r="M181"/>
  <c r="L181"/>
  <c r="K181"/>
  <c r="J181"/>
  <c r="I181"/>
  <c r="H181"/>
  <c r="G181"/>
  <c r="FE179"/>
  <c r="FD179"/>
  <c r="FC179"/>
  <c r="FB179"/>
  <c r="FA179"/>
  <c r="EZ179"/>
  <c r="EX179"/>
  <c r="EW179"/>
  <c r="EV179"/>
  <c r="EU179"/>
  <c r="ET179"/>
  <c r="ES179"/>
  <c r="ER179"/>
  <c r="EQ179"/>
  <c r="EP179"/>
  <c r="EO179"/>
  <c r="EN179"/>
  <c r="EM179"/>
  <c r="EL179"/>
  <c r="EK179"/>
  <c r="EJ179"/>
  <c r="EI179"/>
  <c r="EH179"/>
  <c r="EG179"/>
  <c r="EF179"/>
  <c r="EE179"/>
  <c r="ED179"/>
  <c r="EC179"/>
  <c r="EB179"/>
  <c r="EA179"/>
  <c r="DZ179"/>
  <c r="DY179"/>
  <c r="DX179"/>
  <c r="DW179"/>
  <c r="DV179"/>
  <c r="DU179"/>
  <c r="DT179"/>
  <c r="DS179"/>
  <c r="DR179"/>
  <c r="DQ179"/>
  <c r="DP179"/>
  <c r="DO179"/>
  <c r="DN179"/>
  <c r="DM179"/>
  <c r="DL179"/>
  <c r="DK179"/>
  <c r="DJ179"/>
  <c r="DI179"/>
  <c r="DH179"/>
  <c r="DG179"/>
  <c r="DE179"/>
  <c r="DD179"/>
  <c r="DC179"/>
  <c r="DB179"/>
  <c r="DA179"/>
  <c r="CZ179"/>
  <c r="CY179"/>
  <c r="CX179"/>
  <c r="CW179"/>
  <c r="CV179"/>
  <c r="CU179"/>
  <c r="CT179"/>
  <c r="CS179"/>
  <c r="CR179"/>
  <c r="CQ179"/>
  <c r="CP179"/>
  <c r="CO179"/>
  <c r="CN179"/>
  <c r="CM179"/>
  <c r="CL179"/>
  <c r="CK179"/>
  <c r="CJ179"/>
  <c r="CI179"/>
  <c r="CH179"/>
  <c r="CG179"/>
  <c r="CF179"/>
  <c r="CE179"/>
  <c r="CD179"/>
  <c r="CC179"/>
  <c r="CB179"/>
  <c r="CA179"/>
  <c r="BZ179"/>
  <c r="BY179"/>
  <c r="BX179"/>
  <c r="BW179"/>
  <c r="BV179"/>
  <c r="BU179"/>
  <c r="BT179"/>
  <c r="BS179"/>
  <c r="BR179"/>
  <c r="BQ179"/>
  <c r="BP179"/>
  <c r="BO179"/>
  <c r="BN179"/>
  <c r="BM179"/>
  <c r="BL179"/>
  <c r="BK179"/>
  <c r="BJ179"/>
  <c r="BI179"/>
  <c r="BH179"/>
  <c r="BG179"/>
  <c r="BE179"/>
  <c r="BD179"/>
  <c r="BC179"/>
  <c r="BB179"/>
  <c r="BA179"/>
  <c r="AZ179"/>
  <c r="AY179"/>
  <c r="AX179"/>
  <c r="AW179"/>
  <c r="AV179"/>
  <c r="AU179"/>
  <c r="AT179"/>
  <c r="AS179"/>
  <c r="AR179"/>
  <c r="AQ179"/>
  <c r="AP179"/>
  <c r="AO179"/>
  <c r="AN179"/>
  <c r="AM179"/>
  <c r="AL179"/>
  <c r="AK179"/>
  <c r="AJ179"/>
  <c r="AI179"/>
  <c r="AH179"/>
  <c r="AG179"/>
  <c r="AF179"/>
  <c r="AE179"/>
  <c r="AD179"/>
  <c r="AC179"/>
  <c r="AB179"/>
  <c r="AA179"/>
  <c r="Z179"/>
  <c r="Y179"/>
  <c r="X179"/>
  <c r="W179"/>
  <c r="V179"/>
  <c r="U179"/>
  <c r="T179"/>
  <c r="S179"/>
  <c r="R179"/>
  <c r="Q179"/>
  <c r="P179"/>
  <c r="O179"/>
  <c r="N179"/>
  <c r="M179"/>
  <c r="L179"/>
  <c r="K179"/>
  <c r="J179"/>
  <c r="I179"/>
  <c r="H179"/>
  <c r="G179"/>
  <c r="FE178"/>
  <c r="FD178"/>
  <c r="FC178"/>
  <c r="FB178"/>
  <c r="FA178"/>
  <c r="EZ178"/>
  <c r="EX178"/>
  <c r="EW178"/>
  <c r="EV178"/>
  <c r="EU178"/>
  <c r="ET178"/>
  <c r="ES178"/>
  <c r="ER178"/>
  <c r="EQ178"/>
  <c r="EP178"/>
  <c r="EO178"/>
  <c r="EN178"/>
  <c r="EM178"/>
  <c r="EL178"/>
  <c r="EK178"/>
  <c r="EJ178"/>
  <c r="EI178"/>
  <c r="EH178"/>
  <c r="EG178"/>
  <c r="EF178"/>
  <c r="EE178"/>
  <c r="ED178"/>
  <c r="EC178"/>
  <c r="EB178"/>
  <c r="EA178"/>
  <c r="DZ178"/>
  <c r="DY178"/>
  <c r="DX178"/>
  <c r="DW178"/>
  <c r="DV178"/>
  <c r="DU178"/>
  <c r="DT178"/>
  <c r="DS178"/>
  <c r="DR178"/>
  <c r="DQ178"/>
  <c r="DP178"/>
  <c r="DO178"/>
  <c r="DN178"/>
  <c r="DM178"/>
  <c r="DL178"/>
  <c r="DK178"/>
  <c r="DJ178"/>
  <c r="DI178"/>
  <c r="DH178"/>
  <c r="DG178"/>
  <c r="DE178"/>
  <c r="DD178"/>
  <c r="DC178"/>
  <c r="DB178"/>
  <c r="DA178"/>
  <c r="CZ178"/>
  <c r="CY178"/>
  <c r="CX178"/>
  <c r="CW178"/>
  <c r="CV178"/>
  <c r="CU178"/>
  <c r="CT178"/>
  <c r="CS178"/>
  <c r="CR178"/>
  <c r="CQ178"/>
  <c r="CP178"/>
  <c r="CO178"/>
  <c r="CN178"/>
  <c r="CM178"/>
  <c r="CL178"/>
  <c r="CK178"/>
  <c r="CJ178"/>
  <c r="CI178"/>
  <c r="CH178"/>
  <c r="CG178"/>
  <c r="CF178"/>
  <c r="CE178"/>
  <c r="CD178"/>
  <c r="CC178"/>
  <c r="CB178"/>
  <c r="CA178"/>
  <c r="BZ178"/>
  <c r="BY178"/>
  <c r="BX178"/>
  <c r="BW178"/>
  <c r="BV178"/>
  <c r="BU178"/>
  <c r="BT178"/>
  <c r="BS178"/>
  <c r="BR178"/>
  <c r="BQ178"/>
  <c r="BP178"/>
  <c r="BO178"/>
  <c r="BN178"/>
  <c r="BM178"/>
  <c r="BL178"/>
  <c r="BK178"/>
  <c r="BJ178"/>
  <c r="BI178"/>
  <c r="BH178"/>
  <c r="BG178"/>
  <c r="BE178"/>
  <c r="BD178"/>
  <c r="BC178"/>
  <c r="BB178"/>
  <c r="BA178"/>
  <c r="AZ178"/>
  <c r="AY178"/>
  <c r="AX178"/>
  <c r="AW178"/>
  <c r="AV178"/>
  <c r="AU178"/>
  <c r="AT178"/>
  <c r="AS178"/>
  <c r="AR178"/>
  <c r="AQ178"/>
  <c r="AP178"/>
  <c r="AO178"/>
  <c r="AN178"/>
  <c r="AM178"/>
  <c r="AL178"/>
  <c r="AK178"/>
  <c r="AJ178"/>
  <c r="AI178"/>
  <c r="AH178"/>
  <c r="AG178"/>
  <c r="AF178"/>
  <c r="AE178"/>
  <c r="AD178"/>
  <c r="AC178"/>
  <c r="AB178"/>
  <c r="AA178"/>
  <c r="Z178"/>
  <c r="Y178"/>
  <c r="X178"/>
  <c r="W178"/>
  <c r="V178"/>
  <c r="U178"/>
  <c r="T178"/>
  <c r="S178"/>
  <c r="R178"/>
  <c r="Q178"/>
  <c r="P178"/>
  <c r="O178"/>
  <c r="N178"/>
  <c r="M178"/>
  <c r="L178"/>
  <c r="K178"/>
  <c r="J178"/>
  <c r="I178"/>
  <c r="H178"/>
  <c r="G178"/>
  <c r="FE177"/>
  <c r="FD177"/>
  <c r="FC177"/>
  <c r="FB177"/>
  <c r="FA177"/>
  <c r="EZ177"/>
  <c r="EX177"/>
  <c r="EW177"/>
  <c r="EV177"/>
  <c r="EU177"/>
  <c r="ET177"/>
  <c r="ES177"/>
  <c r="ER177"/>
  <c r="EQ177"/>
  <c r="EP177"/>
  <c r="EO177"/>
  <c r="EN177"/>
  <c r="EM177"/>
  <c r="EL177"/>
  <c r="EK177"/>
  <c r="EJ177"/>
  <c r="EI177"/>
  <c r="EH177"/>
  <c r="EG177"/>
  <c r="EF177"/>
  <c r="EE177"/>
  <c r="ED177"/>
  <c r="EC177"/>
  <c r="EB177"/>
  <c r="EA177"/>
  <c r="DZ177"/>
  <c r="DY177"/>
  <c r="DX177"/>
  <c r="DW177"/>
  <c r="DV177"/>
  <c r="DU177"/>
  <c r="DT177"/>
  <c r="DS177"/>
  <c r="DR177"/>
  <c r="DQ177"/>
  <c r="DP177"/>
  <c r="DO177"/>
  <c r="DN177"/>
  <c r="DM177"/>
  <c r="DL177"/>
  <c r="DK177"/>
  <c r="DJ177"/>
  <c r="DI177"/>
  <c r="DH177"/>
  <c r="DG177"/>
  <c r="DE177"/>
  <c r="DD177"/>
  <c r="DC177"/>
  <c r="DB177"/>
  <c r="DA177"/>
  <c r="CZ177"/>
  <c r="CY177"/>
  <c r="CX177"/>
  <c r="CW177"/>
  <c r="CV177"/>
  <c r="CU177"/>
  <c r="CT177"/>
  <c r="CS177"/>
  <c r="CR177"/>
  <c r="CQ177"/>
  <c r="CP177"/>
  <c r="CO177"/>
  <c r="CN177"/>
  <c r="CM177"/>
  <c r="CL177"/>
  <c r="CK177"/>
  <c r="CJ177"/>
  <c r="CI177"/>
  <c r="CH177"/>
  <c r="CG177"/>
  <c r="CF177"/>
  <c r="CE177"/>
  <c r="CD177"/>
  <c r="CC177"/>
  <c r="CB177"/>
  <c r="CA177"/>
  <c r="BZ177"/>
  <c r="BY177"/>
  <c r="BX177"/>
  <c r="BW177"/>
  <c r="BV177"/>
  <c r="BU177"/>
  <c r="BT177"/>
  <c r="BS177"/>
  <c r="BR177"/>
  <c r="BQ177"/>
  <c r="BP177"/>
  <c r="BO177"/>
  <c r="BN177"/>
  <c r="BM177"/>
  <c r="BL177"/>
  <c r="BK177"/>
  <c r="BJ177"/>
  <c r="BI177"/>
  <c r="BH177"/>
  <c r="BG177"/>
  <c r="BE177"/>
  <c r="BD177"/>
  <c r="BC177"/>
  <c r="BB177"/>
  <c r="BA177"/>
  <c r="AZ177"/>
  <c r="AY177"/>
  <c r="AX177"/>
  <c r="AW177"/>
  <c r="AV177"/>
  <c r="AU177"/>
  <c r="AT177"/>
  <c r="AS177"/>
  <c r="AR177"/>
  <c r="AQ177"/>
  <c r="AP177"/>
  <c r="AO177"/>
  <c r="AN177"/>
  <c r="AM177"/>
  <c r="AL177"/>
  <c r="AK177"/>
  <c r="AJ177"/>
  <c r="AI177"/>
  <c r="AH177"/>
  <c r="AG177"/>
  <c r="AF177"/>
  <c r="AE177"/>
  <c r="AD177"/>
  <c r="AC177"/>
  <c r="AB177"/>
  <c r="AA177"/>
  <c r="Z177"/>
  <c r="Y177"/>
  <c r="X177"/>
  <c r="W177"/>
  <c r="V177"/>
  <c r="U177"/>
  <c r="T177"/>
  <c r="S177"/>
  <c r="R177"/>
  <c r="Q177"/>
  <c r="P177"/>
  <c r="O177"/>
  <c r="N177"/>
  <c r="M177"/>
  <c r="L177"/>
  <c r="K177"/>
  <c r="J177"/>
  <c r="I177"/>
  <c r="H177"/>
  <c r="G177"/>
  <c r="FE176"/>
  <c r="FD176"/>
  <c r="FC176"/>
  <c r="FB176"/>
  <c r="FA176"/>
  <c r="EZ176"/>
  <c r="EX176"/>
  <c r="EW176"/>
  <c r="EV176"/>
  <c r="EU176"/>
  <c r="ET176"/>
  <c r="ES176"/>
  <c r="ER176"/>
  <c r="EQ176"/>
  <c r="EP176"/>
  <c r="EO176"/>
  <c r="EN176"/>
  <c r="EM176"/>
  <c r="EL176"/>
  <c r="EK176"/>
  <c r="EJ176"/>
  <c r="EI176"/>
  <c r="EH176"/>
  <c r="EG176"/>
  <c r="EF176"/>
  <c r="EE176"/>
  <c r="ED176"/>
  <c r="EC176"/>
  <c r="EB176"/>
  <c r="EA176"/>
  <c r="DZ176"/>
  <c r="DY176"/>
  <c r="DX176"/>
  <c r="DW176"/>
  <c r="DV176"/>
  <c r="DU176"/>
  <c r="DT176"/>
  <c r="DS176"/>
  <c r="DR176"/>
  <c r="DQ176"/>
  <c r="DP176"/>
  <c r="DO176"/>
  <c r="DN176"/>
  <c r="DM176"/>
  <c r="DL176"/>
  <c r="DK176"/>
  <c r="DJ176"/>
  <c r="DI176"/>
  <c r="DH176"/>
  <c r="DG176"/>
  <c r="DE176"/>
  <c r="DD176"/>
  <c r="DC176"/>
  <c r="DB176"/>
  <c r="DA176"/>
  <c r="CZ176"/>
  <c r="CY176"/>
  <c r="CX176"/>
  <c r="CW176"/>
  <c r="CV176"/>
  <c r="CU176"/>
  <c r="CT176"/>
  <c r="CS176"/>
  <c r="CR176"/>
  <c r="CQ176"/>
  <c r="CP176"/>
  <c r="CO176"/>
  <c r="CN176"/>
  <c r="CM176"/>
  <c r="CL176"/>
  <c r="CK176"/>
  <c r="CJ176"/>
  <c r="CI176"/>
  <c r="CH176"/>
  <c r="CG176"/>
  <c r="CF176"/>
  <c r="CE176"/>
  <c r="CD176"/>
  <c r="CC176"/>
  <c r="CB176"/>
  <c r="CA176"/>
  <c r="BZ176"/>
  <c r="BY176"/>
  <c r="BX176"/>
  <c r="BW176"/>
  <c r="BV176"/>
  <c r="BU176"/>
  <c r="BT176"/>
  <c r="BS176"/>
  <c r="BR176"/>
  <c r="BQ176"/>
  <c r="BP176"/>
  <c r="BO176"/>
  <c r="BN176"/>
  <c r="BM176"/>
  <c r="BL176"/>
  <c r="BK176"/>
  <c r="BJ176"/>
  <c r="BI176"/>
  <c r="BH176"/>
  <c r="BG176"/>
  <c r="BE176"/>
  <c r="BD176"/>
  <c r="BC176"/>
  <c r="BB176"/>
  <c r="BA176"/>
  <c r="AZ176"/>
  <c r="AY176"/>
  <c r="AX176"/>
  <c r="AW176"/>
  <c r="AV176"/>
  <c r="AU176"/>
  <c r="AT176"/>
  <c r="AS176"/>
  <c r="AR176"/>
  <c r="AQ176"/>
  <c r="AP176"/>
  <c r="AO176"/>
  <c r="AN176"/>
  <c r="AM176"/>
  <c r="AL176"/>
  <c r="AK176"/>
  <c r="AJ176"/>
  <c r="AI176"/>
  <c r="AH176"/>
  <c r="AG176"/>
  <c r="AF176"/>
  <c r="AE176"/>
  <c r="AD176"/>
  <c r="AC176"/>
  <c r="AB176"/>
  <c r="AA176"/>
  <c r="Z176"/>
  <c r="Y176"/>
  <c r="X176"/>
  <c r="W176"/>
  <c r="V176"/>
  <c r="U176"/>
  <c r="T176"/>
  <c r="S176"/>
  <c r="R176"/>
  <c r="Q176"/>
  <c r="P176"/>
  <c r="O176"/>
  <c r="N176"/>
  <c r="M176"/>
  <c r="L176"/>
  <c r="K176"/>
  <c r="J176"/>
  <c r="I176"/>
  <c r="H176"/>
  <c r="G176"/>
  <c r="FE175"/>
  <c r="FD175"/>
  <c r="FC175"/>
  <c r="FB175"/>
  <c r="FA175"/>
  <c r="EZ175"/>
  <c r="EX175"/>
  <c r="EW175"/>
  <c r="EV175"/>
  <c r="EU175"/>
  <c r="ET175"/>
  <c r="ES175"/>
  <c r="ER175"/>
  <c r="EQ175"/>
  <c r="EP175"/>
  <c r="EO175"/>
  <c r="EN175"/>
  <c r="EM175"/>
  <c r="EL175"/>
  <c r="EK175"/>
  <c r="EJ175"/>
  <c r="EI175"/>
  <c r="EH175"/>
  <c r="EG175"/>
  <c r="EF175"/>
  <c r="EE175"/>
  <c r="ED175"/>
  <c r="EC175"/>
  <c r="EB175"/>
  <c r="EA175"/>
  <c r="DZ175"/>
  <c r="DY175"/>
  <c r="DX175"/>
  <c r="DW175"/>
  <c r="DV175"/>
  <c r="DU175"/>
  <c r="DT175"/>
  <c r="DS175"/>
  <c r="DR175"/>
  <c r="DQ175"/>
  <c r="DP175"/>
  <c r="DO175"/>
  <c r="DN175"/>
  <c r="DM175"/>
  <c r="DL175"/>
  <c r="DK175"/>
  <c r="DJ175"/>
  <c r="DI175"/>
  <c r="DH175"/>
  <c r="DG175"/>
  <c r="DE175"/>
  <c r="DD175"/>
  <c r="DC175"/>
  <c r="DB175"/>
  <c r="DA175"/>
  <c r="CZ175"/>
  <c r="CY175"/>
  <c r="CX175"/>
  <c r="CW175"/>
  <c r="CV175"/>
  <c r="CU175"/>
  <c r="CT175"/>
  <c r="CS175"/>
  <c r="CR175"/>
  <c r="CQ175"/>
  <c r="CP175"/>
  <c r="CO175"/>
  <c r="CN175"/>
  <c r="CM175"/>
  <c r="CL175"/>
  <c r="CK175"/>
  <c r="CJ175"/>
  <c r="CI175"/>
  <c r="CH175"/>
  <c r="CG175"/>
  <c r="CF175"/>
  <c r="CE175"/>
  <c r="CD175"/>
  <c r="CC175"/>
  <c r="CB175"/>
  <c r="CA175"/>
  <c r="BZ175"/>
  <c r="BY175"/>
  <c r="BX175"/>
  <c r="BW175"/>
  <c r="BV175"/>
  <c r="BU175"/>
  <c r="BT175"/>
  <c r="BS175"/>
  <c r="BR175"/>
  <c r="BQ175"/>
  <c r="BP175"/>
  <c r="BO175"/>
  <c r="BN175"/>
  <c r="BM175"/>
  <c r="BL175"/>
  <c r="BK175"/>
  <c r="BJ175"/>
  <c r="BI175"/>
  <c r="BH175"/>
  <c r="BG175"/>
  <c r="BE175"/>
  <c r="BD175"/>
  <c r="BC175"/>
  <c r="BB175"/>
  <c r="BA175"/>
  <c r="AZ175"/>
  <c r="AY175"/>
  <c r="AX175"/>
  <c r="AW175"/>
  <c r="AV175"/>
  <c r="AU175"/>
  <c r="AT175"/>
  <c r="AS175"/>
  <c r="AR175"/>
  <c r="AQ175"/>
  <c r="AP175"/>
  <c r="AO175"/>
  <c r="AN175"/>
  <c r="AM175"/>
  <c r="AL175"/>
  <c r="AK175"/>
  <c r="AJ175"/>
  <c r="AI175"/>
  <c r="AH175"/>
  <c r="AG175"/>
  <c r="AF175"/>
  <c r="AE175"/>
  <c r="AD175"/>
  <c r="AC175"/>
  <c r="AB175"/>
  <c r="AA175"/>
  <c r="Z175"/>
  <c r="Y175"/>
  <c r="X175"/>
  <c r="W175"/>
  <c r="V175"/>
  <c r="U175"/>
  <c r="T175"/>
  <c r="S175"/>
  <c r="R175"/>
  <c r="Q175"/>
  <c r="P175"/>
  <c r="O175"/>
  <c r="N175"/>
  <c r="M175"/>
  <c r="L175"/>
  <c r="K175"/>
  <c r="J175"/>
  <c r="I175"/>
  <c r="H175"/>
  <c r="G175"/>
  <c r="FE174"/>
  <c r="FD174"/>
  <c r="FC174"/>
  <c r="FB174"/>
  <c r="FA174"/>
  <c r="EZ174"/>
  <c r="EX174"/>
  <c r="EW174"/>
  <c r="EV174"/>
  <c r="EU174"/>
  <c r="ET174"/>
  <c r="ES174"/>
  <c r="ER174"/>
  <c r="EP174"/>
  <c r="EO174"/>
  <c r="EN174"/>
  <c r="EM174"/>
  <c r="EL174"/>
  <c r="EK174"/>
  <c r="EJ174"/>
  <c r="EI174"/>
  <c r="EH174"/>
  <c r="EG174"/>
  <c r="EF174"/>
  <c r="EE174"/>
  <c r="ED174"/>
  <c r="EC174"/>
  <c r="EB174"/>
  <c r="EA174"/>
  <c r="DZ174"/>
  <c r="DY174"/>
  <c r="DX174"/>
  <c r="DW174"/>
  <c r="DV174"/>
  <c r="DU174"/>
  <c r="DT174"/>
  <c r="DS174"/>
  <c r="DR174"/>
  <c r="DQ174"/>
  <c r="DP174"/>
  <c r="DO174"/>
  <c r="DN174"/>
  <c r="DM174"/>
  <c r="DL174"/>
  <c r="DK174"/>
  <c r="DJ174"/>
  <c r="DI174"/>
  <c r="DH174"/>
  <c r="DG174"/>
  <c r="DE174"/>
  <c r="DD174"/>
  <c r="DC174"/>
  <c r="DB174"/>
  <c r="DA174"/>
  <c r="CZ174"/>
  <c r="CY174"/>
  <c r="CX174"/>
  <c r="CW174"/>
  <c r="CV174"/>
  <c r="CU174"/>
  <c r="CT174"/>
  <c r="CS174"/>
  <c r="CR174"/>
  <c r="CQ174"/>
  <c r="CP174"/>
  <c r="CO174"/>
  <c r="CN174"/>
  <c r="CM174"/>
  <c r="CL174"/>
  <c r="CK174"/>
  <c r="CJ174"/>
  <c r="CI174"/>
  <c r="CH174"/>
  <c r="CG174"/>
  <c r="CF174"/>
  <c r="CE174"/>
  <c r="CD174"/>
  <c r="CC174"/>
  <c r="CB174"/>
  <c r="CA174"/>
  <c r="BZ174"/>
  <c r="BY174"/>
  <c r="BX174"/>
  <c r="BW174"/>
  <c r="BV174"/>
  <c r="BU174"/>
  <c r="BT174"/>
  <c r="BS174"/>
  <c r="BR174"/>
  <c r="BQ174"/>
  <c r="BP174"/>
  <c r="BO174"/>
  <c r="BN174"/>
  <c r="BM174"/>
  <c r="BL174"/>
  <c r="BK174"/>
  <c r="BJ174"/>
  <c r="BI174"/>
  <c r="BH174"/>
  <c r="BG174"/>
  <c r="BE174"/>
  <c r="BD174"/>
  <c r="BC174"/>
  <c r="BB174"/>
  <c r="BA174"/>
  <c r="AZ174"/>
  <c r="AY174"/>
  <c r="AX174"/>
  <c r="AW174"/>
  <c r="AV174"/>
  <c r="AU174"/>
  <c r="AT174"/>
  <c r="AS174"/>
  <c r="AR174"/>
  <c r="AP174"/>
  <c r="AO174"/>
  <c r="AN174"/>
  <c r="AM174"/>
  <c r="AL174"/>
  <c r="AK174"/>
  <c r="AJ174"/>
  <c r="AI174"/>
  <c r="AH174"/>
  <c r="AG174"/>
  <c r="AF174"/>
  <c r="AE174"/>
  <c r="AD174"/>
  <c r="AC174"/>
  <c r="AB174"/>
  <c r="AA174"/>
  <c r="Z174"/>
  <c r="Y174"/>
  <c r="X174"/>
  <c r="W174"/>
  <c r="V174"/>
  <c r="U174"/>
  <c r="T174"/>
  <c r="S174"/>
  <c r="R174"/>
  <c r="Q174"/>
  <c r="P174"/>
  <c r="O174"/>
  <c r="N174"/>
  <c r="M174"/>
  <c r="L174"/>
  <c r="K174"/>
  <c r="J174"/>
  <c r="I174"/>
  <c r="H174"/>
  <c r="G174"/>
  <c r="FE173"/>
  <c r="FD173"/>
  <c r="FC173"/>
  <c r="FB173"/>
  <c r="FA173"/>
  <c r="EZ173"/>
  <c r="EY173"/>
  <c r="EX173"/>
  <c r="EW173"/>
  <c r="EV173"/>
  <c r="EU173"/>
  <c r="ET173"/>
  <c r="ES173"/>
  <c r="ER173"/>
  <c r="EQ173"/>
  <c r="EP173"/>
  <c r="EO173"/>
  <c r="EN173"/>
  <c r="EM173"/>
  <c r="EL173"/>
  <c r="EK173"/>
  <c r="EJ173"/>
  <c r="EI173"/>
  <c r="EH173"/>
  <c r="EG173"/>
  <c r="EF173"/>
  <c r="EE173"/>
  <c r="ED173"/>
  <c r="EC173"/>
  <c r="EB173"/>
  <c r="EA173"/>
  <c r="DZ173"/>
  <c r="DY173"/>
  <c r="DX173"/>
  <c r="DW173"/>
  <c r="DV173"/>
  <c r="DU173"/>
  <c r="DT173"/>
  <c r="DS173"/>
  <c r="DR173"/>
  <c r="DQ173"/>
  <c r="DP173"/>
  <c r="DO173"/>
  <c r="DN173"/>
  <c r="DM173"/>
  <c r="DL173"/>
  <c r="DK173"/>
  <c r="DJ173"/>
  <c r="DI173"/>
  <c r="DH173"/>
  <c r="DG173"/>
  <c r="DE173"/>
  <c r="DD173"/>
  <c r="DC173"/>
  <c r="DB173"/>
  <c r="DA173"/>
  <c r="CZ173"/>
  <c r="CY173"/>
  <c r="CX173"/>
  <c r="CW173"/>
  <c r="CV173"/>
  <c r="CU173"/>
  <c r="CT173"/>
  <c r="CS173"/>
  <c r="CR173"/>
  <c r="CQ173"/>
  <c r="CP173"/>
  <c r="CO173"/>
  <c r="CN173"/>
  <c r="CM173"/>
  <c r="CL173"/>
  <c r="CK173"/>
  <c r="CJ173"/>
  <c r="CI173"/>
  <c r="CH173"/>
  <c r="CG173"/>
  <c r="CF173"/>
  <c r="CE173"/>
  <c r="CD173"/>
  <c r="CC173"/>
  <c r="CB173"/>
  <c r="CA173"/>
  <c r="BZ173"/>
  <c r="BY173"/>
  <c r="BX173"/>
  <c r="BW173"/>
  <c r="BV173"/>
  <c r="BU173"/>
  <c r="BT173"/>
  <c r="BS173"/>
  <c r="BR173"/>
  <c r="BQ173"/>
  <c r="BP173"/>
  <c r="BO173"/>
  <c r="BN173"/>
  <c r="BM173"/>
  <c r="BL173"/>
  <c r="BK173"/>
  <c r="BJ173"/>
  <c r="BI173"/>
  <c r="BH173"/>
  <c r="BG173"/>
  <c r="BE173"/>
  <c r="BD173"/>
  <c r="BC173"/>
  <c r="BB173"/>
  <c r="BA173"/>
  <c r="AZ173"/>
  <c r="AY173"/>
  <c r="AX173"/>
  <c r="AW173"/>
  <c r="AV173"/>
  <c r="AU173"/>
  <c r="AT173"/>
  <c r="AS173"/>
  <c r="AR173"/>
  <c r="AQ173"/>
  <c r="AP173"/>
  <c r="AO173"/>
  <c r="AN173"/>
  <c r="AM173"/>
  <c r="AL173"/>
  <c r="AK173"/>
  <c r="AJ173"/>
  <c r="AI173"/>
  <c r="AH173"/>
  <c r="AG173"/>
  <c r="AF173"/>
  <c r="AE173"/>
  <c r="AD173"/>
  <c r="AC173"/>
  <c r="AB173"/>
  <c r="AA173"/>
  <c r="Z173"/>
  <c r="Y173"/>
  <c r="X173"/>
  <c r="W173"/>
  <c r="V173"/>
  <c r="U173"/>
  <c r="T173"/>
  <c r="S173"/>
  <c r="R173"/>
  <c r="Q173"/>
  <c r="P173"/>
  <c r="O173"/>
  <c r="N173"/>
  <c r="M173"/>
  <c r="L173"/>
  <c r="K173"/>
  <c r="J173"/>
  <c r="I173"/>
  <c r="H173"/>
  <c r="G173"/>
  <c r="FE172"/>
  <c r="FD172"/>
  <c r="FC172"/>
  <c r="FB172"/>
  <c r="FA172"/>
  <c r="EZ172"/>
  <c r="EY172"/>
  <c r="EX172"/>
  <c r="EW172"/>
  <c r="EV172"/>
  <c r="EU172"/>
  <c r="ET172"/>
  <c r="ES172"/>
  <c r="ER172"/>
  <c r="EQ172"/>
  <c r="EP172"/>
  <c r="EO172"/>
  <c r="EN172"/>
  <c r="EM172"/>
  <c r="EL172"/>
  <c r="EK172"/>
  <c r="EJ172"/>
  <c r="EI172"/>
  <c r="EH172"/>
  <c r="EG172"/>
  <c r="EF172"/>
  <c r="EE172"/>
  <c r="ED172"/>
  <c r="EC172"/>
  <c r="EB172"/>
  <c r="EA172"/>
  <c r="DZ172"/>
  <c r="DY172"/>
  <c r="DX172"/>
  <c r="DW172"/>
  <c r="DV172"/>
  <c r="DU172"/>
  <c r="DT172"/>
  <c r="DS172"/>
  <c r="DR172"/>
  <c r="DQ172"/>
  <c r="DP172"/>
  <c r="DO172"/>
  <c r="DN172"/>
  <c r="DM172"/>
  <c r="DL172"/>
  <c r="DK172"/>
  <c r="DJ172"/>
  <c r="DI172"/>
  <c r="DH172"/>
  <c r="DG172"/>
  <c r="DE172"/>
  <c r="DD172"/>
  <c r="DC172"/>
  <c r="DB172"/>
  <c r="DA172"/>
  <c r="CZ172"/>
  <c r="CY172"/>
  <c r="CX172"/>
  <c r="CW172"/>
  <c r="CV172"/>
  <c r="CU172"/>
  <c r="CT172"/>
  <c r="CS172"/>
  <c r="CR172"/>
  <c r="CQ172"/>
  <c r="CP172"/>
  <c r="CO172"/>
  <c r="CN172"/>
  <c r="CM172"/>
  <c r="CL172"/>
  <c r="CK172"/>
  <c r="CJ172"/>
  <c r="CI172"/>
  <c r="CH172"/>
  <c r="CG172"/>
  <c r="CF172"/>
  <c r="CE172"/>
  <c r="CD172"/>
  <c r="CC172"/>
  <c r="CB172"/>
  <c r="CA172"/>
  <c r="BZ172"/>
  <c r="BY172"/>
  <c r="BX172"/>
  <c r="BW172"/>
  <c r="BV172"/>
  <c r="BU172"/>
  <c r="BT172"/>
  <c r="BS172"/>
  <c r="BR172"/>
  <c r="BQ172"/>
  <c r="BP172"/>
  <c r="BO172"/>
  <c r="BN172"/>
  <c r="BM172"/>
  <c r="BL172"/>
  <c r="BK172"/>
  <c r="BJ172"/>
  <c r="BI172"/>
  <c r="BH172"/>
  <c r="BG172"/>
  <c r="BE172"/>
  <c r="BD172"/>
  <c r="BC172"/>
  <c r="BB172"/>
  <c r="BA172"/>
  <c r="AZ172"/>
  <c r="AY172"/>
  <c r="AX172"/>
  <c r="AW172"/>
  <c r="AV172"/>
  <c r="AU172"/>
  <c r="AT172"/>
  <c r="AS172"/>
  <c r="AR172"/>
  <c r="AQ172"/>
  <c r="AP172"/>
  <c r="AO172"/>
  <c r="AN172"/>
  <c r="AM172"/>
  <c r="AL172"/>
  <c r="AK172"/>
  <c r="AJ172"/>
  <c r="AI172"/>
  <c r="AH172"/>
  <c r="AG172"/>
  <c r="AF172"/>
  <c r="AE172"/>
  <c r="AD172"/>
  <c r="AC172"/>
  <c r="AB172"/>
  <c r="AA172"/>
  <c r="Z172"/>
  <c r="Y172"/>
  <c r="X172"/>
  <c r="W172"/>
  <c r="V172"/>
  <c r="U172"/>
  <c r="T172"/>
  <c r="S172"/>
  <c r="R172"/>
  <c r="Q172"/>
  <c r="P172"/>
  <c r="O172"/>
  <c r="N172"/>
  <c r="M172"/>
  <c r="L172"/>
  <c r="K172"/>
  <c r="J172"/>
  <c r="I172"/>
  <c r="H172"/>
  <c r="G172"/>
  <c r="FE171"/>
  <c r="FD171"/>
  <c r="FC171"/>
  <c r="FB171"/>
  <c r="FA171"/>
  <c r="EZ171"/>
  <c r="EY171"/>
  <c r="EX171"/>
  <c r="EW171"/>
  <c r="EV171"/>
  <c r="EU171"/>
  <c r="ET171"/>
  <c r="ES171"/>
  <c r="ER171"/>
  <c r="EQ171"/>
  <c r="EP171"/>
  <c r="EO171"/>
  <c r="EN171"/>
  <c r="EM171"/>
  <c r="EL171"/>
  <c r="EK171"/>
  <c r="EJ171"/>
  <c r="EI171"/>
  <c r="EH171"/>
  <c r="EG171"/>
  <c r="EF171"/>
  <c r="EE171"/>
  <c r="ED171"/>
  <c r="EC171"/>
  <c r="EB171"/>
  <c r="EA171"/>
  <c r="DZ171"/>
  <c r="DY171"/>
  <c r="DX171"/>
  <c r="DW171"/>
  <c r="DV171"/>
  <c r="DU171"/>
  <c r="DT171"/>
  <c r="DS171"/>
  <c r="DR171"/>
  <c r="DQ171"/>
  <c r="DP171"/>
  <c r="DO171"/>
  <c r="DN171"/>
  <c r="DM171"/>
  <c r="DL171"/>
  <c r="DK171"/>
  <c r="DJ171"/>
  <c r="DI171"/>
  <c r="DH171"/>
  <c r="DG171"/>
  <c r="DE171"/>
  <c r="DD171"/>
  <c r="DC171"/>
  <c r="DB171"/>
  <c r="DA171"/>
  <c r="CZ171"/>
  <c r="CY171"/>
  <c r="CX171"/>
  <c r="CW171"/>
  <c r="CV171"/>
  <c r="CU171"/>
  <c r="CT171"/>
  <c r="CS171"/>
  <c r="CR171"/>
  <c r="CQ171"/>
  <c r="CP171"/>
  <c r="CO171"/>
  <c r="CN171"/>
  <c r="CM171"/>
  <c r="CL171"/>
  <c r="CK171"/>
  <c r="CJ171"/>
  <c r="CI171"/>
  <c r="CH171"/>
  <c r="CG171"/>
  <c r="CF171"/>
  <c r="CE171"/>
  <c r="CD171"/>
  <c r="CC171"/>
  <c r="CB171"/>
  <c r="CA171"/>
  <c r="BZ171"/>
  <c r="BY171"/>
  <c r="BX171"/>
  <c r="BW171"/>
  <c r="BV171"/>
  <c r="BU171"/>
  <c r="BT171"/>
  <c r="BS171"/>
  <c r="BR171"/>
  <c r="BQ171"/>
  <c r="BP171"/>
  <c r="BO171"/>
  <c r="BN171"/>
  <c r="BM171"/>
  <c r="BL171"/>
  <c r="BK171"/>
  <c r="BJ171"/>
  <c r="BI171"/>
  <c r="BH171"/>
  <c r="BG171"/>
  <c r="BE171"/>
  <c r="BD171"/>
  <c r="BC171"/>
  <c r="BB171"/>
  <c r="BA171"/>
  <c r="AZ171"/>
  <c r="AY171"/>
  <c r="AX171"/>
  <c r="AW171"/>
  <c r="AV171"/>
  <c r="AU171"/>
  <c r="AT171"/>
  <c r="AS171"/>
  <c r="AR171"/>
  <c r="AQ171"/>
  <c r="AP171"/>
  <c r="AO171"/>
  <c r="AN171"/>
  <c r="AM171"/>
  <c r="AL171"/>
  <c r="AK171"/>
  <c r="AJ171"/>
  <c r="AI171"/>
  <c r="AH171"/>
  <c r="AG171"/>
  <c r="AF171"/>
  <c r="AE171"/>
  <c r="AD171"/>
  <c r="AC171"/>
  <c r="AB171"/>
  <c r="AA171"/>
  <c r="Z171"/>
  <c r="Y171"/>
  <c r="X171"/>
  <c r="W171"/>
  <c r="V171"/>
  <c r="U171"/>
  <c r="T171"/>
  <c r="S171"/>
  <c r="R171"/>
  <c r="Q171"/>
  <c r="P171"/>
  <c r="O171"/>
  <c r="N171"/>
  <c r="M171"/>
  <c r="L171"/>
  <c r="K171"/>
  <c r="J171"/>
  <c r="I171"/>
  <c r="H171"/>
  <c r="G171"/>
  <c r="FE170"/>
  <c r="FD170"/>
  <c r="FC170"/>
  <c r="FB170"/>
  <c r="FA170"/>
  <c r="EZ170"/>
  <c r="EY170"/>
  <c r="EX170"/>
  <c r="EW170"/>
  <c r="EV170"/>
  <c r="EU170"/>
  <c r="ET170"/>
  <c r="ES170"/>
  <c r="ER170"/>
  <c r="EQ170"/>
  <c r="EP170"/>
  <c r="EO170"/>
  <c r="EN170"/>
  <c r="EM170"/>
  <c r="EL170"/>
  <c r="EK170"/>
  <c r="EJ170"/>
  <c r="EI170"/>
  <c r="EH170"/>
  <c r="EG170"/>
  <c r="EF170"/>
  <c r="EE170"/>
  <c r="ED170"/>
  <c r="EC170"/>
  <c r="EB170"/>
  <c r="EA170"/>
  <c r="DZ170"/>
  <c r="DY170"/>
  <c r="DX170"/>
  <c r="DW170"/>
  <c r="DV170"/>
  <c r="DU170"/>
  <c r="DT170"/>
  <c r="DS170"/>
  <c r="DR170"/>
  <c r="DQ170"/>
  <c r="DP170"/>
  <c r="DO170"/>
  <c r="DN170"/>
  <c r="DM170"/>
  <c r="DL170"/>
  <c r="DK170"/>
  <c r="DJ170"/>
  <c r="DI170"/>
  <c r="DH170"/>
  <c r="DG170"/>
  <c r="DE170"/>
  <c r="DD170"/>
  <c r="DC170"/>
  <c r="DB170"/>
  <c r="DA170"/>
  <c r="CZ170"/>
  <c r="CY170"/>
  <c r="CX170"/>
  <c r="CW170"/>
  <c r="CV170"/>
  <c r="CU170"/>
  <c r="CT170"/>
  <c r="CS170"/>
  <c r="CR170"/>
  <c r="CQ170"/>
  <c r="CP170"/>
  <c r="CO170"/>
  <c r="CN170"/>
  <c r="CM170"/>
  <c r="CL170"/>
  <c r="CK170"/>
  <c r="CJ170"/>
  <c r="CI170"/>
  <c r="CH170"/>
  <c r="CG170"/>
  <c r="CF170"/>
  <c r="CE170"/>
  <c r="CD170"/>
  <c r="CC170"/>
  <c r="CB170"/>
  <c r="CA170"/>
  <c r="BZ170"/>
  <c r="BY170"/>
  <c r="BX170"/>
  <c r="BW170"/>
  <c r="BV170"/>
  <c r="BU170"/>
  <c r="BT170"/>
  <c r="BS170"/>
  <c r="BR170"/>
  <c r="BQ170"/>
  <c r="BP170"/>
  <c r="BO170"/>
  <c r="BN170"/>
  <c r="BM170"/>
  <c r="BL170"/>
  <c r="BK170"/>
  <c r="BJ170"/>
  <c r="BI170"/>
  <c r="BH170"/>
  <c r="BG170"/>
  <c r="BE170"/>
  <c r="BD170"/>
  <c r="BC170"/>
  <c r="BB170"/>
  <c r="BA170"/>
  <c r="AZ170"/>
  <c r="AY170"/>
  <c r="AX170"/>
  <c r="AW170"/>
  <c r="AV170"/>
  <c r="AU170"/>
  <c r="AT170"/>
  <c r="AS170"/>
  <c r="AR170"/>
  <c r="AQ170"/>
  <c r="AP170"/>
  <c r="AO170"/>
  <c r="AN170"/>
  <c r="AM170"/>
  <c r="AL170"/>
  <c r="AK170"/>
  <c r="AJ170"/>
  <c r="AI170"/>
  <c r="AH170"/>
  <c r="AG170"/>
  <c r="AF170"/>
  <c r="AE170"/>
  <c r="AD170"/>
  <c r="AC170"/>
  <c r="AB170"/>
  <c r="AA170"/>
  <c r="Z170"/>
  <c r="Y170"/>
  <c r="X170"/>
  <c r="W170"/>
  <c r="V170"/>
  <c r="U170"/>
  <c r="T170"/>
  <c r="S170"/>
  <c r="R170"/>
  <c r="Q170"/>
  <c r="P170"/>
  <c r="O170"/>
  <c r="N170"/>
  <c r="M170"/>
  <c r="L170"/>
  <c r="K170"/>
  <c r="J170"/>
  <c r="I170"/>
  <c r="H170"/>
  <c r="G170"/>
  <c r="FE169"/>
  <c r="FD169"/>
  <c r="FC169"/>
  <c r="FB169"/>
  <c r="FA169"/>
  <c r="EZ169"/>
  <c r="EY169"/>
  <c r="EX169"/>
  <c r="EW169"/>
  <c r="EV169"/>
  <c r="EU169"/>
  <c r="ET169"/>
  <c r="ES169"/>
  <c r="ER169"/>
  <c r="EQ169"/>
  <c r="EP169"/>
  <c r="EO169"/>
  <c r="EN169"/>
  <c r="EM169"/>
  <c r="EL169"/>
  <c r="EK169"/>
  <c r="EJ169"/>
  <c r="EI169"/>
  <c r="EH169"/>
  <c r="EG169"/>
  <c r="EF169"/>
  <c r="EE169"/>
  <c r="ED169"/>
  <c r="EC169"/>
  <c r="EB169"/>
  <c r="EA169"/>
  <c r="DZ169"/>
  <c r="DY169"/>
  <c r="DX169"/>
  <c r="DW169"/>
  <c r="DV169"/>
  <c r="DU169"/>
  <c r="DT169"/>
  <c r="DS169"/>
  <c r="DR169"/>
  <c r="DQ169"/>
  <c r="DP169"/>
  <c r="DO169"/>
  <c r="DN169"/>
  <c r="DM169"/>
  <c r="DL169"/>
  <c r="DK169"/>
  <c r="DJ169"/>
  <c r="DI169"/>
  <c r="DH169"/>
  <c r="DG169"/>
  <c r="DE169"/>
  <c r="DD169"/>
  <c r="DC169"/>
  <c r="DB169"/>
  <c r="DA169"/>
  <c r="CZ169"/>
  <c r="CY169"/>
  <c r="CX169"/>
  <c r="CW169"/>
  <c r="CV169"/>
  <c r="CU169"/>
  <c r="CT169"/>
  <c r="CS169"/>
  <c r="CR169"/>
  <c r="CQ169"/>
  <c r="CP169"/>
  <c r="CO169"/>
  <c r="CN169"/>
  <c r="CM169"/>
  <c r="CL169"/>
  <c r="CK169"/>
  <c r="CJ169"/>
  <c r="CI169"/>
  <c r="CH169"/>
  <c r="CG169"/>
  <c r="CF169"/>
  <c r="CE169"/>
  <c r="CD169"/>
  <c r="CC169"/>
  <c r="CB169"/>
  <c r="CA169"/>
  <c r="BZ169"/>
  <c r="BY169"/>
  <c r="BX169"/>
  <c r="BW169"/>
  <c r="BV169"/>
  <c r="BU169"/>
  <c r="BT169"/>
  <c r="BS169"/>
  <c r="BR169"/>
  <c r="BQ169"/>
  <c r="BP169"/>
  <c r="BO169"/>
  <c r="BN169"/>
  <c r="BM169"/>
  <c r="BL169"/>
  <c r="BK169"/>
  <c r="BJ169"/>
  <c r="BI169"/>
  <c r="BH169"/>
  <c r="BG169"/>
  <c r="BE169"/>
  <c r="BD169"/>
  <c r="BC169"/>
  <c r="BB169"/>
  <c r="BA169"/>
  <c r="AZ169"/>
  <c r="AY169"/>
  <c r="AX169"/>
  <c r="AW169"/>
  <c r="AV169"/>
  <c r="AU169"/>
  <c r="AT169"/>
  <c r="AS169"/>
  <c r="AR169"/>
  <c r="AQ169"/>
  <c r="AP169"/>
  <c r="AO169"/>
  <c r="AN169"/>
  <c r="AM169"/>
  <c r="AL169"/>
  <c r="AK169"/>
  <c r="AJ169"/>
  <c r="AI169"/>
  <c r="AH169"/>
  <c r="AG169"/>
  <c r="AF169"/>
  <c r="AE169"/>
  <c r="AD169"/>
  <c r="AC169"/>
  <c r="AB169"/>
  <c r="AA169"/>
  <c r="Z169"/>
  <c r="Y169"/>
  <c r="X169"/>
  <c r="W169"/>
  <c r="V169"/>
  <c r="U169"/>
  <c r="T169"/>
  <c r="S169"/>
  <c r="R169"/>
  <c r="Q169"/>
  <c r="P169"/>
  <c r="O169"/>
  <c r="N169"/>
  <c r="M169"/>
  <c r="L169"/>
  <c r="K169"/>
  <c r="J169"/>
  <c r="I169"/>
  <c r="H169"/>
  <c r="G169"/>
  <c r="FE168"/>
  <c r="FD168"/>
  <c r="EW168"/>
  <c r="ET168"/>
  <c r="DV168"/>
  <c r="DS168"/>
  <c r="DL168"/>
  <c r="DK168"/>
  <c r="DI168"/>
  <c r="DE168"/>
  <c r="DD168"/>
  <c r="DC168"/>
  <c r="DB168"/>
  <c r="DA168"/>
  <c r="CZ168"/>
  <c r="CY168"/>
  <c r="CX168"/>
  <c r="CW168"/>
  <c r="CV168"/>
  <c r="CU168"/>
  <c r="CT168"/>
  <c r="CS168"/>
  <c r="CR168"/>
  <c r="CQ168"/>
  <c r="CP168"/>
  <c r="CO168"/>
  <c r="CN168"/>
  <c r="CM168"/>
  <c r="CL168"/>
  <c r="CK168"/>
  <c r="CJ168"/>
  <c r="CI168"/>
  <c r="CH168"/>
  <c r="CG168"/>
  <c r="CF168"/>
  <c r="CE168"/>
  <c r="CD168"/>
  <c r="CC168"/>
  <c r="CB168"/>
  <c r="CA168"/>
  <c r="BZ168"/>
  <c r="BY168"/>
  <c r="BX168"/>
  <c r="BW168"/>
  <c r="BV168"/>
  <c r="BU168"/>
  <c r="BT168"/>
  <c r="BS168"/>
  <c r="BR168"/>
  <c r="BQ168"/>
  <c r="BP168"/>
  <c r="BO168"/>
  <c r="BN168"/>
  <c r="BM168"/>
  <c r="BL168"/>
  <c r="BK168"/>
  <c r="BJ168"/>
  <c r="BI168"/>
  <c r="BH168"/>
  <c r="BG168"/>
  <c r="BE168"/>
  <c r="BD168"/>
  <c r="BC168"/>
  <c r="BB168"/>
  <c r="BA168"/>
  <c r="AZ168"/>
  <c r="AY168"/>
  <c r="AX168"/>
  <c r="AW168"/>
  <c r="AV168"/>
  <c r="AU168"/>
  <c r="AT168"/>
  <c r="AS168"/>
  <c r="AR168"/>
  <c r="AQ168"/>
  <c r="AP168"/>
  <c r="AO168"/>
  <c r="AN168"/>
  <c r="AM168"/>
  <c r="AL168"/>
  <c r="AK168"/>
  <c r="AJ168"/>
  <c r="AI168"/>
  <c r="AH168"/>
  <c r="AG168"/>
  <c r="AF168"/>
  <c r="AE168"/>
  <c r="AD168"/>
  <c r="AC168"/>
  <c r="AB168"/>
  <c r="AA168"/>
  <c r="Z168"/>
  <c r="Y168"/>
  <c r="X168"/>
  <c r="W168"/>
  <c r="V168"/>
  <c r="U168"/>
  <c r="T168"/>
  <c r="S168"/>
  <c r="R168"/>
  <c r="Q168"/>
  <c r="P168"/>
  <c r="O168"/>
  <c r="N168"/>
  <c r="M168"/>
  <c r="L168"/>
  <c r="K168"/>
  <c r="J168"/>
  <c r="I168"/>
  <c r="H168"/>
  <c r="G168"/>
  <c r="FE167"/>
  <c r="FD167"/>
  <c r="DV167"/>
  <c r="DE167"/>
  <c r="DD167"/>
  <c r="DC167"/>
  <c r="DB167"/>
  <c r="DA167"/>
  <c r="CZ167"/>
  <c r="CY167"/>
  <c r="CX167"/>
  <c r="CW167"/>
  <c r="CV167"/>
  <c r="CU167"/>
  <c r="CT167"/>
  <c r="CS167"/>
  <c r="CR167"/>
  <c r="CQ167"/>
  <c r="CP167"/>
  <c r="CO167"/>
  <c r="CN167"/>
  <c r="CM167"/>
  <c r="CL167"/>
  <c r="CK167"/>
  <c r="CJ167"/>
  <c r="CI167"/>
  <c r="CH167"/>
  <c r="CG167"/>
  <c r="CF167"/>
  <c r="CE167"/>
  <c r="CD167"/>
  <c r="CC167"/>
  <c r="CB167"/>
  <c r="CA167"/>
  <c r="BZ167"/>
  <c r="BY167"/>
  <c r="BX167"/>
  <c r="BW167"/>
  <c r="BV167"/>
  <c r="BU167"/>
  <c r="BT167"/>
  <c r="BS167"/>
  <c r="BR167"/>
  <c r="BQ167"/>
  <c r="BP167"/>
  <c r="BO167"/>
  <c r="BN167"/>
  <c r="BM167"/>
  <c r="BL167"/>
  <c r="BK167"/>
  <c r="BJ167"/>
  <c r="BI167"/>
  <c r="BH167"/>
  <c r="BG167"/>
  <c r="BE167"/>
  <c r="BD167"/>
  <c r="BC167"/>
  <c r="BB167"/>
  <c r="BA167"/>
  <c r="AZ167"/>
  <c r="AY167"/>
  <c r="AX167"/>
  <c r="AW167"/>
  <c r="AV167"/>
  <c r="AU167"/>
  <c r="AT167"/>
  <c r="AS167"/>
  <c r="AR167"/>
  <c r="AQ167"/>
  <c r="AP167"/>
  <c r="AO167"/>
  <c r="AN167"/>
  <c r="AM167"/>
  <c r="AL167"/>
  <c r="AK167"/>
  <c r="AJ167"/>
  <c r="AI167"/>
  <c r="AH167"/>
  <c r="AG167"/>
  <c r="AF167"/>
  <c r="AE167"/>
  <c r="AD167"/>
  <c r="AC167"/>
  <c r="AB167"/>
  <c r="AA167"/>
  <c r="Z167"/>
  <c r="Y167"/>
  <c r="X167"/>
  <c r="W167"/>
  <c r="V167"/>
  <c r="U167"/>
  <c r="T167"/>
  <c r="S167"/>
  <c r="R167"/>
  <c r="Q167"/>
  <c r="P167"/>
  <c r="O167"/>
  <c r="N167"/>
  <c r="M167"/>
  <c r="L167"/>
  <c r="K167"/>
  <c r="J167"/>
  <c r="I167"/>
  <c r="H167"/>
  <c r="G167"/>
  <c r="FE166"/>
  <c r="FD166"/>
  <c r="FC166"/>
  <c r="FB166"/>
  <c r="FA166"/>
  <c r="EZ166"/>
  <c r="EX166"/>
  <c r="EW166"/>
  <c r="EV166"/>
  <c r="EU166"/>
  <c r="ET166"/>
  <c r="ES166"/>
  <c r="ER166"/>
  <c r="EQ166"/>
  <c r="EP166"/>
  <c r="EO166"/>
  <c r="EN166"/>
  <c r="EM166"/>
  <c r="EL166"/>
  <c r="EK166"/>
  <c r="EJ166"/>
  <c r="EI166"/>
  <c r="EH166"/>
  <c r="EG166"/>
  <c r="EF166"/>
  <c r="EE166"/>
  <c r="ED166"/>
  <c r="EC166"/>
  <c r="EB166"/>
  <c r="EA166"/>
  <c r="DZ166"/>
  <c r="DY166"/>
  <c r="DX166"/>
  <c r="DW166"/>
  <c r="DV166"/>
  <c r="DU166"/>
  <c r="DT166"/>
  <c r="DS166"/>
  <c r="DR166"/>
  <c r="DQ166"/>
  <c r="DP166"/>
  <c r="DO166"/>
  <c r="DN166"/>
  <c r="DM166"/>
  <c r="DL166"/>
  <c r="DK166"/>
  <c r="DJ166"/>
  <c r="DI166"/>
  <c r="DH166"/>
  <c r="DG166"/>
  <c r="DE166"/>
  <c r="DD166"/>
  <c r="DC166"/>
  <c r="DB166"/>
  <c r="DA166"/>
  <c r="CZ166"/>
  <c r="CY166"/>
  <c r="CX166"/>
  <c r="CW166"/>
  <c r="CV166"/>
  <c r="CU166"/>
  <c r="CT166"/>
  <c r="CS166"/>
  <c r="CR166"/>
  <c r="CQ166"/>
  <c r="CP166"/>
  <c r="CO166"/>
  <c r="CN166"/>
  <c r="CM166"/>
  <c r="CL166"/>
  <c r="CK166"/>
  <c r="CJ166"/>
  <c r="CI166"/>
  <c r="CH166"/>
  <c r="CG166"/>
  <c r="CF166"/>
  <c r="CE166"/>
  <c r="CD166"/>
  <c r="CC166"/>
  <c r="CB166"/>
  <c r="CA166"/>
  <c r="BZ166"/>
  <c r="BY166"/>
  <c r="BX166"/>
  <c r="BW166"/>
  <c r="BV166"/>
  <c r="BU166"/>
  <c r="BT166"/>
  <c r="BS166"/>
  <c r="BR166"/>
  <c r="BQ166"/>
  <c r="BP166"/>
  <c r="BO166"/>
  <c r="BN166"/>
  <c r="BM166"/>
  <c r="BL166"/>
  <c r="BK166"/>
  <c r="BJ166"/>
  <c r="BI166"/>
  <c r="BH166"/>
  <c r="BG166"/>
  <c r="BE166"/>
  <c r="BD166"/>
  <c r="BC166"/>
  <c r="BB166"/>
  <c r="BA166"/>
  <c r="AZ166"/>
  <c r="AY166"/>
  <c r="AX166"/>
  <c r="AW166"/>
  <c r="AV166"/>
  <c r="AU166"/>
  <c r="AT166"/>
  <c r="AS166"/>
  <c r="AR166"/>
  <c r="AQ166"/>
  <c r="AP166"/>
  <c r="AO166"/>
  <c r="AN166"/>
  <c r="AM166"/>
  <c r="AL166"/>
  <c r="AK166"/>
  <c r="AJ166"/>
  <c r="AI166"/>
  <c r="AH166"/>
  <c r="AG166"/>
  <c r="AF166"/>
  <c r="AE166"/>
  <c r="AD166"/>
  <c r="AC166"/>
  <c r="AB166"/>
  <c r="AA166"/>
  <c r="Z166"/>
  <c r="Y166"/>
  <c r="X166"/>
  <c r="W166"/>
  <c r="V166"/>
  <c r="U166"/>
  <c r="T166"/>
  <c r="S166"/>
  <c r="R166"/>
  <c r="Q166"/>
  <c r="P166"/>
  <c r="O166"/>
  <c r="N166"/>
  <c r="M166"/>
  <c r="L166"/>
  <c r="K166"/>
  <c r="J166"/>
  <c r="I166"/>
  <c r="H166"/>
  <c r="G166"/>
  <c r="FE165"/>
  <c r="FD165"/>
  <c r="FC165"/>
  <c r="FB165"/>
  <c r="FA165"/>
  <c r="EZ165"/>
  <c r="EX165"/>
  <c r="EW165"/>
  <c r="EV165"/>
  <c r="EU165"/>
  <c r="ET165"/>
  <c r="ES165"/>
  <c r="ER165"/>
  <c r="EQ165"/>
  <c r="EP165"/>
  <c r="EO165"/>
  <c r="EN165"/>
  <c r="EM165"/>
  <c r="EL165"/>
  <c r="EK165"/>
  <c r="EJ165"/>
  <c r="EI165"/>
  <c r="EH165"/>
  <c r="EG165"/>
  <c r="EF165"/>
  <c r="EE165"/>
  <c r="ED165"/>
  <c r="EC165"/>
  <c r="EB165"/>
  <c r="EA165"/>
  <c r="DZ165"/>
  <c r="DY165"/>
  <c r="DX165"/>
  <c r="DW165"/>
  <c r="DV165"/>
  <c r="DU165"/>
  <c r="DT165"/>
  <c r="DS165"/>
  <c r="DR165"/>
  <c r="DQ165"/>
  <c r="DP165"/>
  <c r="DO165"/>
  <c r="DN165"/>
  <c r="DM165"/>
  <c r="DL165"/>
  <c r="DK165"/>
  <c r="DJ165"/>
  <c r="DI165"/>
  <c r="DH165"/>
  <c r="DG165"/>
  <c r="DE165"/>
  <c r="DD165"/>
  <c r="DC165"/>
  <c r="DB165"/>
  <c r="DA165"/>
  <c r="CZ165"/>
  <c r="CY165"/>
  <c r="CX165"/>
  <c r="CW165"/>
  <c r="CV165"/>
  <c r="CU165"/>
  <c r="CT165"/>
  <c r="CS165"/>
  <c r="CR165"/>
  <c r="CQ165"/>
  <c r="CP165"/>
  <c r="CO165"/>
  <c r="CN165"/>
  <c r="CM165"/>
  <c r="CL165"/>
  <c r="CK165"/>
  <c r="CJ165"/>
  <c r="CI165"/>
  <c r="CH165"/>
  <c r="CG165"/>
  <c r="CF165"/>
  <c r="CE165"/>
  <c r="CD165"/>
  <c r="CC165"/>
  <c r="CB165"/>
  <c r="CA165"/>
  <c r="BZ165"/>
  <c r="BY165"/>
  <c r="BX165"/>
  <c r="BW165"/>
  <c r="BV165"/>
  <c r="BU165"/>
  <c r="BT165"/>
  <c r="BS165"/>
  <c r="BR165"/>
  <c r="BQ165"/>
  <c r="BP165"/>
  <c r="BO165"/>
  <c r="BN165"/>
  <c r="BM165"/>
  <c r="BL165"/>
  <c r="BK165"/>
  <c r="BJ165"/>
  <c r="BI165"/>
  <c r="BH165"/>
  <c r="BG165"/>
  <c r="BE165"/>
  <c r="BD165"/>
  <c r="BC165"/>
  <c r="BB165"/>
  <c r="BA165"/>
  <c r="AZ165"/>
  <c r="AY165"/>
  <c r="AX165"/>
  <c r="AW165"/>
  <c r="AV165"/>
  <c r="AU165"/>
  <c r="AT165"/>
  <c r="AS165"/>
  <c r="AR165"/>
  <c r="AQ165"/>
  <c r="AP165"/>
  <c r="AO165"/>
  <c r="AN165"/>
  <c r="AM165"/>
  <c r="AL165"/>
  <c r="AK165"/>
  <c r="AJ165"/>
  <c r="AI165"/>
  <c r="AH165"/>
  <c r="AG165"/>
  <c r="AF165"/>
  <c r="AE165"/>
  <c r="AD165"/>
  <c r="AC165"/>
  <c r="AB165"/>
  <c r="AA165"/>
  <c r="Z165"/>
  <c r="Y165"/>
  <c r="X165"/>
  <c r="W165"/>
  <c r="V165"/>
  <c r="U165"/>
  <c r="T165"/>
  <c r="S165"/>
  <c r="R165"/>
  <c r="Q165"/>
  <c r="P165"/>
  <c r="O165"/>
  <c r="N165"/>
  <c r="M165"/>
  <c r="L165"/>
  <c r="K165"/>
  <c r="J165"/>
  <c r="I165"/>
  <c r="H165"/>
  <c r="G165"/>
  <c r="FE164"/>
  <c r="FD164"/>
  <c r="FC164"/>
  <c r="FB164"/>
  <c r="FA164"/>
  <c r="EZ164"/>
  <c r="EX164"/>
  <c r="EW164"/>
  <c r="EV164"/>
  <c r="EU164"/>
  <c r="ET164"/>
  <c r="ES164"/>
  <c r="ER164"/>
  <c r="EQ164"/>
  <c r="EP164"/>
  <c r="EO164"/>
  <c r="EN164"/>
  <c r="EM164"/>
  <c r="EL164"/>
  <c r="EK164"/>
  <c r="EJ164"/>
  <c r="EI164"/>
  <c r="EH164"/>
  <c r="EG164"/>
  <c r="EF164"/>
  <c r="EE164"/>
  <c r="ED164"/>
  <c r="EC164"/>
  <c r="EB164"/>
  <c r="EA164"/>
  <c r="DZ164"/>
  <c r="DY164"/>
  <c r="DX164"/>
  <c r="DW164"/>
  <c r="DV164"/>
  <c r="DU164"/>
  <c r="DT164"/>
  <c r="DS164"/>
  <c r="DR164"/>
  <c r="DQ164"/>
  <c r="DP164"/>
  <c r="DO164"/>
  <c r="DN164"/>
  <c r="DM164"/>
  <c r="DL164"/>
  <c r="DK164"/>
  <c r="DJ164"/>
  <c r="DI164"/>
  <c r="DH164"/>
  <c r="DG164"/>
  <c r="DE164"/>
  <c r="DD164"/>
  <c r="DC164"/>
  <c r="DB164"/>
  <c r="DA164"/>
  <c r="CZ164"/>
  <c r="CY164"/>
  <c r="CX164"/>
  <c r="CW164"/>
  <c r="CV164"/>
  <c r="CU164"/>
  <c r="CT164"/>
  <c r="CS164"/>
  <c r="CR164"/>
  <c r="CQ164"/>
  <c r="CP164"/>
  <c r="CO164"/>
  <c r="CN164"/>
  <c r="CM164"/>
  <c r="CL164"/>
  <c r="CK164"/>
  <c r="CJ164"/>
  <c r="CI164"/>
  <c r="CH164"/>
  <c r="CG164"/>
  <c r="CF164"/>
  <c r="CE164"/>
  <c r="CD164"/>
  <c r="CC164"/>
  <c r="CB164"/>
  <c r="CA164"/>
  <c r="BZ164"/>
  <c r="BY164"/>
  <c r="BX164"/>
  <c r="BW164"/>
  <c r="BV164"/>
  <c r="BU164"/>
  <c r="BT164"/>
  <c r="BS164"/>
  <c r="BR164"/>
  <c r="BQ164"/>
  <c r="BP164"/>
  <c r="BO164"/>
  <c r="BN164"/>
  <c r="BM164"/>
  <c r="BL164"/>
  <c r="BK164"/>
  <c r="BJ164"/>
  <c r="BI164"/>
  <c r="BH164"/>
  <c r="BG164"/>
  <c r="BE164"/>
  <c r="BD164"/>
  <c r="BC164"/>
  <c r="BB164"/>
  <c r="BA164"/>
  <c r="AZ164"/>
  <c r="AY164"/>
  <c r="AX164"/>
  <c r="AW164"/>
  <c r="AV164"/>
  <c r="AU164"/>
  <c r="AT164"/>
  <c r="AS164"/>
  <c r="AR164"/>
  <c r="AQ164"/>
  <c r="AP164"/>
  <c r="AO164"/>
  <c r="AN164"/>
  <c r="AM164"/>
  <c r="AL164"/>
  <c r="AK164"/>
  <c r="AJ164"/>
  <c r="AI164"/>
  <c r="AH164"/>
  <c r="AG164"/>
  <c r="AF164"/>
  <c r="AE164"/>
  <c r="AD164"/>
  <c r="AC164"/>
  <c r="AB164"/>
  <c r="AA164"/>
  <c r="Z164"/>
  <c r="Y164"/>
  <c r="X164"/>
  <c r="W164"/>
  <c r="V164"/>
  <c r="U164"/>
  <c r="T164"/>
  <c r="S164"/>
  <c r="R164"/>
  <c r="Q164"/>
  <c r="P164"/>
  <c r="O164"/>
  <c r="N164"/>
  <c r="M164"/>
  <c r="L164"/>
  <c r="K164"/>
  <c r="J164"/>
  <c r="I164"/>
  <c r="H164"/>
  <c r="G164"/>
  <c r="FE163"/>
  <c r="FD163"/>
  <c r="FC163"/>
  <c r="FB163"/>
  <c r="FA163"/>
  <c r="EZ163"/>
  <c r="EX163"/>
  <c r="EW163"/>
  <c r="EV163"/>
  <c r="EU163"/>
  <c r="ET163"/>
  <c r="ES163"/>
  <c r="ER163"/>
  <c r="EQ163"/>
  <c r="EP163"/>
  <c r="EO163"/>
  <c r="EN163"/>
  <c r="EM163"/>
  <c r="EL163"/>
  <c r="EK163"/>
  <c r="EJ163"/>
  <c r="EI163"/>
  <c r="EH163"/>
  <c r="EG163"/>
  <c r="EF163"/>
  <c r="EE163"/>
  <c r="ED163"/>
  <c r="EC163"/>
  <c r="EB163"/>
  <c r="EA163"/>
  <c r="DZ163"/>
  <c r="DY163"/>
  <c r="DX163"/>
  <c r="DW163"/>
  <c r="DV163"/>
  <c r="DU163"/>
  <c r="DT163"/>
  <c r="DS163"/>
  <c r="DR163"/>
  <c r="DQ163"/>
  <c r="DP163"/>
  <c r="DO163"/>
  <c r="DN163"/>
  <c r="DM163"/>
  <c r="DL163"/>
  <c r="DK163"/>
  <c r="DJ163"/>
  <c r="DI163"/>
  <c r="DH163"/>
  <c r="DG163"/>
  <c r="DE163"/>
  <c r="DD163"/>
  <c r="DC163"/>
  <c r="DB163"/>
  <c r="DA163"/>
  <c r="CZ163"/>
  <c r="CY163"/>
  <c r="CX163"/>
  <c r="CW163"/>
  <c r="CV163"/>
  <c r="CU163"/>
  <c r="CT163"/>
  <c r="CS163"/>
  <c r="CR163"/>
  <c r="CQ163"/>
  <c r="CP163"/>
  <c r="CO163"/>
  <c r="CN163"/>
  <c r="CM163"/>
  <c r="CL163"/>
  <c r="CK163"/>
  <c r="CJ163"/>
  <c r="CI163"/>
  <c r="CH163"/>
  <c r="CG163"/>
  <c r="CF163"/>
  <c r="CE163"/>
  <c r="CD163"/>
  <c r="CC163"/>
  <c r="CB163"/>
  <c r="CA163"/>
  <c r="BZ163"/>
  <c r="BY163"/>
  <c r="BX163"/>
  <c r="BW163"/>
  <c r="BV163"/>
  <c r="BU163"/>
  <c r="BT163"/>
  <c r="BS163"/>
  <c r="BR163"/>
  <c r="BQ163"/>
  <c r="BP163"/>
  <c r="BO163"/>
  <c r="BN163"/>
  <c r="BM163"/>
  <c r="BL163"/>
  <c r="BK163"/>
  <c r="BJ163"/>
  <c r="BI163"/>
  <c r="BH163"/>
  <c r="BG163"/>
  <c r="BE163"/>
  <c r="BD163"/>
  <c r="BC163"/>
  <c r="BB163"/>
  <c r="BA163"/>
  <c r="AZ163"/>
  <c r="AY163"/>
  <c r="AX163"/>
  <c r="AW163"/>
  <c r="AV163"/>
  <c r="AU163"/>
  <c r="AT163"/>
  <c r="AS163"/>
  <c r="AR163"/>
  <c r="AQ163"/>
  <c r="AP163"/>
  <c r="AO163"/>
  <c r="AN163"/>
  <c r="AM163"/>
  <c r="AL163"/>
  <c r="AK163"/>
  <c r="AJ163"/>
  <c r="AI163"/>
  <c r="AH163"/>
  <c r="AG163"/>
  <c r="AF163"/>
  <c r="AE163"/>
  <c r="AD163"/>
  <c r="AC163"/>
  <c r="AB163"/>
  <c r="AA163"/>
  <c r="Z163"/>
  <c r="Y163"/>
  <c r="X163"/>
  <c r="W163"/>
  <c r="V163"/>
  <c r="U163"/>
  <c r="T163"/>
  <c r="S163"/>
  <c r="R163"/>
  <c r="Q163"/>
  <c r="P163"/>
  <c r="O163"/>
  <c r="N163"/>
  <c r="M163"/>
  <c r="L163"/>
  <c r="K163"/>
  <c r="J163"/>
  <c r="I163"/>
  <c r="H163"/>
  <c r="G163"/>
  <c r="DE160"/>
  <c r="DD160"/>
  <c r="DC160"/>
  <c r="DB160"/>
  <c r="DA160"/>
  <c r="CZ160"/>
  <c r="CY160"/>
  <c r="CX160"/>
  <c r="CW160"/>
  <c r="CV160"/>
  <c r="CU160"/>
  <c r="CT160"/>
  <c r="CS160"/>
  <c r="CR160"/>
  <c r="CQ160"/>
  <c r="CP160"/>
  <c r="CO160"/>
  <c r="CN160"/>
  <c r="CM160"/>
  <c r="CL160"/>
  <c r="CK160"/>
  <c r="CJ160"/>
  <c r="CI160"/>
  <c r="CH160"/>
  <c r="CG160"/>
  <c r="CF160"/>
  <c r="CE160"/>
  <c r="CD160"/>
  <c r="CC160"/>
  <c r="CB160"/>
  <c r="CA160"/>
  <c r="BZ160"/>
  <c r="BY160"/>
  <c r="BX160"/>
  <c r="BW160"/>
  <c r="BV160"/>
  <c r="BU160"/>
  <c r="BT160"/>
  <c r="BS160"/>
  <c r="BR160"/>
  <c r="BQ160"/>
  <c r="BP160"/>
  <c r="BO160"/>
  <c r="BN160"/>
  <c r="BM160"/>
  <c r="BL160"/>
  <c r="BK160"/>
  <c r="BJ160"/>
  <c r="BI160"/>
  <c r="BH160"/>
  <c r="BG160"/>
  <c r="DE159"/>
  <c r="DE158"/>
  <c r="DE157"/>
  <c r="DE156"/>
  <c r="DE155"/>
  <c r="DE154"/>
  <c r="FE152"/>
  <c r="DE152"/>
  <c r="DD152"/>
  <c r="DC152"/>
  <c r="DB152"/>
  <c r="DA152"/>
  <c r="CZ152"/>
  <c r="CY152"/>
  <c r="CX152"/>
  <c r="CW152"/>
  <c r="CV152"/>
  <c r="CU152"/>
  <c r="CT152"/>
  <c r="CS152"/>
  <c r="CR152"/>
  <c r="CQ152"/>
  <c r="CP152"/>
  <c r="CO152"/>
  <c r="CN152"/>
  <c r="CM152"/>
  <c r="CL152"/>
  <c r="CK152"/>
  <c r="CJ152"/>
  <c r="CI152"/>
  <c r="CH152"/>
  <c r="CG152"/>
  <c r="CF152"/>
  <c r="CE152"/>
  <c r="CD152"/>
  <c r="CC152"/>
  <c r="CB152"/>
  <c r="CA152"/>
  <c r="BZ152"/>
  <c r="BY152"/>
  <c r="BX152"/>
  <c r="BW152"/>
  <c r="BV152"/>
  <c r="BU152"/>
  <c r="BT152"/>
  <c r="BS152"/>
  <c r="BR152"/>
  <c r="BQ152"/>
  <c r="BP152"/>
  <c r="BO152"/>
  <c r="BN152"/>
  <c r="BM152"/>
  <c r="BL152"/>
  <c r="BK152"/>
  <c r="BJ152"/>
  <c r="BI152"/>
  <c r="BH152"/>
  <c r="BG152"/>
  <c r="FE150"/>
  <c r="FD150"/>
  <c r="FC150"/>
  <c r="FB150"/>
  <c r="FA150"/>
  <c r="EZ150"/>
  <c r="EY150"/>
  <c r="EX150"/>
  <c r="EW150"/>
  <c r="EV150"/>
  <c r="EU150"/>
  <c r="ET150"/>
  <c r="ES150"/>
  <c r="ER150"/>
  <c r="EQ150"/>
  <c r="EP150"/>
  <c r="EO150"/>
  <c r="EN150"/>
  <c r="EM150"/>
  <c r="EL150"/>
  <c r="EK150"/>
  <c r="EJ150"/>
  <c r="EI150"/>
  <c r="EH150"/>
  <c r="EG150"/>
  <c r="EF150"/>
  <c r="EE150"/>
  <c r="ED150"/>
  <c r="EC150"/>
  <c r="EB150"/>
  <c r="EA150"/>
  <c r="DZ150"/>
  <c r="DY150"/>
  <c r="DX150"/>
  <c r="DW150"/>
  <c r="DV150"/>
  <c r="DU150"/>
  <c r="DT150"/>
  <c r="DS150"/>
  <c r="DR150"/>
  <c r="DQ150"/>
  <c r="DP150"/>
  <c r="DO150"/>
  <c r="DN150"/>
  <c r="DM150"/>
  <c r="DL150"/>
  <c r="DK150"/>
  <c r="DJ150"/>
  <c r="DI150"/>
  <c r="DH150"/>
  <c r="DG150"/>
  <c r="DE150"/>
  <c r="DD150"/>
  <c r="DC150"/>
  <c r="DB150"/>
  <c r="DA150"/>
  <c r="CZ150"/>
  <c r="CY150"/>
  <c r="CX150"/>
  <c r="CW150"/>
  <c r="CV150"/>
  <c r="CU150"/>
  <c r="CT150"/>
  <c r="CS150"/>
  <c r="CR150"/>
  <c r="CQ150"/>
  <c r="CP150"/>
  <c r="CO150"/>
  <c r="CN150"/>
  <c r="CM150"/>
  <c r="CL150"/>
  <c r="CK150"/>
  <c r="CJ150"/>
  <c r="CI150"/>
  <c r="CH150"/>
  <c r="CG150"/>
  <c r="CF150"/>
  <c r="CE150"/>
  <c r="CD150"/>
  <c r="CC150"/>
  <c r="CB150"/>
  <c r="CA150"/>
  <c r="BZ150"/>
  <c r="BY150"/>
  <c r="BX150"/>
  <c r="BW150"/>
  <c r="BV150"/>
  <c r="BU150"/>
  <c r="BT150"/>
  <c r="BS150"/>
  <c r="BR150"/>
  <c r="BQ150"/>
  <c r="BP150"/>
  <c r="BO150"/>
  <c r="BN150"/>
  <c r="BM150"/>
  <c r="BL150"/>
  <c r="BK150"/>
  <c r="BJ150"/>
  <c r="BI150"/>
  <c r="BH150"/>
  <c r="BG150"/>
  <c r="BE150"/>
  <c r="BD150"/>
  <c r="BC150"/>
  <c r="BB150"/>
  <c r="BA150"/>
  <c r="AZ150"/>
  <c r="AY150"/>
  <c r="AX150"/>
  <c r="AW150"/>
  <c r="AV150"/>
  <c r="AU150"/>
  <c r="AT150"/>
  <c r="AS150"/>
  <c r="AR150"/>
  <c r="AQ150"/>
  <c r="AP150"/>
  <c r="AO150"/>
  <c r="AN150"/>
  <c r="AM150"/>
  <c r="AL150"/>
  <c r="AK150"/>
  <c r="AJ150"/>
  <c r="AI150"/>
  <c r="AH150"/>
  <c r="AG150"/>
  <c r="AF150"/>
  <c r="AE150"/>
  <c r="AD150"/>
  <c r="AC150"/>
  <c r="AB150"/>
  <c r="AA150"/>
  <c r="Z150"/>
  <c r="Y150"/>
  <c r="X150"/>
  <c r="W150"/>
  <c r="V150"/>
  <c r="U150"/>
  <c r="T150"/>
  <c r="S150"/>
  <c r="R150"/>
  <c r="Q150"/>
  <c r="P150"/>
  <c r="O150"/>
  <c r="N150"/>
  <c r="M150"/>
  <c r="L150"/>
  <c r="K150"/>
  <c r="J150"/>
  <c r="I150"/>
  <c r="H150"/>
  <c r="G150"/>
  <c r="FE149"/>
  <c r="FD149"/>
  <c r="FC149"/>
  <c r="FB149"/>
  <c r="FA149"/>
  <c r="EZ149"/>
  <c r="EY149"/>
  <c r="EX149"/>
  <c r="EW149"/>
  <c r="EV149"/>
  <c r="EU149"/>
  <c r="ET149"/>
  <c r="ES149"/>
  <c r="ER149"/>
  <c r="EQ149"/>
  <c r="EP149"/>
  <c r="EO149"/>
  <c r="EN149"/>
  <c r="EM149"/>
  <c r="EL149"/>
  <c r="EK149"/>
  <c r="EJ149"/>
  <c r="EI149"/>
  <c r="EH149"/>
  <c r="EG149"/>
  <c r="EF149"/>
  <c r="EE149"/>
  <c r="ED149"/>
  <c r="EC149"/>
  <c r="EB149"/>
  <c r="EA149"/>
  <c r="DZ149"/>
  <c r="DY149"/>
  <c r="DX149"/>
  <c r="DW149"/>
  <c r="DV149"/>
  <c r="DU149"/>
  <c r="DT149"/>
  <c r="DS149"/>
  <c r="DR149"/>
  <c r="DQ149"/>
  <c r="DP149"/>
  <c r="DO149"/>
  <c r="DN149"/>
  <c r="DM149"/>
  <c r="DL149"/>
  <c r="DK149"/>
  <c r="DJ149"/>
  <c r="DI149"/>
  <c r="DH149"/>
  <c r="DG149"/>
  <c r="DE149"/>
  <c r="DD149"/>
  <c r="DC149"/>
  <c r="DB149"/>
  <c r="DA149"/>
  <c r="CZ149"/>
  <c r="CY149"/>
  <c r="CX149"/>
  <c r="CW149"/>
  <c r="CV149"/>
  <c r="CU149"/>
  <c r="CT149"/>
  <c r="CS149"/>
  <c r="CR149"/>
  <c r="CQ149"/>
  <c r="CP149"/>
  <c r="CO149"/>
  <c r="CN149"/>
  <c r="CM149"/>
  <c r="CL149"/>
  <c r="CK149"/>
  <c r="CJ149"/>
  <c r="CI149"/>
  <c r="CH149"/>
  <c r="CG149"/>
  <c r="CF149"/>
  <c r="CE149"/>
  <c r="CD149"/>
  <c r="CC149"/>
  <c r="CB149"/>
  <c r="CA149"/>
  <c r="BZ149"/>
  <c r="BY149"/>
  <c r="BX149"/>
  <c r="BW149"/>
  <c r="BV149"/>
  <c r="BU149"/>
  <c r="BT149"/>
  <c r="BS149"/>
  <c r="BR149"/>
  <c r="BQ149"/>
  <c r="BP149"/>
  <c r="BO149"/>
  <c r="BN149"/>
  <c r="BM149"/>
  <c r="BL149"/>
  <c r="BK149"/>
  <c r="BJ149"/>
  <c r="BI149"/>
  <c r="BH149"/>
  <c r="BG149"/>
  <c r="BE149"/>
  <c r="BD149"/>
  <c r="BC149"/>
  <c r="BB149"/>
  <c r="BA149"/>
  <c r="AZ149"/>
  <c r="AY149"/>
  <c r="AX149"/>
  <c r="AW149"/>
  <c r="AV149"/>
  <c r="AU149"/>
  <c r="AT149"/>
  <c r="AS149"/>
  <c r="AR149"/>
  <c r="AQ149"/>
  <c r="AP149"/>
  <c r="AO149"/>
  <c r="AN149"/>
  <c r="AM149"/>
  <c r="AL149"/>
  <c r="AK149"/>
  <c r="AJ149"/>
  <c r="AI149"/>
  <c r="AH149"/>
  <c r="AG149"/>
  <c r="AF149"/>
  <c r="AE149"/>
  <c r="AD149"/>
  <c r="AC149"/>
  <c r="AB149"/>
  <c r="AA149"/>
  <c r="Z149"/>
  <c r="Y149"/>
  <c r="X149"/>
  <c r="W149"/>
  <c r="V149"/>
  <c r="U149"/>
  <c r="T149"/>
  <c r="S149"/>
  <c r="R149"/>
  <c r="Q149"/>
  <c r="P149"/>
  <c r="O149"/>
  <c r="N149"/>
  <c r="M149"/>
  <c r="L149"/>
  <c r="K149"/>
  <c r="J149"/>
  <c r="I149"/>
  <c r="H149"/>
  <c r="G149"/>
  <c r="FE148"/>
  <c r="FD148"/>
  <c r="FC148"/>
  <c r="FB148"/>
  <c r="FA148"/>
  <c r="EZ148"/>
  <c r="EY148"/>
  <c r="EX148"/>
  <c r="EW148"/>
  <c r="EV148"/>
  <c r="EU148"/>
  <c r="ET148"/>
  <c r="ES148"/>
  <c r="ER148"/>
  <c r="EQ148"/>
  <c r="EP148"/>
  <c r="EO148"/>
  <c r="EN148"/>
  <c r="EM148"/>
  <c r="EL148"/>
  <c r="EK148"/>
  <c r="EJ148"/>
  <c r="EI148"/>
  <c r="EH148"/>
  <c r="EG148"/>
  <c r="EF148"/>
  <c r="EE148"/>
  <c r="ED148"/>
  <c r="EC148"/>
  <c r="EB148"/>
  <c r="EA148"/>
  <c r="DZ148"/>
  <c r="DY148"/>
  <c r="DX148"/>
  <c r="DW148"/>
  <c r="DV148"/>
  <c r="DU148"/>
  <c r="DT148"/>
  <c r="DS148"/>
  <c r="DR148"/>
  <c r="DQ148"/>
  <c r="DP148"/>
  <c r="DO148"/>
  <c r="DN148"/>
  <c r="DM148"/>
  <c r="DL148"/>
  <c r="DK148"/>
  <c r="DJ148"/>
  <c r="DI148"/>
  <c r="DH148"/>
  <c r="DG148"/>
  <c r="DE148"/>
  <c r="DD148"/>
  <c r="DC148"/>
  <c r="DB148"/>
  <c r="DA148"/>
  <c r="CZ148"/>
  <c r="CY148"/>
  <c r="CX148"/>
  <c r="CW148"/>
  <c r="CV148"/>
  <c r="CU148"/>
  <c r="CT148"/>
  <c r="CS148"/>
  <c r="CR148"/>
  <c r="CQ148"/>
  <c r="CP148"/>
  <c r="CO148"/>
  <c r="CN148"/>
  <c r="CM148"/>
  <c r="CL148"/>
  <c r="CK148"/>
  <c r="CJ148"/>
  <c r="CI148"/>
  <c r="CH148"/>
  <c r="CG148"/>
  <c r="CF148"/>
  <c r="CE148"/>
  <c r="CD148"/>
  <c r="CC148"/>
  <c r="CB148"/>
  <c r="CA148"/>
  <c r="BZ148"/>
  <c r="BY148"/>
  <c r="BX148"/>
  <c r="BW148"/>
  <c r="BV148"/>
  <c r="BU148"/>
  <c r="BT148"/>
  <c r="BS148"/>
  <c r="BR148"/>
  <c r="BQ148"/>
  <c r="BP148"/>
  <c r="BO148"/>
  <c r="BN148"/>
  <c r="BM148"/>
  <c r="BL148"/>
  <c r="BK148"/>
  <c r="BJ148"/>
  <c r="BI148"/>
  <c r="BH148"/>
  <c r="BG148"/>
  <c r="BE148"/>
  <c r="BD148"/>
  <c r="BC148"/>
  <c r="BB148"/>
  <c r="BA148"/>
  <c r="AZ148"/>
  <c r="AY148"/>
  <c r="AX148"/>
  <c r="AW148"/>
  <c r="AV148"/>
  <c r="AU148"/>
  <c r="AT148"/>
  <c r="AS148"/>
  <c r="AR148"/>
  <c r="AQ148"/>
  <c r="AP148"/>
  <c r="AO148"/>
  <c r="AN148"/>
  <c r="AM148"/>
  <c r="AL148"/>
  <c r="AK148"/>
  <c r="AJ148"/>
  <c r="AI148"/>
  <c r="AH148"/>
  <c r="AG148"/>
  <c r="AF148"/>
  <c r="AE148"/>
  <c r="AD148"/>
  <c r="AC148"/>
  <c r="AB148"/>
  <c r="AA148"/>
  <c r="Z148"/>
  <c r="Y148"/>
  <c r="X148"/>
  <c r="W148"/>
  <c r="V148"/>
  <c r="U148"/>
  <c r="T148"/>
  <c r="S148"/>
  <c r="R148"/>
  <c r="Q148"/>
  <c r="P148"/>
  <c r="O148"/>
  <c r="N148"/>
  <c r="M148"/>
  <c r="L148"/>
  <c r="K148"/>
  <c r="J148"/>
  <c r="I148"/>
  <c r="H148"/>
  <c r="G148"/>
  <c r="FE147"/>
  <c r="FD147"/>
  <c r="FC147"/>
  <c r="FB147"/>
  <c r="FA147"/>
  <c r="EZ147"/>
  <c r="EY147"/>
  <c r="EX147"/>
  <c r="EW147"/>
  <c r="EV147"/>
  <c r="EU147"/>
  <c r="ET147"/>
  <c r="ES147"/>
  <c r="ER147"/>
  <c r="EQ147"/>
  <c r="EP147"/>
  <c r="EO147"/>
  <c r="EN147"/>
  <c r="EM147"/>
  <c r="EL147"/>
  <c r="EK147"/>
  <c r="EJ147"/>
  <c r="EI147"/>
  <c r="EH147"/>
  <c r="EG147"/>
  <c r="EF147"/>
  <c r="EE147"/>
  <c r="ED147"/>
  <c r="EC147"/>
  <c r="EB147"/>
  <c r="EA147"/>
  <c r="DZ147"/>
  <c r="DY147"/>
  <c r="DX147"/>
  <c r="DW147"/>
  <c r="DV147"/>
  <c r="DU147"/>
  <c r="DT147"/>
  <c r="DS147"/>
  <c r="DR147"/>
  <c r="DQ147"/>
  <c r="DP147"/>
  <c r="DO147"/>
  <c r="DN147"/>
  <c r="DM147"/>
  <c r="DL147"/>
  <c r="DK147"/>
  <c r="DJ147"/>
  <c r="DI147"/>
  <c r="DH147"/>
  <c r="DG147"/>
  <c r="DE147"/>
  <c r="DD147"/>
  <c r="DC147"/>
  <c r="DB147"/>
  <c r="DA147"/>
  <c r="CZ147"/>
  <c r="CY147"/>
  <c r="CX147"/>
  <c r="CW147"/>
  <c r="CV147"/>
  <c r="CU147"/>
  <c r="CT147"/>
  <c r="CS147"/>
  <c r="CR147"/>
  <c r="CQ147"/>
  <c r="CP147"/>
  <c r="CO147"/>
  <c r="CN147"/>
  <c r="CM147"/>
  <c r="CL147"/>
  <c r="CK147"/>
  <c r="CJ147"/>
  <c r="CI147"/>
  <c r="CH147"/>
  <c r="CG147"/>
  <c r="CF147"/>
  <c r="CE147"/>
  <c r="CD147"/>
  <c r="CC147"/>
  <c r="CB147"/>
  <c r="CA147"/>
  <c r="BZ147"/>
  <c r="BY147"/>
  <c r="BX147"/>
  <c r="BW147"/>
  <c r="BV147"/>
  <c r="BU147"/>
  <c r="BT147"/>
  <c r="BS147"/>
  <c r="BR147"/>
  <c r="BQ147"/>
  <c r="BP147"/>
  <c r="BO147"/>
  <c r="BN147"/>
  <c r="BM147"/>
  <c r="BL147"/>
  <c r="BK147"/>
  <c r="BJ147"/>
  <c r="BI147"/>
  <c r="BH147"/>
  <c r="BG147"/>
  <c r="BE147"/>
  <c r="BD147"/>
  <c r="BC147"/>
  <c r="BB147"/>
  <c r="BA147"/>
  <c r="AZ147"/>
  <c r="AY147"/>
  <c r="AX147"/>
  <c r="AW147"/>
  <c r="AV147"/>
  <c r="AU147"/>
  <c r="AT147"/>
  <c r="AS147"/>
  <c r="AR147"/>
  <c r="AQ147"/>
  <c r="AP147"/>
  <c r="AO147"/>
  <c r="AN147"/>
  <c r="AM147"/>
  <c r="AL147"/>
  <c r="AK147"/>
  <c r="AJ147"/>
  <c r="AI147"/>
  <c r="AH147"/>
  <c r="AG147"/>
  <c r="AF147"/>
  <c r="AE147"/>
  <c r="AD147"/>
  <c r="AC147"/>
  <c r="AB147"/>
  <c r="AA147"/>
  <c r="Z147"/>
  <c r="Y147"/>
  <c r="X147"/>
  <c r="W147"/>
  <c r="V147"/>
  <c r="U147"/>
  <c r="T147"/>
  <c r="S147"/>
  <c r="R147"/>
  <c r="Q147"/>
  <c r="P147"/>
  <c r="O147"/>
  <c r="N147"/>
  <c r="M147"/>
  <c r="L147"/>
  <c r="K147"/>
  <c r="J147"/>
  <c r="I147"/>
  <c r="H147"/>
  <c r="G147"/>
  <c r="FE146"/>
  <c r="FD146"/>
  <c r="FC146"/>
  <c r="FB146"/>
  <c r="FA146"/>
  <c r="EZ146"/>
  <c r="EY146"/>
  <c r="EX146"/>
  <c r="EW146"/>
  <c r="EV146"/>
  <c r="EU146"/>
  <c r="ET146"/>
  <c r="ES146"/>
  <c r="ER146"/>
  <c r="EQ146"/>
  <c r="EP146"/>
  <c r="EO146"/>
  <c r="EN146"/>
  <c r="EM146"/>
  <c r="EL146"/>
  <c r="EK146"/>
  <c r="EJ146"/>
  <c r="EI146"/>
  <c r="EH146"/>
  <c r="EG146"/>
  <c r="EF146"/>
  <c r="EE146"/>
  <c r="ED146"/>
  <c r="EC146"/>
  <c r="EB146"/>
  <c r="EA146"/>
  <c r="DZ146"/>
  <c r="DY146"/>
  <c r="DX146"/>
  <c r="DW146"/>
  <c r="DV146"/>
  <c r="DU146"/>
  <c r="DT146"/>
  <c r="DS146"/>
  <c r="DR146"/>
  <c r="DQ146"/>
  <c r="DP146"/>
  <c r="DO146"/>
  <c r="DN146"/>
  <c r="DM146"/>
  <c r="DL146"/>
  <c r="DK146"/>
  <c r="DJ146"/>
  <c r="DI146"/>
  <c r="DH146"/>
  <c r="DG146"/>
  <c r="DE146"/>
  <c r="DD146"/>
  <c r="DC146"/>
  <c r="DB146"/>
  <c r="DA146"/>
  <c r="CZ146"/>
  <c r="CY146"/>
  <c r="CX146"/>
  <c r="CW146"/>
  <c r="CV146"/>
  <c r="CU146"/>
  <c r="CT146"/>
  <c r="CS146"/>
  <c r="CR146"/>
  <c r="CQ146"/>
  <c r="CP146"/>
  <c r="CO146"/>
  <c r="CN146"/>
  <c r="CM146"/>
  <c r="CL146"/>
  <c r="CK146"/>
  <c r="CJ146"/>
  <c r="CI146"/>
  <c r="CH146"/>
  <c r="CG146"/>
  <c r="CF146"/>
  <c r="CE146"/>
  <c r="CD146"/>
  <c r="CC146"/>
  <c r="CB146"/>
  <c r="CA146"/>
  <c r="BZ146"/>
  <c r="BY146"/>
  <c r="BX146"/>
  <c r="BW146"/>
  <c r="BV146"/>
  <c r="BU146"/>
  <c r="BT146"/>
  <c r="BS146"/>
  <c r="BR146"/>
  <c r="BQ146"/>
  <c r="BP146"/>
  <c r="BO146"/>
  <c r="BN146"/>
  <c r="BM146"/>
  <c r="BL146"/>
  <c r="BK146"/>
  <c r="BJ146"/>
  <c r="BI146"/>
  <c r="BH146"/>
  <c r="BG146"/>
  <c r="BE146"/>
  <c r="BD146"/>
  <c r="BC146"/>
  <c r="BB146"/>
  <c r="BA146"/>
  <c r="AZ146"/>
  <c r="AY146"/>
  <c r="AX146"/>
  <c r="AW146"/>
  <c r="AV146"/>
  <c r="AU146"/>
  <c r="AT146"/>
  <c r="AS146"/>
  <c r="AR146"/>
  <c r="AQ146"/>
  <c r="AP146"/>
  <c r="AO146"/>
  <c r="AN146"/>
  <c r="AM146"/>
  <c r="AL146"/>
  <c r="AK146"/>
  <c r="AJ146"/>
  <c r="AI146"/>
  <c r="AH146"/>
  <c r="AG146"/>
  <c r="AF146"/>
  <c r="AE146"/>
  <c r="AD146"/>
  <c r="AC146"/>
  <c r="AB146"/>
  <c r="AA146"/>
  <c r="Z146"/>
  <c r="Y146"/>
  <c r="X146"/>
  <c r="W146"/>
  <c r="V146"/>
  <c r="U146"/>
  <c r="T146"/>
  <c r="S146"/>
  <c r="R146"/>
  <c r="Q146"/>
  <c r="P146"/>
  <c r="O146"/>
  <c r="N146"/>
  <c r="M146"/>
  <c r="L146"/>
  <c r="K146"/>
  <c r="J146"/>
  <c r="I146"/>
  <c r="H146"/>
  <c r="G146"/>
  <c r="FE145"/>
  <c r="FD145"/>
  <c r="FC145"/>
  <c r="FB145"/>
  <c r="FA145"/>
  <c r="EZ145"/>
  <c r="EY145"/>
  <c r="EX145"/>
  <c r="EW145"/>
  <c r="EV145"/>
  <c r="EU145"/>
  <c r="ET145"/>
  <c r="ES145"/>
  <c r="ER145"/>
  <c r="EQ145"/>
  <c r="EP145"/>
  <c r="EO145"/>
  <c r="EN145"/>
  <c r="EM145"/>
  <c r="EL145"/>
  <c r="EK145"/>
  <c r="EJ145"/>
  <c r="EI145"/>
  <c r="EH145"/>
  <c r="EG145"/>
  <c r="EF145"/>
  <c r="EE145"/>
  <c r="ED145"/>
  <c r="EC145"/>
  <c r="EB145"/>
  <c r="EA145"/>
  <c r="DZ145"/>
  <c r="DY145"/>
  <c r="DX145"/>
  <c r="DW145"/>
  <c r="DV145"/>
  <c r="DU145"/>
  <c r="DT145"/>
  <c r="DS145"/>
  <c r="DR145"/>
  <c r="DQ145"/>
  <c r="DP145"/>
  <c r="DO145"/>
  <c r="DN145"/>
  <c r="DM145"/>
  <c r="DL145"/>
  <c r="DK145"/>
  <c r="DJ145"/>
  <c r="DI145"/>
  <c r="DH145"/>
  <c r="DG145"/>
  <c r="DE145"/>
  <c r="DD145"/>
  <c r="DC145"/>
  <c r="DB145"/>
  <c r="DA145"/>
  <c r="CZ145"/>
  <c r="CY145"/>
  <c r="CX145"/>
  <c r="CW145"/>
  <c r="CV145"/>
  <c r="CU145"/>
  <c r="CT145"/>
  <c r="CS145"/>
  <c r="CR145"/>
  <c r="CP145"/>
  <c r="CO145"/>
  <c r="CN145"/>
  <c r="CM145"/>
  <c r="CL145"/>
  <c r="CK145"/>
  <c r="CJ145"/>
  <c r="CI145"/>
  <c r="CH145"/>
  <c r="CG145"/>
  <c r="CF145"/>
  <c r="CE145"/>
  <c r="CD145"/>
  <c r="CC145"/>
  <c r="CB145"/>
  <c r="CA145"/>
  <c r="BZ145"/>
  <c r="BY145"/>
  <c r="BX145"/>
  <c r="BW145"/>
  <c r="BV145"/>
  <c r="BU145"/>
  <c r="BT145"/>
  <c r="BS145"/>
  <c r="BR145"/>
  <c r="BQ145"/>
  <c r="BP145"/>
  <c r="BO145"/>
  <c r="BN145"/>
  <c r="BM145"/>
  <c r="BL145"/>
  <c r="BK145"/>
  <c r="BJ145"/>
  <c r="BI145"/>
  <c r="BH145"/>
  <c r="BG145"/>
  <c r="BE145"/>
  <c r="BD145"/>
  <c r="BC145"/>
  <c r="BB145"/>
  <c r="BA145"/>
  <c r="AZ145"/>
  <c r="AY145"/>
  <c r="AX145"/>
  <c r="AW145"/>
  <c r="AV145"/>
  <c r="AU145"/>
  <c r="AT145"/>
  <c r="AS145"/>
  <c r="AR145"/>
  <c r="AQ145"/>
  <c r="AP145"/>
  <c r="AO145"/>
  <c r="AN145"/>
  <c r="AM145"/>
  <c r="AL145"/>
  <c r="AK145"/>
  <c r="AJ145"/>
  <c r="AI145"/>
  <c r="AH145"/>
  <c r="AG145"/>
  <c r="AF145"/>
  <c r="AE145"/>
  <c r="AD145"/>
  <c r="AC145"/>
  <c r="AB145"/>
  <c r="AA145"/>
  <c r="Z145"/>
  <c r="Y145"/>
  <c r="X145"/>
  <c r="W145"/>
  <c r="V145"/>
  <c r="U145"/>
  <c r="T145"/>
  <c r="S145"/>
  <c r="R145"/>
  <c r="Q145"/>
  <c r="P145"/>
  <c r="O145"/>
  <c r="N145"/>
  <c r="M145"/>
  <c r="L145"/>
  <c r="K145"/>
  <c r="J145"/>
  <c r="I145"/>
  <c r="H145"/>
  <c r="G145"/>
  <c r="A145"/>
  <c r="BE143"/>
  <c r="BD143"/>
  <c r="BC143"/>
  <c r="BB143"/>
  <c r="BA143"/>
  <c r="AZ143"/>
  <c r="AY143"/>
  <c r="AX143"/>
  <c r="AW143"/>
  <c r="AV143"/>
  <c r="AU143"/>
  <c r="AT143"/>
  <c r="AS143"/>
  <c r="AR143"/>
  <c r="AQ143"/>
  <c r="AP143"/>
  <c r="AO143"/>
  <c r="AN143"/>
  <c r="AM143"/>
  <c r="AL143"/>
  <c r="AK143"/>
  <c r="AJ143"/>
  <c r="AI143"/>
  <c r="AH143"/>
  <c r="AG143"/>
  <c r="AF143"/>
  <c r="AE143"/>
  <c r="AD143"/>
  <c r="AC143"/>
  <c r="AB143"/>
  <c r="AA143"/>
  <c r="Z143"/>
  <c r="Y143"/>
  <c r="X143"/>
  <c r="W143"/>
  <c r="V143"/>
  <c r="U143"/>
  <c r="T143"/>
  <c r="S143"/>
  <c r="R143"/>
  <c r="Q143"/>
  <c r="P143"/>
  <c r="O143"/>
  <c r="N143"/>
  <c r="M143"/>
  <c r="L143"/>
  <c r="K143"/>
  <c r="J143"/>
  <c r="I143"/>
  <c r="H143"/>
  <c r="G143"/>
  <c r="FE142"/>
  <c r="FD142"/>
  <c r="FC142"/>
  <c r="FB142"/>
  <c r="FA142"/>
  <c r="EZ142"/>
  <c r="EY142"/>
  <c r="EX142"/>
  <c r="EW142"/>
  <c r="EV142"/>
  <c r="EU142"/>
  <c r="ET142"/>
  <c r="ES142"/>
  <c r="ER142"/>
  <c r="EQ142"/>
  <c r="EP142"/>
  <c r="EO142"/>
  <c r="EN142"/>
  <c r="EM142"/>
  <c r="EL142"/>
  <c r="EK142"/>
  <c r="EJ142"/>
  <c r="EI142"/>
  <c r="EH142"/>
  <c r="EG142"/>
  <c r="EF142"/>
  <c r="EE142"/>
  <c r="ED142"/>
  <c r="EC142"/>
  <c r="EB142"/>
  <c r="EA142"/>
  <c r="DZ142"/>
  <c r="DY142"/>
  <c r="DX142"/>
  <c r="DW142"/>
  <c r="DV142"/>
  <c r="DU142"/>
  <c r="DT142"/>
  <c r="DS142"/>
  <c r="DR142"/>
  <c r="DQ142"/>
  <c r="DP142"/>
  <c r="DO142"/>
  <c r="DN142"/>
  <c r="DM142"/>
  <c r="DL142"/>
  <c r="DK142"/>
  <c r="DJ142"/>
  <c r="DI142"/>
  <c r="DH142"/>
  <c r="DG142"/>
  <c r="DF142"/>
  <c r="DE142"/>
  <c r="DD142"/>
  <c r="DC142"/>
  <c r="DB142"/>
  <c r="DA142"/>
  <c r="CZ142"/>
  <c r="CY142"/>
  <c r="CX142"/>
  <c r="CW142"/>
  <c r="CV142"/>
  <c r="CU142"/>
  <c r="CT142"/>
  <c r="CS142"/>
  <c r="CR142"/>
  <c r="CQ142"/>
  <c r="CP142"/>
  <c r="CO142"/>
  <c r="CN142"/>
  <c r="CM142"/>
  <c r="CL142"/>
  <c r="CK142"/>
  <c r="CJ142"/>
  <c r="CI142"/>
  <c r="CH142"/>
  <c r="CG142"/>
  <c r="CF142"/>
  <c r="CE142"/>
  <c r="CD142"/>
  <c r="CC142"/>
  <c r="CB142"/>
  <c r="CA142"/>
  <c r="BZ142"/>
  <c r="BY142"/>
  <c r="BX142"/>
  <c r="BW142"/>
  <c r="BV142"/>
  <c r="BU142"/>
  <c r="BT142"/>
  <c r="BS142"/>
  <c r="BR142"/>
  <c r="BQ142"/>
  <c r="BP142"/>
  <c r="BO142"/>
  <c r="BN142"/>
  <c r="BM142"/>
  <c r="BL142"/>
  <c r="BK142"/>
  <c r="BJ142"/>
  <c r="BI142"/>
  <c r="BH142"/>
  <c r="BG142"/>
  <c r="FE141"/>
  <c r="FD141"/>
  <c r="FC141"/>
  <c r="FB141"/>
  <c r="FA141"/>
  <c r="EZ141"/>
  <c r="EY141"/>
  <c r="EX141"/>
  <c r="EW141"/>
  <c r="EV141"/>
  <c r="EU141"/>
  <c r="ET141"/>
  <c r="ES141"/>
  <c r="ER141"/>
  <c r="EQ141"/>
  <c r="EP141"/>
  <c r="EO141"/>
  <c r="EN141"/>
  <c r="EM141"/>
  <c r="EL141"/>
  <c r="EK141"/>
  <c r="EJ141"/>
  <c r="EI141"/>
  <c r="EH141"/>
  <c r="EG141"/>
  <c r="EF141"/>
  <c r="EE141"/>
  <c r="ED141"/>
  <c r="EC141"/>
  <c r="EB141"/>
  <c r="EA141"/>
  <c r="DZ141"/>
  <c r="DY141"/>
  <c r="DX141"/>
  <c r="DW141"/>
  <c r="DV141"/>
  <c r="DU141"/>
  <c r="DT141"/>
  <c r="DS141"/>
  <c r="DR141"/>
  <c r="DQ141"/>
  <c r="DP141"/>
  <c r="DO141"/>
  <c r="DN141"/>
  <c r="DM141"/>
  <c r="DL141"/>
  <c r="DK141"/>
  <c r="DJ141"/>
  <c r="DI141"/>
  <c r="DH141"/>
  <c r="DG141"/>
  <c r="DF141"/>
  <c r="DE141"/>
  <c r="DD141"/>
  <c r="DC141"/>
  <c r="DB141"/>
  <c r="DA141"/>
  <c r="CZ141"/>
  <c r="CY141"/>
  <c r="CX141"/>
  <c r="CW141"/>
  <c r="CV141"/>
  <c r="CU141"/>
  <c r="CT141"/>
  <c r="CS141"/>
  <c r="CR141"/>
  <c r="CQ141"/>
  <c r="CP141"/>
  <c r="CO141"/>
  <c r="CN141"/>
  <c r="CM141"/>
  <c r="CL141"/>
  <c r="CK141"/>
  <c r="CJ141"/>
  <c r="CI141"/>
  <c r="CH141"/>
  <c r="CG141"/>
  <c r="CF141"/>
  <c r="CE141"/>
  <c r="CD141"/>
  <c r="CC141"/>
  <c r="CB141"/>
  <c r="CA141"/>
  <c r="BZ141"/>
  <c r="BY141"/>
  <c r="BX141"/>
  <c r="BW141"/>
  <c r="BV141"/>
  <c r="BU141"/>
  <c r="BT141"/>
  <c r="BS141"/>
  <c r="BR141"/>
  <c r="BQ141"/>
  <c r="BP141"/>
  <c r="BO141"/>
  <c r="BN141"/>
  <c r="BM141"/>
  <c r="BL141"/>
  <c r="BK141"/>
  <c r="BJ141"/>
  <c r="BI141"/>
  <c r="BH141"/>
  <c r="BG141"/>
  <c r="FE140"/>
  <c r="FD140"/>
  <c r="FC140"/>
  <c r="FB140"/>
  <c r="FA140"/>
  <c r="EZ140"/>
  <c r="EY140"/>
  <c r="EX140"/>
  <c r="EW140"/>
  <c r="EV140"/>
  <c r="EU140"/>
  <c r="ET140"/>
  <c r="ES140"/>
  <c r="ER140"/>
  <c r="EQ140"/>
  <c r="EP140"/>
  <c r="EO140"/>
  <c r="EN140"/>
  <c r="EM140"/>
  <c r="EL140"/>
  <c r="EK140"/>
  <c r="EJ140"/>
  <c r="EI140"/>
  <c r="EH140"/>
  <c r="EG140"/>
  <c r="EF140"/>
  <c r="EE140"/>
  <c r="ED140"/>
  <c r="EC140"/>
  <c r="EB140"/>
  <c r="EA140"/>
  <c r="DZ140"/>
  <c r="DY140"/>
  <c r="DX140"/>
  <c r="DW140"/>
  <c r="DV140"/>
  <c r="DU140"/>
  <c r="DT140"/>
  <c r="DS140"/>
  <c r="DR140"/>
  <c r="DQ140"/>
  <c r="DP140"/>
  <c r="DO140"/>
  <c r="DN140"/>
  <c r="DM140"/>
  <c r="DL140"/>
  <c r="DK140"/>
  <c r="DJ140"/>
  <c r="DI140"/>
  <c r="DH140"/>
  <c r="DG140"/>
  <c r="DF140"/>
  <c r="DE140"/>
  <c r="DD140"/>
  <c r="DC140"/>
  <c r="DB140"/>
  <c r="DA140"/>
  <c r="CZ140"/>
  <c r="CY140"/>
  <c r="CX140"/>
  <c r="CW140"/>
  <c r="CV140"/>
  <c r="CU140"/>
  <c r="CT140"/>
  <c r="CS140"/>
  <c r="CR140"/>
  <c r="CQ140"/>
  <c r="CP140"/>
  <c r="CO140"/>
  <c r="CN140"/>
  <c r="CM140"/>
  <c r="CL140"/>
  <c r="CK140"/>
  <c r="CJ140"/>
  <c r="CI140"/>
  <c r="CH140"/>
  <c r="CG140"/>
  <c r="CF140"/>
  <c r="CE140"/>
  <c r="CD140"/>
  <c r="CC140"/>
  <c r="CB140"/>
  <c r="CA140"/>
  <c r="BZ140"/>
  <c r="BY140"/>
  <c r="BX140"/>
  <c r="BW140"/>
  <c r="BV140"/>
  <c r="BU140"/>
  <c r="BT140"/>
  <c r="BS140"/>
  <c r="BR140"/>
  <c r="BQ140"/>
  <c r="BP140"/>
  <c r="BO140"/>
  <c r="BN140"/>
  <c r="BM140"/>
  <c r="BL140"/>
  <c r="BK140"/>
  <c r="BJ140"/>
  <c r="BI140"/>
  <c r="BH140"/>
  <c r="BG140"/>
  <c r="FE139"/>
  <c r="FD139"/>
  <c r="FC139"/>
  <c r="FB139"/>
  <c r="FA139"/>
  <c r="EZ139"/>
  <c r="EY139"/>
  <c r="EX139"/>
  <c r="EW139"/>
  <c r="EV139"/>
  <c r="EU139"/>
  <c r="ET139"/>
  <c r="ES139"/>
  <c r="ER139"/>
  <c r="EQ139"/>
  <c r="EP139"/>
  <c r="EO139"/>
  <c r="EN139"/>
  <c r="EM139"/>
  <c r="EL139"/>
  <c r="EK139"/>
  <c r="EJ139"/>
  <c r="EI139"/>
  <c r="EH139"/>
  <c r="EG139"/>
  <c r="EF139"/>
  <c r="EE139"/>
  <c r="ED139"/>
  <c r="EC139"/>
  <c r="EB139"/>
  <c r="EA139"/>
  <c r="DZ139"/>
  <c r="DY139"/>
  <c r="DX139"/>
  <c r="DW139"/>
  <c r="DV139"/>
  <c r="DU139"/>
  <c r="DT139"/>
  <c r="DS139"/>
  <c r="DR139"/>
  <c r="DQ139"/>
  <c r="DP139"/>
  <c r="DO139"/>
  <c r="DN139"/>
  <c r="DM139"/>
  <c r="DL139"/>
  <c r="DK139"/>
  <c r="DJ139"/>
  <c r="DI139"/>
  <c r="DH139"/>
  <c r="DG139"/>
  <c r="DF139"/>
  <c r="DE139"/>
  <c r="DD139"/>
  <c r="DC139"/>
  <c r="DB139"/>
  <c r="DA139"/>
  <c r="CZ139"/>
  <c r="CY139"/>
  <c r="CX139"/>
  <c r="CW139"/>
  <c r="CV139"/>
  <c r="CU139"/>
  <c r="CT139"/>
  <c r="CS139"/>
  <c r="CR139"/>
  <c r="CQ139"/>
  <c r="CP139"/>
  <c r="CO139"/>
  <c r="CN139"/>
  <c r="CM139"/>
  <c r="CL139"/>
  <c r="CK139"/>
  <c r="CJ139"/>
  <c r="CI139"/>
  <c r="CH139"/>
  <c r="CG139"/>
  <c r="CF139"/>
  <c r="CE139"/>
  <c r="CD139"/>
  <c r="CC139"/>
  <c r="CB139"/>
  <c r="CA139"/>
  <c r="BZ139"/>
  <c r="BY139"/>
  <c r="BX139"/>
  <c r="BW139"/>
  <c r="BV139"/>
  <c r="BU139"/>
  <c r="BT139"/>
  <c r="BS139"/>
  <c r="BR139"/>
  <c r="BQ139"/>
  <c r="BP139"/>
  <c r="BO139"/>
  <c r="BN139"/>
  <c r="BM139"/>
  <c r="BL139"/>
  <c r="BK139"/>
  <c r="BJ139"/>
  <c r="BI139"/>
  <c r="BH139"/>
  <c r="BG139"/>
  <c r="FE138"/>
  <c r="FD138"/>
  <c r="FC138"/>
  <c r="FB138"/>
  <c r="FA138"/>
  <c r="EZ138"/>
  <c r="EY138"/>
  <c r="EX138"/>
  <c r="EW138"/>
  <c r="EV138"/>
  <c r="EU138"/>
  <c r="ET138"/>
  <c r="ES138"/>
  <c r="ER138"/>
  <c r="EQ138"/>
  <c r="EP138"/>
  <c r="EO138"/>
  <c r="EN138"/>
  <c r="EM138"/>
  <c r="EL138"/>
  <c r="EK138"/>
  <c r="EJ138"/>
  <c r="EI138"/>
  <c r="EH138"/>
  <c r="EG138"/>
  <c r="EF138"/>
  <c r="EE138"/>
  <c r="ED138"/>
  <c r="EC138"/>
  <c r="EB138"/>
  <c r="EA138"/>
  <c r="DZ138"/>
  <c r="DY138"/>
  <c r="DX138"/>
  <c r="DW138"/>
  <c r="DV138"/>
  <c r="DU138"/>
  <c r="DT138"/>
  <c r="DS138"/>
  <c r="DR138"/>
  <c r="DQ138"/>
  <c r="DP138"/>
  <c r="DO138"/>
  <c r="DN138"/>
  <c r="DM138"/>
  <c r="DL138"/>
  <c r="DK138"/>
  <c r="DJ138"/>
  <c r="DI138"/>
  <c r="DH138"/>
  <c r="DG138"/>
  <c r="DF138"/>
  <c r="DE138"/>
  <c r="DD138"/>
  <c r="DC138"/>
  <c r="DB138"/>
  <c r="DA138"/>
  <c r="CZ138"/>
  <c r="CY138"/>
  <c r="CX138"/>
  <c r="CW138"/>
  <c r="CV138"/>
  <c r="CU138"/>
  <c r="CT138"/>
  <c r="CS138"/>
  <c r="CR138"/>
  <c r="CQ138"/>
  <c r="CP138"/>
  <c r="CO138"/>
  <c r="CN138"/>
  <c r="CM138"/>
  <c r="CL138"/>
  <c r="CK138"/>
  <c r="CJ138"/>
  <c r="CI138"/>
  <c r="CH138"/>
  <c r="CG138"/>
  <c r="CF138"/>
  <c r="CE138"/>
  <c r="CD138"/>
  <c r="CC138"/>
  <c r="CB138"/>
  <c r="CA138"/>
  <c r="BZ138"/>
  <c r="BY138"/>
  <c r="BX138"/>
  <c r="BW138"/>
  <c r="BV138"/>
  <c r="BU138"/>
  <c r="BT138"/>
  <c r="BS138"/>
  <c r="BR138"/>
  <c r="BQ138"/>
  <c r="BP138"/>
  <c r="BO138"/>
  <c r="BN138"/>
  <c r="BM138"/>
  <c r="BL138"/>
  <c r="BK138"/>
  <c r="BJ138"/>
  <c r="BI138"/>
  <c r="BH138"/>
  <c r="BG138"/>
  <c r="FE137"/>
  <c r="FD137"/>
  <c r="FC137"/>
  <c r="FB137"/>
  <c r="FA137"/>
  <c r="EZ137"/>
  <c r="EY137"/>
  <c r="EX137"/>
  <c r="EW137"/>
  <c r="EV137"/>
  <c r="EU137"/>
  <c r="ET137"/>
  <c r="ES137"/>
  <c r="ER137"/>
  <c r="EQ137"/>
  <c r="EP137"/>
  <c r="EO137"/>
  <c r="EN137"/>
  <c r="EM137"/>
  <c r="EL137"/>
  <c r="EK137"/>
  <c r="EJ137"/>
  <c r="EI137"/>
  <c r="EH137"/>
  <c r="EG137"/>
  <c r="EF137"/>
  <c r="EE137"/>
  <c r="ED137"/>
  <c r="EC137"/>
  <c r="EB137"/>
  <c r="EA137"/>
  <c r="DZ137"/>
  <c r="DY137"/>
  <c r="DX137"/>
  <c r="DW137"/>
  <c r="DV137"/>
  <c r="DU137"/>
  <c r="DT137"/>
  <c r="DS137"/>
  <c r="DR137"/>
  <c r="DQ137"/>
  <c r="DP137"/>
  <c r="DO137"/>
  <c r="DN137"/>
  <c r="DM137"/>
  <c r="DL137"/>
  <c r="DK137"/>
  <c r="DJ137"/>
  <c r="DI137"/>
  <c r="DH137"/>
  <c r="DG137"/>
  <c r="DE137"/>
  <c r="DD137"/>
  <c r="DC137"/>
  <c r="DB137"/>
  <c r="DA137"/>
  <c r="CZ137"/>
  <c r="CY137"/>
  <c r="CX137"/>
  <c r="CW137"/>
  <c r="CV137"/>
  <c r="CU137"/>
  <c r="CT137"/>
  <c r="CS137"/>
  <c r="CR137"/>
  <c r="CQ137"/>
  <c r="CP137"/>
  <c r="CO137"/>
  <c r="CN137"/>
  <c r="CM137"/>
  <c r="CL137"/>
  <c r="CK137"/>
  <c r="CJ137"/>
  <c r="CI137"/>
  <c r="CH137"/>
  <c r="CG137"/>
  <c r="CF137"/>
  <c r="CE137"/>
  <c r="CD137"/>
  <c r="CC137"/>
  <c r="CB137"/>
  <c r="CA137"/>
  <c r="BZ137"/>
  <c r="BY137"/>
  <c r="BX137"/>
  <c r="BW137"/>
  <c r="BV137"/>
  <c r="BU137"/>
  <c r="BT137"/>
  <c r="BS137"/>
  <c r="BR137"/>
  <c r="BQ137"/>
  <c r="BP137"/>
  <c r="BO137"/>
  <c r="BN137"/>
  <c r="BM137"/>
  <c r="BL137"/>
  <c r="BK137"/>
  <c r="BJ137"/>
  <c r="BI137"/>
  <c r="BH137"/>
  <c r="BG137"/>
  <c r="FE136"/>
  <c r="FD136"/>
  <c r="FC136"/>
  <c r="FB136"/>
  <c r="FA136"/>
  <c r="EZ136"/>
  <c r="EY136"/>
  <c r="EX136"/>
  <c r="EW136"/>
  <c r="EV136"/>
  <c r="EU136"/>
  <c r="ET136"/>
  <c r="ES136"/>
  <c r="ER136"/>
  <c r="EQ136"/>
  <c r="EP136"/>
  <c r="EO136"/>
  <c r="EN136"/>
  <c r="EM136"/>
  <c r="EL136"/>
  <c r="EK136"/>
  <c r="EJ136"/>
  <c r="EI136"/>
  <c r="EH136"/>
  <c r="EG136"/>
  <c r="EF136"/>
  <c r="EE136"/>
  <c r="ED136"/>
  <c r="EC136"/>
  <c r="EB136"/>
  <c r="EA136"/>
  <c r="DZ136"/>
  <c r="DY136"/>
  <c r="DX136"/>
  <c r="DW136"/>
  <c r="DV136"/>
  <c r="DU136"/>
  <c r="DT136"/>
  <c r="DS136"/>
  <c r="DR136"/>
  <c r="DQ136"/>
  <c r="DP136"/>
  <c r="DO136"/>
  <c r="DN136"/>
  <c r="DM136"/>
  <c r="DL136"/>
  <c r="DK136"/>
  <c r="DJ136"/>
  <c r="DI136"/>
  <c r="DH136"/>
  <c r="DG136"/>
  <c r="DE136"/>
  <c r="DD136"/>
  <c r="DC136"/>
  <c r="DB136"/>
  <c r="DA136"/>
  <c r="CZ136"/>
  <c r="CY136"/>
  <c r="CX136"/>
  <c r="CW136"/>
  <c r="CV136"/>
  <c r="CU136"/>
  <c r="CT136"/>
  <c r="CS136"/>
  <c r="CR136"/>
  <c r="CQ136"/>
  <c r="CP136"/>
  <c r="CO136"/>
  <c r="CN136"/>
  <c r="CM136"/>
  <c r="CL136"/>
  <c r="CK136"/>
  <c r="CJ136"/>
  <c r="CI136"/>
  <c r="CH136"/>
  <c r="CG136"/>
  <c r="CF136"/>
  <c r="CE136"/>
  <c r="CD136"/>
  <c r="CC136"/>
  <c r="CB136"/>
  <c r="CA136"/>
  <c r="BZ136"/>
  <c r="BY136"/>
  <c r="BX136"/>
  <c r="BW136"/>
  <c r="BV136"/>
  <c r="BU136"/>
  <c r="BT136"/>
  <c r="BS136"/>
  <c r="BR136"/>
  <c r="BQ136"/>
  <c r="BP136"/>
  <c r="BO136"/>
  <c r="BN136"/>
  <c r="BM136"/>
  <c r="BL136"/>
  <c r="BK136"/>
  <c r="BJ136"/>
  <c r="BI136"/>
  <c r="BH136"/>
  <c r="BG136"/>
  <c r="BE135"/>
  <c r="DE133"/>
  <c r="DD133"/>
  <c r="DC133"/>
  <c r="DB133"/>
  <c r="DA133"/>
  <c r="CZ133"/>
  <c r="CY133"/>
  <c r="CX133"/>
  <c r="CW133"/>
  <c r="CV133"/>
  <c r="CU133"/>
  <c r="CT133"/>
  <c r="CS133"/>
  <c r="CR133"/>
  <c r="CQ133"/>
  <c r="CP133"/>
  <c r="CO133"/>
  <c r="CN133"/>
  <c r="CM133"/>
  <c r="CL133"/>
  <c r="CK133"/>
  <c r="CJ133"/>
  <c r="CI133"/>
  <c r="CH133"/>
  <c r="CG133"/>
  <c r="CF133"/>
  <c r="CE133"/>
  <c r="CD133"/>
  <c r="CC133"/>
  <c r="CB133"/>
  <c r="CA133"/>
  <c r="BZ133"/>
  <c r="BY133"/>
  <c r="BX133"/>
  <c r="BW133"/>
  <c r="BV133"/>
  <c r="BU133"/>
  <c r="BT133"/>
  <c r="BS133"/>
  <c r="BR133"/>
  <c r="BQ133"/>
  <c r="BP133"/>
  <c r="BO133"/>
  <c r="BN133"/>
  <c r="BM133"/>
  <c r="BL133"/>
  <c r="BK133"/>
  <c r="BJ133"/>
  <c r="BI133"/>
  <c r="BH133"/>
  <c r="BG133"/>
  <c r="BE133"/>
  <c r="BD133"/>
  <c r="BC133"/>
  <c r="BB133"/>
  <c r="BA133"/>
  <c r="AZ133"/>
  <c r="AY133"/>
  <c r="AX133"/>
  <c r="AW133"/>
  <c r="AV133"/>
  <c r="AU133"/>
  <c r="AT133"/>
  <c r="AS133"/>
  <c r="AR133"/>
  <c r="AQ133"/>
  <c r="AP133"/>
  <c r="AO133"/>
  <c r="AN133"/>
  <c r="AM133"/>
  <c r="AL133"/>
  <c r="AK133"/>
  <c r="AJ133"/>
  <c r="AI133"/>
  <c r="AH133"/>
  <c r="AG133"/>
  <c r="AF133"/>
  <c r="AE133"/>
  <c r="AD133"/>
  <c r="AC133"/>
  <c r="AB133"/>
  <c r="AA133"/>
  <c r="Z133"/>
  <c r="Y133"/>
  <c r="X133"/>
  <c r="W133"/>
  <c r="V133"/>
  <c r="U133"/>
  <c r="T133"/>
  <c r="S133"/>
  <c r="R133"/>
  <c r="Q133"/>
  <c r="P133"/>
  <c r="O133"/>
  <c r="N133"/>
  <c r="M133"/>
  <c r="L133"/>
  <c r="K133"/>
  <c r="J133"/>
  <c r="I133"/>
  <c r="H133"/>
  <c r="G133"/>
  <c r="DE132"/>
  <c r="DD132"/>
  <c r="DC132"/>
  <c r="DB132"/>
  <c r="DA132"/>
  <c r="CZ132"/>
  <c r="CY132"/>
  <c r="CX132"/>
  <c r="CW132"/>
  <c r="CV132"/>
  <c r="CU132"/>
  <c r="CT132"/>
  <c r="CS132"/>
  <c r="CR132"/>
  <c r="CQ132"/>
  <c r="CP132"/>
  <c r="CO132"/>
  <c r="CN132"/>
  <c r="CM132"/>
  <c r="CL132"/>
  <c r="CK132"/>
  <c r="CJ132"/>
  <c r="CI132"/>
  <c r="CH132"/>
  <c r="CG132"/>
  <c r="CF132"/>
  <c r="CE132"/>
  <c r="CD132"/>
  <c r="CC132"/>
  <c r="CB132"/>
  <c r="CA132"/>
  <c r="BZ132"/>
  <c r="BY132"/>
  <c r="BX132"/>
  <c r="BW132"/>
  <c r="BV132"/>
  <c r="BU132"/>
  <c r="BT132"/>
  <c r="BS132"/>
  <c r="BR132"/>
  <c r="BQ132"/>
  <c r="BP132"/>
  <c r="BO132"/>
  <c r="BN132"/>
  <c r="BM132"/>
  <c r="BL132"/>
  <c r="BK132"/>
  <c r="BJ132"/>
  <c r="BI132"/>
  <c r="BH132"/>
  <c r="BG132"/>
  <c r="BE132"/>
  <c r="BD132"/>
  <c r="BC132"/>
  <c r="BB132"/>
  <c r="BA132"/>
  <c r="AZ132"/>
  <c r="AY132"/>
  <c r="AX132"/>
  <c r="AW132"/>
  <c r="AV132"/>
  <c r="AU132"/>
  <c r="AT132"/>
  <c r="AS132"/>
  <c r="AR132"/>
  <c r="AQ132"/>
  <c r="AP132"/>
  <c r="AO132"/>
  <c r="AN132"/>
  <c r="AM132"/>
  <c r="AL132"/>
  <c r="AK132"/>
  <c r="AJ132"/>
  <c r="AI132"/>
  <c r="AH132"/>
  <c r="AG132"/>
  <c r="AF132"/>
  <c r="AE132"/>
  <c r="AD132"/>
  <c r="AC132"/>
  <c r="AB132"/>
  <c r="AA132"/>
  <c r="Z132"/>
  <c r="Y132"/>
  <c r="X132"/>
  <c r="W132"/>
  <c r="V132"/>
  <c r="U132"/>
  <c r="T132"/>
  <c r="S132"/>
  <c r="R132"/>
  <c r="Q132"/>
  <c r="P132"/>
  <c r="O132"/>
  <c r="N132"/>
  <c r="M132"/>
  <c r="L132"/>
  <c r="K132"/>
  <c r="J132"/>
  <c r="I132"/>
  <c r="H132"/>
  <c r="G132"/>
  <c r="DE131"/>
  <c r="DD131"/>
  <c r="DC131"/>
  <c r="DB131"/>
  <c r="DA131"/>
  <c r="CZ131"/>
  <c r="CY131"/>
  <c r="CX131"/>
  <c r="CW131"/>
  <c r="CV131"/>
  <c r="CU131"/>
  <c r="CT131"/>
  <c r="CS131"/>
  <c r="CR131"/>
  <c r="CQ131"/>
  <c r="CP131"/>
  <c r="CO131"/>
  <c r="CN131"/>
  <c r="CM131"/>
  <c r="CL131"/>
  <c r="CK131"/>
  <c r="CJ131"/>
  <c r="CI131"/>
  <c r="CH131"/>
  <c r="CG131"/>
  <c r="CF131"/>
  <c r="CE131"/>
  <c r="CD131"/>
  <c r="CC131"/>
  <c r="CB131"/>
  <c r="CA131"/>
  <c r="BZ131"/>
  <c r="BY131"/>
  <c r="BX131"/>
  <c r="BW131"/>
  <c r="BV131"/>
  <c r="BU131"/>
  <c r="BT131"/>
  <c r="BS131"/>
  <c r="BR131"/>
  <c r="BQ131"/>
  <c r="BP131"/>
  <c r="BO131"/>
  <c r="BN131"/>
  <c r="BM131"/>
  <c r="BL131"/>
  <c r="BK131"/>
  <c r="BJ131"/>
  <c r="BI131"/>
  <c r="BH131"/>
  <c r="BG131"/>
  <c r="BE131"/>
  <c r="BD131"/>
  <c r="BC131"/>
  <c r="BB131"/>
  <c r="BA131"/>
  <c r="AZ131"/>
  <c r="AY131"/>
  <c r="AX131"/>
  <c r="AW131"/>
  <c r="AV131"/>
  <c r="AU131"/>
  <c r="AT131"/>
  <c r="AS131"/>
  <c r="AR131"/>
  <c r="AQ131"/>
  <c r="AP131"/>
  <c r="AO131"/>
  <c r="AN131"/>
  <c r="AM131"/>
  <c r="AL131"/>
  <c r="AK131"/>
  <c r="AJ131"/>
  <c r="AI131"/>
  <c r="AH131"/>
  <c r="AG131"/>
  <c r="AF131"/>
  <c r="AE131"/>
  <c r="AD131"/>
  <c r="AC131"/>
  <c r="AB131"/>
  <c r="AA131"/>
  <c r="Z131"/>
  <c r="Y131"/>
  <c r="X131"/>
  <c r="W131"/>
  <c r="V131"/>
  <c r="U131"/>
  <c r="T131"/>
  <c r="S131"/>
  <c r="R131"/>
  <c r="Q131"/>
  <c r="P131"/>
  <c r="O131"/>
  <c r="N131"/>
  <c r="M131"/>
  <c r="L131"/>
  <c r="K131"/>
  <c r="J131"/>
  <c r="I131"/>
  <c r="H131"/>
  <c r="G131"/>
  <c r="DE130"/>
  <c r="DD130"/>
  <c r="DC130"/>
  <c r="DB130"/>
  <c r="DA130"/>
  <c r="CZ130"/>
  <c r="CY130"/>
  <c r="CX130"/>
  <c r="CW130"/>
  <c r="CV130"/>
  <c r="CU130"/>
  <c r="CT130"/>
  <c r="CS130"/>
  <c r="CR130"/>
  <c r="CQ130"/>
  <c r="CP130"/>
  <c r="CO130"/>
  <c r="CN130"/>
  <c r="CM130"/>
  <c r="CL130"/>
  <c r="CK130"/>
  <c r="CJ130"/>
  <c r="CI130"/>
  <c r="CH130"/>
  <c r="CG130"/>
  <c r="CF130"/>
  <c r="CE130"/>
  <c r="CD130"/>
  <c r="CC130"/>
  <c r="CB130"/>
  <c r="CA130"/>
  <c r="BZ130"/>
  <c r="BY130"/>
  <c r="BX130"/>
  <c r="BW130"/>
  <c r="BV130"/>
  <c r="BU130"/>
  <c r="BT130"/>
  <c r="BS130"/>
  <c r="BR130"/>
  <c r="BQ130"/>
  <c r="BP130"/>
  <c r="BO130"/>
  <c r="BN130"/>
  <c r="BM130"/>
  <c r="BL130"/>
  <c r="BK130"/>
  <c r="BJ130"/>
  <c r="BI130"/>
  <c r="BH130"/>
  <c r="BG130"/>
  <c r="BE130"/>
  <c r="BD130"/>
  <c r="BC130"/>
  <c r="BB130"/>
  <c r="BA130"/>
  <c r="AZ130"/>
  <c r="AY130"/>
  <c r="AX130"/>
  <c r="AW130"/>
  <c r="AV130"/>
  <c r="AU130"/>
  <c r="AT130"/>
  <c r="AS130"/>
  <c r="AR130"/>
  <c r="AQ130"/>
  <c r="AP130"/>
  <c r="AO130"/>
  <c r="AN130"/>
  <c r="AM130"/>
  <c r="AL130"/>
  <c r="AK130"/>
  <c r="AJ130"/>
  <c r="AI130"/>
  <c r="AH130"/>
  <c r="AG130"/>
  <c r="AF130"/>
  <c r="AE130"/>
  <c r="AD130"/>
  <c r="AC130"/>
  <c r="AB130"/>
  <c r="AA130"/>
  <c r="Z130"/>
  <c r="Y130"/>
  <c r="X130"/>
  <c r="W130"/>
  <c r="V130"/>
  <c r="U130"/>
  <c r="T130"/>
  <c r="S130"/>
  <c r="R130"/>
  <c r="Q130"/>
  <c r="P130"/>
  <c r="O130"/>
  <c r="N130"/>
  <c r="M130"/>
  <c r="L130"/>
  <c r="K130"/>
  <c r="J130"/>
  <c r="I130"/>
  <c r="H130"/>
  <c r="G130"/>
  <c r="FE126"/>
  <c r="FD126"/>
  <c r="FC126"/>
  <c r="FB126"/>
  <c r="FA126"/>
  <c r="EZ126"/>
  <c r="EY126"/>
  <c r="EX126"/>
  <c r="EW126"/>
  <c r="EV126"/>
  <c r="EU126"/>
  <c r="ET126"/>
  <c r="ES126"/>
  <c r="ER126"/>
  <c r="EQ126"/>
  <c r="EP126"/>
  <c r="EO126"/>
  <c r="EN126"/>
  <c r="EM126"/>
  <c r="EL126"/>
  <c r="EK126"/>
  <c r="EJ126"/>
  <c r="EI126"/>
  <c r="EH126"/>
  <c r="EG126"/>
  <c r="EF126"/>
  <c r="EE126"/>
  <c r="ED126"/>
  <c r="EC126"/>
  <c r="EB126"/>
  <c r="EA126"/>
  <c r="DZ126"/>
  <c r="DY126"/>
  <c r="DX126"/>
  <c r="DW126"/>
  <c r="DV126"/>
  <c r="DU126"/>
  <c r="DT126"/>
  <c r="DS126"/>
  <c r="DR126"/>
  <c r="DQ126"/>
  <c r="DP126"/>
  <c r="DO126"/>
  <c r="DN126"/>
  <c r="DM126"/>
  <c r="DL126"/>
  <c r="DK126"/>
  <c r="DJ126"/>
  <c r="DI126"/>
  <c r="DH126"/>
  <c r="DG126"/>
  <c r="DE126"/>
  <c r="DD126"/>
  <c r="DC126"/>
  <c r="DB126"/>
  <c r="DA126"/>
  <c r="CZ126"/>
  <c r="CY126"/>
  <c r="CX126"/>
  <c r="CW126"/>
  <c r="CV126"/>
  <c r="CU126"/>
  <c r="CT126"/>
  <c r="CS126"/>
  <c r="CR126"/>
  <c r="CQ126"/>
  <c r="CP126"/>
  <c r="CO126"/>
  <c r="CN126"/>
  <c r="CM126"/>
  <c r="CL126"/>
  <c r="CK126"/>
  <c r="CJ126"/>
  <c r="CI126"/>
  <c r="CH126"/>
  <c r="CG126"/>
  <c r="CF126"/>
  <c r="CE126"/>
  <c r="CD126"/>
  <c r="CC126"/>
  <c r="CB126"/>
  <c r="CA126"/>
  <c r="BZ126"/>
  <c r="BY126"/>
  <c r="BX126"/>
  <c r="BW126"/>
  <c r="BV126"/>
  <c r="BU126"/>
  <c r="BT126"/>
  <c r="BS126"/>
  <c r="BR126"/>
  <c r="BQ126"/>
  <c r="BP126"/>
  <c r="BO126"/>
  <c r="BN126"/>
  <c r="BM126"/>
  <c r="BL126"/>
  <c r="BK126"/>
  <c r="BJ126"/>
  <c r="BI126"/>
  <c r="BH126"/>
  <c r="BG126"/>
  <c r="BE126"/>
  <c r="BD126"/>
  <c r="BC126"/>
  <c r="BB126"/>
  <c r="BA126"/>
  <c r="AZ126"/>
  <c r="AY126"/>
  <c r="AX126"/>
  <c r="AW126"/>
  <c r="AV126"/>
  <c r="AU126"/>
  <c r="AT126"/>
  <c r="AS126"/>
  <c r="AR126"/>
  <c r="AQ126"/>
  <c r="AP126"/>
  <c r="AO126"/>
  <c r="AN126"/>
  <c r="AM126"/>
  <c r="AL126"/>
  <c r="AK126"/>
  <c r="AJ126"/>
  <c r="AI126"/>
  <c r="AH126"/>
  <c r="AG126"/>
  <c r="AF126"/>
  <c r="AE126"/>
  <c r="AD126"/>
  <c r="AC126"/>
  <c r="AB126"/>
  <c r="AA126"/>
  <c r="Z126"/>
  <c r="Y126"/>
  <c r="X126"/>
  <c r="W126"/>
  <c r="V126"/>
  <c r="U126"/>
  <c r="T126"/>
  <c r="S126"/>
  <c r="R126"/>
  <c r="Q126"/>
  <c r="P126"/>
  <c r="O126"/>
  <c r="N126"/>
  <c r="M126"/>
  <c r="L126"/>
  <c r="K126"/>
  <c r="J126"/>
  <c r="I126"/>
  <c r="H126"/>
  <c r="G126"/>
  <c r="BE123"/>
  <c r="BE122"/>
  <c r="BD122"/>
  <c r="BC122"/>
  <c r="BB122"/>
  <c r="BA122"/>
  <c r="AZ122"/>
  <c r="AY122"/>
  <c r="AX122"/>
  <c r="AW122"/>
  <c r="AV122"/>
  <c r="AU122"/>
  <c r="AT122"/>
  <c r="AS122"/>
  <c r="AR122"/>
  <c r="AQ122"/>
  <c r="AP122"/>
  <c r="AO122"/>
  <c r="AN122"/>
  <c r="AM122"/>
  <c r="AL122"/>
  <c r="AK122"/>
  <c r="AJ122"/>
  <c r="AI122"/>
  <c r="AH122"/>
  <c r="AG122"/>
  <c r="AF122"/>
  <c r="AE122"/>
  <c r="AD122"/>
  <c r="AC122"/>
  <c r="AB122"/>
  <c r="AA122"/>
  <c r="Z122"/>
  <c r="Y122"/>
  <c r="X122"/>
  <c r="W122"/>
  <c r="V122"/>
  <c r="U122"/>
  <c r="T122"/>
  <c r="S122"/>
  <c r="R122"/>
  <c r="Q122"/>
  <c r="P122"/>
  <c r="O122"/>
  <c r="N122"/>
  <c r="M122"/>
  <c r="L122"/>
  <c r="K122"/>
  <c r="J122"/>
  <c r="I122"/>
  <c r="H122"/>
  <c r="G122"/>
  <c r="BE121"/>
  <c r="BD121"/>
  <c r="BC121"/>
  <c r="BB121"/>
  <c r="BA121"/>
  <c r="AZ121"/>
  <c r="AY121"/>
  <c r="AX121"/>
  <c r="AW121"/>
  <c r="AV121"/>
  <c r="AU121"/>
  <c r="AT121"/>
  <c r="AS121"/>
  <c r="AR121"/>
  <c r="AQ121"/>
  <c r="AP121"/>
  <c r="AO121"/>
  <c r="AN121"/>
  <c r="AM121"/>
  <c r="AL121"/>
  <c r="AK121"/>
  <c r="AJ121"/>
  <c r="AI121"/>
  <c r="AH121"/>
  <c r="AG121"/>
  <c r="AF121"/>
  <c r="AE121"/>
  <c r="AD121"/>
  <c r="AC121"/>
  <c r="AB121"/>
  <c r="AA121"/>
  <c r="Z121"/>
  <c r="Y121"/>
  <c r="X121"/>
  <c r="W121"/>
  <c r="V121"/>
  <c r="U121"/>
  <c r="T121"/>
  <c r="S121"/>
  <c r="R121"/>
  <c r="Q121"/>
  <c r="P121"/>
  <c r="O121"/>
  <c r="N121"/>
  <c r="M121"/>
  <c r="L121"/>
  <c r="K121"/>
  <c r="J121"/>
  <c r="I121"/>
  <c r="H121"/>
  <c r="G121"/>
  <c r="FE120"/>
  <c r="FD120"/>
  <c r="FC120"/>
  <c r="FB120"/>
  <c r="FA120"/>
  <c r="EZ120"/>
  <c r="EY120"/>
  <c r="EX120"/>
  <c r="EW120"/>
  <c r="EV120"/>
  <c r="EU120"/>
  <c r="ET120"/>
  <c r="ES120"/>
  <c r="ER120"/>
  <c r="EQ120"/>
  <c r="EP120"/>
  <c r="EO120"/>
  <c r="EN120"/>
  <c r="EM120"/>
  <c r="EL120"/>
  <c r="EK120"/>
  <c r="EJ120"/>
  <c r="EI120"/>
  <c r="EH120"/>
  <c r="EG120"/>
  <c r="EF120"/>
  <c r="EE120"/>
  <c r="ED120"/>
  <c r="EC120"/>
  <c r="EB120"/>
  <c r="EA120"/>
  <c r="DZ120"/>
  <c r="DY120"/>
  <c r="DX120"/>
  <c r="DW120"/>
  <c r="DV120"/>
  <c r="DU120"/>
  <c r="DT120"/>
  <c r="DS120"/>
  <c r="DR120"/>
  <c r="DQ120"/>
  <c r="DP120"/>
  <c r="DO120"/>
  <c r="DN120"/>
  <c r="DM120"/>
  <c r="DL120"/>
  <c r="DK120"/>
  <c r="DJ120"/>
  <c r="DI120"/>
  <c r="DH120"/>
  <c r="DG120"/>
  <c r="DE120"/>
  <c r="DD120"/>
  <c r="DC120"/>
  <c r="DB120"/>
  <c r="DA120"/>
  <c r="CZ120"/>
  <c r="CY120"/>
  <c r="CX120"/>
  <c r="CW120"/>
  <c r="CV120"/>
  <c r="CU120"/>
  <c r="CT120"/>
  <c r="CS120"/>
  <c r="CR120"/>
  <c r="CQ120"/>
  <c r="CP120"/>
  <c r="CO120"/>
  <c r="CN120"/>
  <c r="CM120"/>
  <c r="CL120"/>
  <c r="CK120"/>
  <c r="CJ120"/>
  <c r="CI120"/>
  <c r="CH120"/>
  <c r="CG120"/>
  <c r="CF120"/>
  <c r="CE120"/>
  <c r="CD120"/>
  <c r="CC120"/>
  <c r="CB120"/>
  <c r="CA120"/>
  <c r="BZ120"/>
  <c r="BY120"/>
  <c r="BX120"/>
  <c r="BW120"/>
  <c r="BV120"/>
  <c r="BU120"/>
  <c r="BT120"/>
  <c r="BS120"/>
  <c r="BR120"/>
  <c r="BQ120"/>
  <c r="BP120"/>
  <c r="BO120"/>
  <c r="BN120"/>
  <c r="BM120"/>
  <c r="BL120"/>
  <c r="BK120"/>
  <c r="BJ120"/>
  <c r="BI120"/>
  <c r="BH120"/>
  <c r="BG120"/>
  <c r="BE120"/>
  <c r="BD120"/>
  <c r="BC120"/>
  <c r="BB120"/>
  <c r="BA120"/>
  <c r="AZ120"/>
  <c r="AY120"/>
  <c r="AX120"/>
  <c r="AW120"/>
  <c r="AV120"/>
  <c r="AU120"/>
  <c r="AT120"/>
  <c r="AS120"/>
  <c r="AR120"/>
  <c r="AQ120"/>
  <c r="AP120"/>
  <c r="AO120"/>
  <c r="AN120"/>
  <c r="AM120"/>
  <c r="AL120"/>
  <c r="AK120"/>
  <c r="AJ120"/>
  <c r="AI120"/>
  <c r="AH120"/>
  <c r="AG120"/>
  <c r="AF120"/>
  <c r="AE120"/>
  <c r="AD120"/>
  <c r="AC120"/>
  <c r="AB120"/>
  <c r="AA120"/>
  <c r="Z120"/>
  <c r="Y120"/>
  <c r="X120"/>
  <c r="W120"/>
  <c r="V120"/>
  <c r="U120"/>
  <c r="T120"/>
  <c r="S120"/>
  <c r="R120"/>
  <c r="Q120"/>
  <c r="P120"/>
  <c r="O120"/>
  <c r="N120"/>
  <c r="M120"/>
  <c r="L120"/>
  <c r="K120"/>
  <c r="J120"/>
  <c r="I120"/>
  <c r="H120"/>
  <c r="G120"/>
  <c r="FE119"/>
  <c r="FD119"/>
  <c r="FC119"/>
  <c r="FB119"/>
  <c r="FA119"/>
  <c r="EZ119"/>
  <c r="EY119"/>
  <c r="EX119"/>
  <c r="EW119"/>
  <c r="EV119"/>
  <c r="EU119"/>
  <c r="ET119"/>
  <c r="ES119"/>
  <c r="ER119"/>
  <c r="EQ119"/>
  <c r="EP119"/>
  <c r="EO119"/>
  <c r="EN119"/>
  <c r="EM119"/>
  <c r="EL119"/>
  <c r="EK119"/>
  <c r="EJ119"/>
  <c r="EI119"/>
  <c r="EH119"/>
  <c r="EG119"/>
  <c r="EF119"/>
  <c r="EE119"/>
  <c r="ED119"/>
  <c r="EC119"/>
  <c r="EB119"/>
  <c r="EA119"/>
  <c r="DZ119"/>
  <c r="DY119"/>
  <c r="DX119"/>
  <c r="DW119"/>
  <c r="DV119"/>
  <c r="DU119"/>
  <c r="DT119"/>
  <c r="DS119"/>
  <c r="DR119"/>
  <c r="DQ119"/>
  <c r="DP119"/>
  <c r="DO119"/>
  <c r="DN119"/>
  <c r="DM119"/>
  <c r="DL119"/>
  <c r="DK119"/>
  <c r="DJ119"/>
  <c r="DI119"/>
  <c r="DH119"/>
  <c r="DG119"/>
  <c r="DE119"/>
  <c r="DD119"/>
  <c r="DC119"/>
  <c r="DB119"/>
  <c r="DA119"/>
  <c r="CZ119"/>
  <c r="CY119"/>
  <c r="CX119"/>
  <c r="CW119"/>
  <c r="CV119"/>
  <c r="CU119"/>
  <c r="CT119"/>
  <c r="CS119"/>
  <c r="CR119"/>
  <c r="CQ119"/>
  <c r="CP119"/>
  <c r="CO119"/>
  <c r="CN119"/>
  <c r="CM119"/>
  <c r="CL119"/>
  <c r="CK119"/>
  <c r="CJ119"/>
  <c r="CI119"/>
  <c r="CH119"/>
  <c r="CG119"/>
  <c r="CF119"/>
  <c r="CE119"/>
  <c r="CD119"/>
  <c r="CC119"/>
  <c r="CB119"/>
  <c r="CA119"/>
  <c r="BZ119"/>
  <c r="BY119"/>
  <c r="BX119"/>
  <c r="BW119"/>
  <c r="BV119"/>
  <c r="BU119"/>
  <c r="BT119"/>
  <c r="BS119"/>
  <c r="BR119"/>
  <c r="BQ119"/>
  <c r="BP119"/>
  <c r="BO119"/>
  <c r="BN119"/>
  <c r="BM119"/>
  <c r="BL119"/>
  <c r="BK119"/>
  <c r="BJ119"/>
  <c r="BI119"/>
  <c r="BH119"/>
  <c r="BG119"/>
  <c r="BE119"/>
  <c r="BD119"/>
  <c r="BC119"/>
  <c r="BB119"/>
  <c r="BA119"/>
  <c r="AZ119"/>
  <c r="AY119"/>
  <c r="AX119"/>
  <c r="AW119"/>
  <c r="AV119"/>
  <c r="AU119"/>
  <c r="AT119"/>
  <c r="AS119"/>
  <c r="AR119"/>
  <c r="AQ119"/>
  <c r="AP119"/>
  <c r="AO119"/>
  <c r="AN119"/>
  <c r="AM119"/>
  <c r="AL119"/>
  <c r="AK119"/>
  <c r="AJ119"/>
  <c r="AI119"/>
  <c r="AH119"/>
  <c r="AG119"/>
  <c r="AF119"/>
  <c r="AE119"/>
  <c r="AD119"/>
  <c r="AC119"/>
  <c r="AB119"/>
  <c r="AA119"/>
  <c r="Z119"/>
  <c r="Y119"/>
  <c r="X119"/>
  <c r="W119"/>
  <c r="V119"/>
  <c r="U119"/>
  <c r="T119"/>
  <c r="S119"/>
  <c r="R119"/>
  <c r="Q119"/>
  <c r="P119"/>
  <c r="O119"/>
  <c r="N119"/>
  <c r="M119"/>
  <c r="L119"/>
  <c r="K119"/>
  <c r="J119"/>
  <c r="I119"/>
  <c r="H119"/>
  <c r="G119"/>
  <c r="FE118"/>
  <c r="FD118"/>
  <c r="FC118"/>
  <c r="FB118"/>
  <c r="FA118"/>
  <c r="EZ118"/>
  <c r="EY118"/>
  <c r="EX118"/>
  <c r="EW118"/>
  <c r="EV118"/>
  <c r="EU118"/>
  <c r="ET118"/>
  <c r="ES118"/>
  <c r="ER118"/>
  <c r="EQ118"/>
  <c r="EP118"/>
  <c r="EO118"/>
  <c r="EN118"/>
  <c r="EM118"/>
  <c r="EL118"/>
  <c r="EK118"/>
  <c r="EJ118"/>
  <c r="EI118"/>
  <c r="EH118"/>
  <c r="EG118"/>
  <c r="EF118"/>
  <c r="EE118"/>
  <c r="ED118"/>
  <c r="EC118"/>
  <c r="EB118"/>
  <c r="EA118"/>
  <c r="DZ118"/>
  <c r="DY118"/>
  <c r="DX118"/>
  <c r="DW118"/>
  <c r="DV118"/>
  <c r="DU118"/>
  <c r="DT118"/>
  <c r="DS118"/>
  <c r="DR118"/>
  <c r="DQ118"/>
  <c r="DP118"/>
  <c r="DO118"/>
  <c r="DN118"/>
  <c r="DM118"/>
  <c r="DL118"/>
  <c r="DK118"/>
  <c r="DJ118"/>
  <c r="DI118"/>
  <c r="DH118"/>
  <c r="DG118"/>
  <c r="DE118"/>
  <c r="DD118"/>
  <c r="DC118"/>
  <c r="DB118"/>
  <c r="DA118"/>
  <c r="CZ118"/>
  <c r="CY118"/>
  <c r="CX118"/>
  <c r="CW118"/>
  <c r="CV118"/>
  <c r="CU118"/>
  <c r="CT118"/>
  <c r="CS118"/>
  <c r="CR118"/>
  <c r="CQ118"/>
  <c r="CP118"/>
  <c r="CO118"/>
  <c r="CN118"/>
  <c r="CM118"/>
  <c r="CL118"/>
  <c r="CK118"/>
  <c r="CJ118"/>
  <c r="CI118"/>
  <c r="CH118"/>
  <c r="CG118"/>
  <c r="CF118"/>
  <c r="CE118"/>
  <c r="CD118"/>
  <c r="CC118"/>
  <c r="CB118"/>
  <c r="CA118"/>
  <c r="BZ118"/>
  <c r="BY118"/>
  <c r="BX118"/>
  <c r="BW118"/>
  <c r="BV118"/>
  <c r="BU118"/>
  <c r="BT118"/>
  <c r="BS118"/>
  <c r="BR118"/>
  <c r="BQ118"/>
  <c r="BP118"/>
  <c r="BO118"/>
  <c r="BN118"/>
  <c r="BM118"/>
  <c r="BL118"/>
  <c r="BK118"/>
  <c r="BJ118"/>
  <c r="BI118"/>
  <c r="BH118"/>
  <c r="BG118"/>
  <c r="BE118"/>
  <c r="BD118"/>
  <c r="BC118"/>
  <c r="BB118"/>
  <c r="BA118"/>
  <c r="AZ118"/>
  <c r="AY118"/>
  <c r="AX118"/>
  <c r="AW118"/>
  <c r="AV118"/>
  <c r="AU118"/>
  <c r="AT118"/>
  <c r="AS118"/>
  <c r="AR118"/>
  <c r="AQ118"/>
  <c r="AP118"/>
  <c r="AO118"/>
  <c r="AN118"/>
  <c r="AM118"/>
  <c r="AL118"/>
  <c r="AK118"/>
  <c r="AJ118"/>
  <c r="AI118"/>
  <c r="AH118"/>
  <c r="AG118"/>
  <c r="AF118"/>
  <c r="AE118"/>
  <c r="AD118"/>
  <c r="AC118"/>
  <c r="AB118"/>
  <c r="AA118"/>
  <c r="Z118"/>
  <c r="Y118"/>
  <c r="X118"/>
  <c r="W118"/>
  <c r="V118"/>
  <c r="U118"/>
  <c r="T118"/>
  <c r="S118"/>
  <c r="R118"/>
  <c r="Q118"/>
  <c r="P118"/>
  <c r="O118"/>
  <c r="N118"/>
  <c r="M118"/>
  <c r="L118"/>
  <c r="K118"/>
  <c r="J118"/>
  <c r="I118"/>
  <c r="H118"/>
  <c r="G118"/>
  <c r="FE117"/>
  <c r="FD117"/>
  <c r="FC117"/>
  <c r="FB117"/>
  <c r="FA117"/>
  <c r="EZ117"/>
  <c r="EY117"/>
  <c r="EX117"/>
  <c r="EW117"/>
  <c r="EV117"/>
  <c r="EU117"/>
  <c r="ET117"/>
  <c r="ES117"/>
  <c r="ER117"/>
  <c r="EQ117"/>
  <c r="EP117"/>
  <c r="EO117"/>
  <c r="EN117"/>
  <c r="EM117"/>
  <c r="EL117"/>
  <c r="EK117"/>
  <c r="EJ117"/>
  <c r="EI117"/>
  <c r="EH117"/>
  <c r="EG117"/>
  <c r="EF117"/>
  <c r="EE117"/>
  <c r="ED117"/>
  <c r="EC117"/>
  <c r="EB117"/>
  <c r="EA117"/>
  <c r="DZ117"/>
  <c r="DY117"/>
  <c r="DX117"/>
  <c r="DW117"/>
  <c r="DV117"/>
  <c r="DU117"/>
  <c r="DT117"/>
  <c r="DS117"/>
  <c r="DR117"/>
  <c r="DQ117"/>
  <c r="DP117"/>
  <c r="DO117"/>
  <c r="DN117"/>
  <c r="DM117"/>
  <c r="DL117"/>
  <c r="DK117"/>
  <c r="DJ117"/>
  <c r="DI117"/>
  <c r="DH117"/>
  <c r="DG117"/>
  <c r="DE117"/>
  <c r="DD117"/>
  <c r="DC117"/>
  <c r="DB117"/>
  <c r="DA117"/>
  <c r="CZ117"/>
  <c r="CY117"/>
  <c r="CX117"/>
  <c r="CW117"/>
  <c r="CV117"/>
  <c r="CU117"/>
  <c r="CT117"/>
  <c r="CS117"/>
  <c r="CR117"/>
  <c r="CQ117"/>
  <c r="CP117"/>
  <c r="CO117"/>
  <c r="CN117"/>
  <c r="CM117"/>
  <c r="CL117"/>
  <c r="CK117"/>
  <c r="CJ117"/>
  <c r="CI117"/>
  <c r="CH117"/>
  <c r="CG117"/>
  <c r="CF117"/>
  <c r="CE117"/>
  <c r="CD117"/>
  <c r="CC117"/>
  <c r="CB117"/>
  <c r="CA117"/>
  <c r="BZ117"/>
  <c r="BY117"/>
  <c r="BX117"/>
  <c r="BW117"/>
  <c r="BV117"/>
  <c r="BU117"/>
  <c r="BT117"/>
  <c r="BS117"/>
  <c r="BR117"/>
  <c r="BQ117"/>
  <c r="BP117"/>
  <c r="BO117"/>
  <c r="BN117"/>
  <c r="BM117"/>
  <c r="BL117"/>
  <c r="BK117"/>
  <c r="BJ117"/>
  <c r="BI117"/>
  <c r="BH117"/>
  <c r="BG117"/>
  <c r="BE117"/>
  <c r="BD117"/>
  <c r="BC117"/>
  <c r="BB117"/>
  <c r="BA117"/>
  <c r="AZ117"/>
  <c r="AY117"/>
  <c r="AX117"/>
  <c r="AW117"/>
  <c r="AV117"/>
  <c r="AU117"/>
  <c r="AT117"/>
  <c r="AS117"/>
  <c r="AR117"/>
  <c r="AQ117"/>
  <c r="AP117"/>
  <c r="AO117"/>
  <c r="AN117"/>
  <c r="AM117"/>
  <c r="AL117"/>
  <c r="AK117"/>
  <c r="AJ117"/>
  <c r="AI117"/>
  <c r="AH117"/>
  <c r="AG117"/>
  <c r="AF117"/>
  <c r="AE117"/>
  <c r="AD117"/>
  <c r="AC117"/>
  <c r="AB117"/>
  <c r="AA117"/>
  <c r="Z117"/>
  <c r="Y117"/>
  <c r="X117"/>
  <c r="W117"/>
  <c r="V117"/>
  <c r="U117"/>
  <c r="T117"/>
  <c r="S117"/>
  <c r="R117"/>
  <c r="Q117"/>
  <c r="P117"/>
  <c r="O117"/>
  <c r="N117"/>
  <c r="M117"/>
  <c r="L117"/>
  <c r="K117"/>
  <c r="J117"/>
  <c r="I117"/>
  <c r="H117"/>
  <c r="G117"/>
  <c r="FE116"/>
  <c r="FD116"/>
  <c r="FC116"/>
  <c r="FB116"/>
  <c r="FA116"/>
  <c r="EZ116"/>
  <c r="EY116"/>
  <c r="EX116"/>
  <c r="EW116"/>
  <c r="EV116"/>
  <c r="EU116"/>
  <c r="ET116"/>
  <c r="ES116"/>
  <c r="ER116"/>
  <c r="EQ116"/>
  <c r="EP116"/>
  <c r="EO116"/>
  <c r="EN116"/>
  <c r="EM116"/>
  <c r="EL116"/>
  <c r="EK116"/>
  <c r="EJ116"/>
  <c r="EI116"/>
  <c r="EH116"/>
  <c r="EG116"/>
  <c r="EF116"/>
  <c r="EE116"/>
  <c r="ED116"/>
  <c r="EC116"/>
  <c r="EB116"/>
  <c r="EA116"/>
  <c r="DZ116"/>
  <c r="DY116"/>
  <c r="DX116"/>
  <c r="DW116"/>
  <c r="DV116"/>
  <c r="DU116"/>
  <c r="DT116"/>
  <c r="DS116"/>
  <c r="DR116"/>
  <c r="DQ116"/>
  <c r="DP116"/>
  <c r="DO116"/>
  <c r="DN116"/>
  <c r="DM116"/>
  <c r="DL116"/>
  <c r="DK116"/>
  <c r="DJ116"/>
  <c r="DI116"/>
  <c r="DH116"/>
  <c r="DG116"/>
  <c r="DE116"/>
  <c r="DD116"/>
  <c r="DC116"/>
  <c r="DB116"/>
  <c r="DA116"/>
  <c r="CZ116"/>
  <c r="CY116"/>
  <c r="CX116"/>
  <c r="CW116"/>
  <c r="CV116"/>
  <c r="CU116"/>
  <c r="CT116"/>
  <c r="CS116"/>
  <c r="CR116"/>
  <c r="CQ116"/>
  <c r="CP116"/>
  <c r="CO116"/>
  <c r="CN116"/>
  <c r="CM116"/>
  <c r="CL116"/>
  <c r="CK116"/>
  <c r="CJ116"/>
  <c r="CI116"/>
  <c r="CH116"/>
  <c r="CG116"/>
  <c r="CF116"/>
  <c r="CE116"/>
  <c r="CD116"/>
  <c r="CC116"/>
  <c r="CB116"/>
  <c r="CA116"/>
  <c r="BZ116"/>
  <c r="BY116"/>
  <c r="BX116"/>
  <c r="BW116"/>
  <c r="BV116"/>
  <c r="BU116"/>
  <c r="BT116"/>
  <c r="BS116"/>
  <c r="BR116"/>
  <c r="BQ116"/>
  <c r="BP116"/>
  <c r="BO116"/>
  <c r="BN116"/>
  <c r="BM116"/>
  <c r="BL116"/>
  <c r="BK116"/>
  <c r="BJ116"/>
  <c r="BI116"/>
  <c r="BH116"/>
  <c r="BG116"/>
  <c r="BE116"/>
  <c r="BD116"/>
  <c r="BC116"/>
  <c r="BB116"/>
  <c r="BA116"/>
  <c r="AZ116"/>
  <c r="AY116"/>
  <c r="AX116"/>
  <c r="AW116"/>
  <c r="AV116"/>
  <c r="AU116"/>
  <c r="AT116"/>
  <c r="AS116"/>
  <c r="AR116"/>
  <c r="AQ116"/>
  <c r="AP116"/>
  <c r="AO116"/>
  <c r="AN116"/>
  <c r="AM116"/>
  <c r="AL116"/>
  <c r="AK116"/>
  <c r="AJ116"/>
  <c r="AI116"/>
  <c r="AH116"/>
  <c r="AG116"/>
  <c r="AF116"/>
  <c r="AE116"/>
  <c r="AD116"/>
  <c r="AC116"/>
  <c r="AB116"/>
  <c r="AA116"/>
  <c r="Z116"/>
  <c r="Y116"/>
  <c r="X116"/>
  <c r="W116"/>
  <c r="V116"/>
  <c r="U116"/>
  <c r="T116"/>
  <c r="S116"/>
  <c r="R116"/>
  <c r="Q116"/>
  <c r="P116"/>
  <c r="O116"/>
  <c r="N116"/>
  <c r="M116"/>
  <c r="L116"/>
  <c r="K116"/>
  <c r="J116"/>
  <c r="I116"/>
  <c r="H116"/>
  <c r="G116"/>
  <c r="FE115"/>
  <c r="FD115"/>
  <c r="FC115"/>
  <c r="FB115"/>
  <c r="FA115"/>
  <c r="EZ115"/>
  <c r="EY115"/>
  <c r="EX115"/>
  <c r="EW115"/>
  <c r="EV115"/>
  <c r="EU115"/>
  <c r="ET115"/>
  <c r="ES115"/>
  <c r="ER115"/>
  <c r="EQ115"/>
  <c r="EP115"/>
  <c r="EO115"/>
  <c r="EN115"/>
  <c r="EM115"/>
  <c r="EL115"/>
  <c r="EK115"/>
  <c r="EJ115"/>
  <c r="EI115"/>
  <c r="EH115"/>
  <c r="EG115"/>
  <c r="EF115"/>
  <c r="EE115"/>
  <c r="ED115"/>
  <c r="EC115"/>
  <c r="EB115"/>
  <c r="EA115"/>
  <c r="DZ115"/>
  <c r="DY115"/>
  <c r="DX115"/>
  <c r="DW115"/>
  <c r="DV115"/>
  <c r="DU115"/>
  <c r="DT115"/>
  <c r="DS115"/>
  <c r="DR115"/>
  <c r="DQ115"/>
  <c r="DP115"/>
  <c r="DO115"/>
  <c r="DN115"/>
  <c r="DM115"/>
  <c r="DL115"/>
  <c r="DK115"/>
  <c r="DJ115"/>
  <c r="DI115"/>
  <c r="DH115"/>
  <c r="DG115"/>
  <c r="DE115"/>
  <c r="DD115"/>
  <c r="DC115"/>
  <c r="DB115"/>
  <c r="DA115"/>
  <c r="CZ115"/>
  <c r="CY115"/>
  <c r="CX115"/>
  <c r="CW115"/>
  <c r="CV115"/>
  <c r="CU115"/>
  <c r="CT115"/>
  <c r="CS115"/>
  <c r="CR115"/>
  <c r="CQ115"/>
  <c r="CP115"/>
  <c r="CO115"/>
  <c r="CN115"/>
  <c r="CM115"/>
  <c r="CL115"/>
  <c r="CK115"/>
  <c r="CJ115"/>
  <c r="CI115"/>
  <c r="CH115"/>
  <c r="CG115"/>
  <c r="CF115"/>
  <c r="CE115"/>
  <c r="CD115"/>
  <c r="CC115"/>
  <c r="CB115"/>
  <c r="CA115"/>
  <c r="BZ115"/>
  <c r="BY115"/>
  <c r="BX115"/>
  <c r="BW115"/>
  <c r="BV115"/>
  <c r="BU115"/>
  <c r="BT115"/>
  <c r="BS115"/>
  <c r="BR115"/>
  <c r="BQ115"/>
  <c r="BP115"/>
  <c r="BO115"/>
  <c r="BN115"/>
  <c r="BM115"/>
  <c r="BL115"/>
  <c r="BK115"/>
  <c r="BJ115"/>
  <c r="BI115"/>
  <c r="BH115"/>
  <c r="BG115"/>
  <c r="BE115"/>
  <c r="BD115"/>
  <c r="BC115"/>
  <c r="BB115"/>
  <c r="BA115"/>
  <c r="AZ115"/>
  <c r="AY115"/>
  <c r="AX115"/>
  <c r="AW115"/>
  <c r="AV115"/>
  <c r="AU115"/>
  <c r="AT115"/>
  <c r="AS115"/>
  <c r="AR115"/>
  <c r="AQ115"/>
  <c r="AP115"/>
  <c r="AO115"/>
  <c r="AN115"/>
  <c r="AM115"/>
  <c r="AL115"/>
  <c r="AK115"/>
  <c r="AJ115"/>
  <c r="AI115"/>
  <c r="AH115"/>
  <c r="AG115"/>
  <c r="AF115"/>
  <c r="AE115"/>
  <c r="AD115"/>
  <c r="AC115"/>
  <c r="AB115"/>
  <c r="AA115"/>
  <c r="Z115"/>
  <c r="Y115"/>
  <c r="X115"/>
  <c r="W115"/>
  <c r="V115"/>
  <c r="U115"/>
  <c r="T115"/>
  <c r="S115"/>
  <c r="R115"/>
  <c r="Q115"/>
  <c r="P115"/>
  <c r="O115"/>
  <c r="N115"/>
  <c r="M115"/>
  <c r="L115"/>
  <c r="K115"/>
  <c r="J115"/>
  <c r="I115"/>
  <c r="H115"/>
  <c r="G115"/>
  <c r="FE114"/>
  <c r="FD114"/>
  <c r="FC114"/>
  <c r="FB114"/>
  <c r="FA114"/>
  <c r="EZ114"/>
  <c r="EY114"/>
  <c r="EX114"/>
  <c r="EW114"/>
  <c r="EV114"/>
  <c r="EU114"/>
  <c r="ET114"/>
  <c r="ES114"/>
  <c r="ER114"/>
  <c r="EQ114"/>
  <c r="EP114"/>
  <c r="EO114"/>
  <c r="EN114"/>
  <c r="EM114"/>
  <c r="EL114"/>
  <c r="EK114"/>
  <c r="EJ114"/>
  <c r="EI114"/>
  <c r="EH114"/>
  <c r="EG114"/>
  <c r="EF114"/>
  <c r="EE114"/>
  <c r="ED114"/>
  <c r="EC114"/>
  <c r="EB114"/>
  <c r="EA114"/>
  <c r="DZ114"/>
  <c r="DY114"/>
  <c r="DX114"/>
  <c r="DW114"/>
  <c r="DV114"/>
  <c r="DU114"/>
  <c r="DT114"/>
  <c r="DS114"/>
  <c r="DR114"/>
  <c r="DQ114"/>
  <c r="DP114"/>
  <c r="DO114"/>
  <c r="DN114"/>
  <c r="DM114"/>
  <c r="DL114"/>
  <c r="DK114"/>
  <c r="DJ114"/>
  <c r="DI114"/>
  <c r="DH114"/>
  <c r="DG114"/>
  <c r="DE114"/>
  <c r="DD114"/>
  <c r="DC114"/>
  <c r="DB114"/>
  <c r="DA114"/>
  <c r="CZ114"/>
  <c r="CY114"/>
  <c r="CX114"/>
  <c r="CW114"/>
  <c r="CV114"/>
  <c r="CU114"/>
  <c r="CT114"/>
  <c r="CS114"/>
  <c r="CR114"/>
  <c r="CQ114"/>
  <c r="CP114"/>
  <c r="CO114"/>
  <c r="CN114"/>
  <c r="CM114"/>
  <c r="CL114"/>
  <c r="CK114"/>
  <c r="CJ114"/>
  <c r="CI114"/>
  <c r="CH114"/>
  <c r="CG114"/>
  <c r="CF114"/>
  <c r="CE114"/>
  <c r="CD114"/>
  <c r="CC114"/>
  <c r="CB114"/>
  <c r="CA114"/>
  <c r="BZ114"/>
  <c r="BY114"/>
  <c r="BX114"/>
  <c r="BW114"/>
  <c r="BV114"/>
  <c r="BU114"/>
  <c r="BT114"/>
  <c r="BS114"/>
  <c r="BR114"/>
  <c r="BQ114"/>
  <c r="BP114"/>
  <c r="BO114"/>
  <c r="BN114"/>
  <c r="BM114"/>
  <c r="BL114"/>
  <c r="BK114"/>
  <c r="BJ114"/>
  <c r="BI114"/>
  <c r="BH114"/>
  <c r="BG114"/>
  <c r="BE114"/>
  <c r="BD114"/>
  <c r="BC114"/>
  <c r="BB114"/>
  <c r="BA114"/>
  <c r="AZ114"/>
  <c r="AY114"/>
  <c r="AX114"/>
  <c r="AW114"/>
  <c r="AV114"/>
  <c r="AU114"/>
  <c r="AT114"/>
  <c r="AS114"/>
  <c r="AR114"/>
  <c r="AQ114"/>
  <c r="AP114"/>
  <c r="AO114"/>
  <c r="AN114"/>
  <c r="AM114"/>
  <c r="AL114"/>
  <c r="AK114"/>
  <c r="AJ114"/>
  <c r="AI114"/>
  <c r="AH114"/>
  <c r="AG114"/>
  <c r="AF114"/>
  <c r="AE114"/>
  <c r="AD114"/>
  <c r="AC114"/>
  <c r="AB114"/>
  <c r="AA114"/>
  <c r="Z114"/>
  <c r="Y114"/>
  <c r="X114"/>
  <c r="W114"/>
  <c r="V114"/>
  <c r="U114"/>
  <c r="T114"/>
  <c r="S114"/>
  <c r="R114"/>
  <c r="Q114"/>
  <c r="P114"/>
  <c r="O114"/>
  <c r="N114"/>
  <c r="M114"/>
  <c r="L114"/>
  <c r="K114"/>
  <c r="J114"/>
  <c r="I114"/>
  <c r="H114"/>
  <c r="G114"/>
  <c r="FE113"/>
  <c r="FD113"/>
  <c r="FC113"/>
  <c r="FB113"/>
  <c r="FA113"/>
  <c r="EZ113"/>
  <c r="EY113"/>
  <c r="EX113"/>
  <c r="EW113"/>
  <c r="EV113"/>
  <c r="EU113"/>
  <c r="ET113"/>
  <c r="ES113"/>
  <c r="ER113"/>
  <c r="EQ113"/>
  <c r="EP113"/>
  <c r="EO113"/>
  <c r="EN113"/>
  <c r="EM113"/>
  <c r="EL113"/>
  <c r="EK113"/>
  <c r="EJ113"/>
  <c r="EI113"/>
  <c r="EH113"/>
  <c r="EG113"/>
  <c r="EF113"/>
  <c r="EE113"/>
  <c r="ED113"/>
  <c r="EC113"/>
  <c r="EB113"/>
  <c r="EA113"/>
  <c r="DZ113"/>
  <c r="DY113"/>
  <c r="DX113"/>
  <c r="DW113"/>
  <c r="DV113"/>
  <c r="DU113"/>
  <c r="DT113"/>
  <c r="DS113"/>
  <c r="DR113"/>
  <c r="DQ113"/>
  <c r="DP113"/>
  <c r="DO113"/>
  <c r="DN113"/>
  <c r="DM113"/>
  <c r="DL113"/>
  <c r="DK113"/>
  <c r="DJ113"/>
  <c r="DI113"/>
  <c r="DH113"/>
  <c r="DG113"/>
  <c r="DE113"/>
  <c r="DD113"/>
  <c r="DC113"/>
  <c r="DB113"/>
  <c r="DA113"/>
  <c r="CZ113"/>
  <c r="CY113"/>
  <c r="CX113"/>
  <c r="CW113"/>
  <c r="CV113"/>
  <c r="CU113"/>
  <c r="CT113"/>
  <c r="CS113"/>
  <c r="CR113"/>
  <c r="CQ113"/>
  <c r="CP113"/>
  <c r="CO113"/>
  <c r="CN113"/>
  <c r="CM113"/>
  <c r="CL113"/>
  <c r="CK113"/>
  <c r="CJ113"/>
  <c r="CI113"/>
  <c r="CH113"/>
  <c r="CG113"/>
  <c r="CF113"/>
  <c r="CE113"/>
  <c r="CD113"/>
  <c r="CC113"/>
  <c r="CB113"/>
  <c r="CA113"/>
  <c r="BZ113"/>
  <c r="BY113"/>
  <c r="BX113"/>
  <c r="BW113"/>
  <c r="BV113"/>
  <c r="BU113"/>
  <c r="BT113"/>
  <c r="BS113"/>
  <c r="BR113"/>
  <c r="BQ113"/>
  <c r="BP113"/>
  <c r="BO113"/>
  <c r="BN113"/>
  <c r="BM113"/>
  <c r="BL113"/>
  <c r="BK113"/>
  <c r="BJ113"/>
  <c r="BI113"/>
  <c r="BH113"/>
  <c r="BG113"/>
  <c r="BE113"/>
  <c r="BD113"/>
  <c r="BC113"/>
  <c r="BB113"/>
  <c r="BA113"/>
  <c r="AZ113"/>
  <c r="AY113"/>
  <c r="AX113"/>
  <c r="AW113"/>
  <c r="AV113"/>
  <c r="AU113"/>
  <c r="AT113"/>
  <c r="AS113"/>
  <c r="AR113"/>
  <c r="AQ113"/>
  <c r="AP113"/>
  <c r="AO113"/>
  <c r="AN113"/>
  <c r="AM113"/>
  <c r="AL113"/>
  <c r="AK113"/>
  <c r="AJ113"/>
  <c r="AI113"/>
  <c r="AH113"/>
  <c r="AG113"/>
  <c r="AF113"/>
  <c r="AE113"/>
  <c r="AD113"/>
  <c r="AC113"/>
  <c r="AB113"/>
  <c r="AA113"/>
  <c r="Z113"/>
  <c r="Y113"/>
  <c r="X113"/>
  <c r="W113"/>
  <c r="V113"/>
  <c r="U113"/>
  <c r="T113"/>
  <c r="S113"/>
  <c r="R113"/>
  <c r="Q113"/>
  <c r="P113"/>
  <c r="O113"/>
  <c r="N113"/>
  <c r="M113"/>
  <c r="L113"/>
  <c r="K113"/>
  <c r="J113"/>
  <c r="I113"/>
  <c r="H113"/>
  <c r="G113"/>
  <c r="FD112"/>
  <c r="FC112"/>
  <c r="FB112"/>
  <c r="FA112"/>
  <c r="EZ112"/>
  <c r="EY112"/>
  <c r="EX112"/>
  <c r="EW112"/>
  <c r="EV112"/>
  <c r="EU112"/>
  <c r="ET112"/>
  <c r="ES112"/>
  <c r="ER112"/>
  <c r="EQ112"/>
  <c r="EP112"/>
  <c r="EO112"/>
  <c r="EN112"/>
  <c r="EM112"/>
  <c r="EL112"/>
  <c r="EK112"/>
  <c r="EJ112"/>
  <c r="EI112"/>
  <c r="EH112"/>
  <c r="EG112"/>
  <c r="EF112"/>
  <c r="EE112"/>
  <c r="ED112"/>
  <c r="EC112"/>
  <c r="EB112"/>
  <c r="EA112"/>
  <c r="DZ112"/>
  <c r="DY112"/>
  <c r="DX112"/>
  <c r="DW112"/>
  <c r="DV112"/>
  <c r="DU112"/>
  <c r="DT112"/>
  <c r="DS112"/>
  <c r="DR112"/>
  <c r="DQ112"/>
  <c r="DP112"/>
  <c r="DO112"/>
  <c r="DN112"/>
  <c r="DM112"/>
  <c r="DL112"/>
  <c r="DK112"/>
  <c r="DJ112"/>
  <c r="DI112"/>
  <c r="DH112"/>
  <c r="DG112"/>
  <c r="DE112"/>
  <c r="DD112"/>
  <c r="DC112"/>
  <c r="DB112"/>
  <c r="DA112"/>
  <c r="CZ112"/>
  <c r="CY112"/>
  <c r="CX112"/>
  <c r="CW112"/>
  <c r="CV112"/>
  <c r="CU112"/>
  <c r="CT112"/>
  <c r="CS112"/>
  <c r="CR112"/>
  <c r="CQ112"/>
  <c r="CP112"/>
  <c r="CO112"/>
  <c r="CN112"/>
  <c r="CM112"/>
  <c r="CL112"/>
  <c r="CK112"/>
  <c r="CJ112"/>
  <c r="CI112"/>
  <c r="CH112"/>
  <c r="CG112"/>
  <c r="CF112"/>
  <c r="CE112"/>
  <c r="CD112"/>
  <c r="CC112"/>
  <c r="CB112"/>
  <c r="CA112"/>
  <c r="BZ112"/>
  <c r="BY112"/>
  <c r="BX112"/>
  <c r="BW112"/>
  <c r="BV112"/>
  <c r="BU112"/>
  <c r="BT112"/>
  <c r="BS112"/>
  <c r="BR112"/>
  <c r="BQ112"/>
  <c r="BP112"/>
  <c r="BO112"/>
  <c r="BN112"/>
  <c r="BM112"/>
  <c r="BL112"/>
  <c r="BK112"/>
  <c r="BJ112"/>
  <c r="BI112"/>
  <c r="BH112"/>
  <c r="BG112"/>
  <c r="BE112"/>
  <c r="BD112"/>
  <c r="BC112"/>
  <c r="BB112"/>
  <c r="BA112"/>
  <c r="AZ112"/>
  <c r="AY112"/>
  <c r="AX112"/>
  <c r="AW112"/>
  <c r="AV112"/>
  <c r="AU112"/>
  <c r="AT112"/>
  <c r="AS112"/>
  <c r="AR112"/>
  <c r="AQ112"/>
  <c r="AP112"/>
  <c r="AO112"/>
  <c r="AN112"/>
  <c r="AM112"/>
  <c r="AL112"/>
  <c r="AK112"/>
  <c r="AJ112"/>
  <c r="AI112"/>
  <c r="AH112"/>
  <c r="AG112"/>
  <c r="AF112"/>
  <c r="AE112"/>
  <c r="AD112"/>
  <c r="AC112"/>
  <c r="AB112"/>
  <c r="AA112"/>
  <c r="Z112"/>
  <c r="Y112"/>
  <c r="X112"/>
  <c r="W112"/>
  <c r="V112"/>
  <c r="U112"/>
  <c r="T112"/>
  <c r="S112"/>
  <c r="R112"/>
  <c r="Q112"/>
  <c r="P112"/>
  <c r="O112"/>
  <c r="N112"/>
  <c r="M112"/>
  <c r="L112"/>
  <c r="K112"/>
  <c r="J112"/>
  <c r="I112"/>
  <c r="H112"/>
  <c r="G112"/>
  <c r="FE111"/>
  <c r="FD111"/>
  <c r="FC111"/>
  <c r="FB111"/>
  <c r="FA111"/>
  <c r="EZ111"/>
  <c r="EY111"/>
  <c r="EX111"/>
  <c r="EW111"/>
  <c r="EV111"/>
  <c r="EU111"/>
  <c r="ET111"/>
  <c r="ES111"/>
  <c r="ER111"/>
  <c r="EQ111"/>
  <c r="EP111"/>
  <c r="EO111"/>
  <c r="EN111"/>
  <c r="EM111"/>
  <c r="EL111"/>
  <c r="EK111"/>
  <c r="EJ111"/>
  <c r="EI111"/>
  <c r="EH111"/>
  <c r="EG111"/>
  <c r="EF111"/>
  <c r="EE111"/>
  <c r="ED111"/>
  <c r="EC111"/>
  <c r="EB111"/>
  <c r="EA111"/>
  <c r="DZ111"/>
  <c r="DY111"/>
  <c r="DX111"/>
  <c r="DW111"/>
  <c r="DV111"/>
  <c r="DU111"/>
  <c r="DT111"/>
  <c r="DS111"/>
  <c r="DR111"/>
  <c r="DQ111"/>
  <c r="DP111"/>
  <c r="DO111"/>
  <c r="DN111"/>
  <c r="DM111"/>
  <c r="DL111"/>
  <c r="DK111"/>
  <c r="DJ111"/>
  <c r="DI111"/>
  <c r="DH111"/>
  <c r="DG111"/>
  <c r="DE111"/>
  <c r="DD111"/>
  <c r="DC111"/>
  <c r="DB111"/>
  <c r="DA111"/>
  <c r="CZ111"/>
  <c r="CY111"/>
  <c r="CX111"/>
  <c r="CW111"/>
  <c r="CV111"/>
  <c r="CU111"/>
  <c r="CT111"/>
  <c r="CS111"/>
  <c r="CR111"/>
  <c r="CQ111"/>
  <c r="CP111"/>
  <c r="CO111"/>
  <c r="CN111"/>
  <c r="CM111"/>
  <c r="CL111"/>
  <c r="CK111"/>
  <c r="CJ111"/>
  <c r="CI111"/>
  <c r="CH111"/>
  <c r="CG111"/>
  <c r="CF111"/>
  <c r="CE111"/>
  <c r="CD111"/>
  <c r="CC111"/>
  <c r="CB111"/>
  <c r="CA111"/>
  <c r="BZ111"/>
  <c r="BY111"/>
  <c r="BX111"/>
  <c r="BW111"/>
  <c r="BV111"/>
  <c r="BU111"/>
  <c r="BT111"/>
  <c r="BS111"/>
  <c r="BR111"/>
  <c r="BQ111"/>
  <c r="BP111"/>
  <c r="BO111"/>
  <c r="BN111"/>
  <c r="BM111"/>
  <c r="BL111"/>
  <c r="BK111"/>
  <c r="BJ111"/>
  <c r="BI111"/>
  <c r="BH111"/>
  <c r="BG111"/>
  <c r="BE111"/>
  <c r="DE107"/>
  <c r="DD107"/>
  <c r="DC107"/>
  <c r="DB107"/>
  <c r="DA107"/>
  <c r="CZ107"/>
  <c r="CY107"/>
  <c r="CX107"/>
  <c r="CW107"/>
  <c r="CV107"/>
  <c r="CU107"/>
  <c r="CT107"/>
  <c r="CS107"/>
  <c r="CR107"/>
  <c r="CQ107"/>
  <c r="CP107"/>
  <c r="CO107"/>
  <c r="CN107"/>
  <c r="CM107"/>
  <c r="CL107"/>
  <c r="CK107"/>
  <c r="CJ107"/>
  <c r="CI107"/>
  <c r="CH107"/>
  <c r="CG107"/>
  <c r="CF107"/>
  <c r="CE107"/>
  <c r="CD107"/>
  <c r="CC107"/>
  <c r="CB107"/>
  <c r="CA107"/>
  <c r="BZ107"/>
  <c r="BY107"/>
  <c r="BX107"/>
  <c r="BW107"/>
  <c r="BV107"/>
  <c r="BU107"/>
  <c r="BT107"/>
  <c r="BS107"/>
  <c r="BR107"/>
  <c r="BQ107"/>
  <c r="BP107"/>
  <c r="BO107"/>
  <c r="BN107"/>
  <c r="BM107"/>
  <c r="BL107"/>
  <c r="BK107"/>
  <c r="BJ107"/>
  <c r="BI107"/>
  <c r="BH107"/>
  <c r="BG107"/>
  <c r="BE107"/>
  <c r="BE106"/>
  <c r="BD106"/>
  <c r="BC106"/>
  <c r="BB106"/>
  <c r="BA106"/>
  <c r="AZ106"/>
  <c r="AY106"/>
  <c r="AX106"/>
  <c r="AW106"/>
  <c r="AV106"/>
  <c r="AU106"/>
  <c r="AT106"/>
  <c r="AS106"/>
  <c r="AR106"/>
  <c r="AQ106"/>
  <c r="AP106"/>
  <c r="AO106"/>
  <c r="AN106"/>
  <c r="AM106"/>
  <c r="AL106"/>
  <c r="AK106"/>
  <c r="AJ106"/>
  <c r="AI106"/>
  <c r="AH106"/>
  <c r="AG106"/>
  <c r="AF106"/>
  <c r="AE106"/>
  <c r="AD106"/>
  <c r="AC106"/>
  <c r="AB106"/>
  <c r="AA106"/>
  <c r="Z106"/>
  <c r="Y106"/>
  <c r="X106"/>
  <c r="W106"/>
  <c r="V106"/>
  <c r="U106"/>
  <c r="T106"/>
  <c r="S106"/>
  <c r="R106"/>
  <c r="Q106"/>
  <c r="P106"/>
  <c r="O106"/>
  <c r="N106"/>
  <c r="M106"/>
  <c r="L106"/>
  <c r="K106"/>
  <c r="J106"/>
  <c r="I106"/>
  <c r="H106"/>
  <c r="G106"/>
  <c r="DE105"/>
  <c r="BE105"/>
  <c r="DE104"/>
  <c r="BE104"/>
  <c r="DE103"/>
  <c r="BE103"/>
  <c r="DE102"/>
  <c r="BE102"/>
  <c r="DE101"/>
  <c r="BE101"/>
  <c r="DE100"/>
  <c r="BE100"/>
  <c r="DE99"/>
  <c r="BE99"/>
  <c r="DE98"/>
  <c r="DD98"/>
  <c r="DC98"/>
  <c r="DB98"/>
  <c r="DA98"/>
  <c r="CZ98"/>
  <c r="CY98"/>
  <c r="CX98"/>
  <c r="CW98"/>
  <c r="CV98"/>
  <c r="CU98"/>
  <c r="CT98"/>
  <c r="CS98"/>
  <c r="CR98"/>
  <c r="CQ98"/>
  <c r="CP98"/>
  <c r="CO98"/>
  <c r="CN98"/>
  <c r="CM98"/>
  <c r="CL98"/>
  <c r="CK98"/>
  <c r="CJ98"/>
  <c r="CI98"/>
  <c r="CH98"/>
  <c r="CG98"/>
  <c r="CF98"/>
  <c r="CE98"/>
  <c r="CD98"/>
  <c r="CC98"/>
  <c r="CB98"/>
  <c r="CA98"/>
  <c r="BZ98"/>
  <c r="BY98"/>
  <c r="BX98"/>
  <c r="BW98"/>
  <c r="BV98"/>
  <c r="BU98"/>
  <c r="BT98"/>
  <c r="BS98"/>
  <c r="BR98"/>
  <c r="BQ98"/>
  <c r="BP98"/>
  <c r="BO98"/>
  <c r="BN98"/>
  <c r="BM98"/>
  <c r="BL98"/>
  <c r="BK98"/>
  <c r="BJ98"/>
  <c r="BI98"/>
  <c r="BH98"/>
  <c r="BG98"/>
  <c r="BE98"/>
  <c r="DE97"/>
  <c r="DD97"/>
  <c r="DC97"/>
  <c r="DB97"/>
  <c r="DA97"/>
  <c r="CZ97"/>
  <c r="CY97"/>
  <c r="CX97"/>
  <c r="CW97"/>
  <c r="CV97"/>
  <c r="CU97"/>
  <c r="CT97"/>
  <c r="CS97"/>
  <c r="CR97"/>
  <c r="CQ97"/>
  <c r="CP97"/>
  <c r="CO97"/>
  <c r="CN97"/>
  <c r="CM97"/>
  <c r="CL97"/>
  <c r="CK97"/>
  <c r="CJ97"/>
  <c r="CI97"/>
  <c r="CH97"/>
  <c r="CG97"/>
  <c r="CF97"/>
  <c r="CE97"/>
  <c r="CD97"/>
  <c r="CC97"/>
  <c r="CB97"/>
  <c r="CA97"/>
  <c r="BZ97"/>
  <c r="BY97"/>
  <c r="BX97"/>
  <c r="BW97"/>
  <c r="BV97"/>
  <c r="BU97"/>
  <c r="BT97"/>
  <c r="BS97"/>
  <c r="BR97"/>
  <c r="BQ97"/>
  <c r="BP97"/>
  <c r="BO97"/>
  <c r="BN97"/>
  <c r="BM97"/>
  <c r="BL97"/>
  <c r="BK97"/>
  <c r="BJ97"/>
  <c r="BI97"/>
  <c r="BH97"/>
  <c r="BG97"/>
  <c r="BE97"/>
  <c r="BE95"/>
  <c r="BE94"/>
  <c r="FE93"/>
  <c r="FD93"/>
  <c r="FC93"/>
  <c r="FB93"/>
  <c r="FA93"/>
  <c r="EZ93"/>
  <c r="EY93"/>
  <c r="EX93"/>
  <c r="EW93"/>
  <c r="EV93"/>
  <c r="EU93"/>
  <c r="ET93"/>
  <c r="ES93"/>
  <c r="ER93"/>
  <c r="EQ93"/>
  <c r="EP93"/>
  <c r="EO93"/>
  <c r="EN93"/>
  <c r="EM93"/>
  <c r="EL93"/>
  <c r="EK93"/>
  <c r="EJ93"/>
  <c r="EI93"/>
  <c r="EH93"/>
  <c r="EG93"/>
  <c r="EF93"/>
  <c r="EE93"/>
  <c r="ED93"/>
  <c r="EC93"/>
  <c r="EB93"/>
  <c r="EA93"/>
  <c r="DZ93"/>
  <c r="DY93"/>
  <c r="DX93"/>
  <c r="DW93"/>
  <c r="DV93"/>
  <c r="DU93"/>
  <c r="DT93"/>
  <c r="DS93"/>
  <c r="DR93"/>
  <c r="DQ93"/>
  <c r="DP93"/>
  <c r="DO93"/>
  <c r="DN93"/>
  <c r="DM93"/>
  <c r="DL93"/>
  <c r="DK93"/>
  <c r="DJ93"/>
  <c r="DI93"/>
  <c r="DH93"/>
  <c r="DG93"/>
  <c r="DE93"/>
  <c r="DD93"/>
  <c r="DC93"/>
  <c r="DB93"/>
  <c r="DA93"/>
  <c r="CZ93"/>
  <c r="CY93"/>
  <c r="CX93"/>
  <c r="CW93"/>
  <c r="CV93"/>
  <c r="CU93"/>
  <c r="CT93"/>
  <c r="CS93"/>
  <c r="CR93"/>
  <c r="CQ93"/>
  <c r="CP93"/>
  <c r="CO93"/>
  <c r="CN93"/>
  <c r="CM93"/>
  <c r="CL93"/>
  <c r="CK93"/>
  <c r="CJ93"/>
  <c r="CI93"/>
  <c r="CH93"/>
  <c r="CG93"/>
  <c r="CF93"/>
  <c r="CE93"/>
  <c r="CD93"/>
  <c r="CC93"/>
  <c r="CB93"/>
  <c r="CA93"/>
  <c r="BZ93"/>
  <c r="BY93"/>
  <c r="BX93"/>
  <c r="BW93"/>
  <c r="BV93"/>
  <c r="BU93"/>
  <c r="BT93"/>
  <c r="BS93"/>
  <c r="BR93"/>
  <c r="BQ93"/>
  <c r="BP93"/>
  <c r="BO93"/>
  <c r="BN93"/>
  <c r="BM93"/>
  <c r="BL93"/>
  <c r="BK93"/>
  <c r="BJ93"/>
  <c r="BI93"/>
  <c r="BH93"/>
  <c r="BG93"/>
  <c r="BE93"/>
  <c r="BD93"/>
  <c r="BC93"/>
  <c r="BB93"/>
  <c r="BA93"/>
  <c r="AZ93"/>
  <c r="AY93"/>
  <c r="AX93"/>
  <c r="AW93"/>
  <c r="AV93"/>
  <c r="AU93"/>
  <c r="AT93"/>
  <c r="AS93"/>
  <c r="AR93"/>
  <c r="AQ93"/>
  <c r="AP93"/>
  <c r="AO93"/>
  <c r="AN93"/>
  <c r="AM93"/>
  <c r="AL93"/>
  <c r="AK93"/>
  <c r="AJ93"/>
  <c r="AI93"/>
  <c r="AH93"/>
  <c r="AG93"/>
  <c r="AF93"/>
  <c r="AE93"/>
  <c r="AD93"/>
  <c r="AC93"/>
  <c r="AB93"/>
  <c r="AA93"/>
  <c r="Z93"/>
  <c r="Y93"/>
  <c r="X93"/>
  <c r="W93"/>
  <c r="V93"/>
  <c r="U93"/>
  <c r="T93"/>
  <c r="S93"/>
  <c r="R93"/>
  <c r="Q93"/>
  <c r="P93"/>
  <c r="O93"/>
  <c r="N93"/>
  <c r="M93"/>
  <c r="L93"/>
  <c r="K93"/>
  <c r="J93"/>
  <c r="I93"/>
  <c r="H93"/>
  <c r="G93"/>
  <c r="FE92"/>
  <c r="FD92"/>
  <c r="FC92"/>
  <c r="FB92"/>
  <c r="FA92"/>
  <c r="EZ92"/>
  <c r="EY92"/>
  <c r="EX92"/>
  <c r="EW92"/>
  <c r="EV92"/>
  <c r="EU92"/>
  <c r="ET92"/>
  <c r="ES92"/>
  <c r="ER92"/>
  <c r="EQ92"/>
  <c r="EP92"/>
  <c r="EO92"/>
  <c r="EN92"/>
  <c r="EM92"/>
  <c r="EL92"/>
  <c r="EK92"/>
  <c r="EJ92"/>
  <c r="EI92"/>
  <c r="EH92"/>
  <c r="EG92"/>
  <c r="EF92"/>
  <c r="EE92"/>
  <c r="ED92"/>
  <c r="EC92"/>
  <c r="EB92"/>
  <c r="EA92"/>
  <c r="DZ92"/>
  <c r="DY92"/>
  <c r="DX92"/>
  <c r="DW92"/>
  <c r="DV92"/>
  <c r="DU92"/>
  <c r="DT92"/>
  <c r="DS92"/>
  <c r="DR92"/>
  <c r="DQ92"/>
  <c r="DP92"/>
  <c r="DO92"/>
  <c r="DN92"/>
  <c r="DM92"/>
  <c r="DL92"/>
  <c r="DK92"/>
  <c r="DJ92"/>
  <c r="DI92"/>
  <c r="DH92"/>
  <c r="DG92"/>
  <c r="DE92"/>
  <c r="DD92"/>
  <c r="DC92"/>
  <c r="DB92"/>
  <c r="DA92"/>
  <c r="CZ92"/>
  <c r="CY92"/>
  <c r="CX92"/>
  <c r="CW92"/>
  <c r="CV92"/>
  <c r="CU92"/>
  <c r="CT92"/>
  <c r="CS92"/>
  <c r="CR92"/>
  <c r="CQ92"/>
  <c r="CP92"/>
  <c r="CO92"/>
  <c r="CN92"/>
  <c r="CM92"/>
  <c r="CL92"/>
  <c r="CK92"/>
  <c r="CJ92"/>
  <c r="CI92"/>
  <c r="CH92"/>
  <c r="CG92"/>
  <c r="CF92"/>
  <c r="CE92"/>
  <c r="CD92"/>
  <c r="CC92"/>
  <c r="CB92"/>
  <c r="CA92"/>
  <c r="BZ92"/>
  <c r="BY92"/>
  <c r="BX92"/>
  <c r="BW92"/>
  <c r="BV92"/>
  <c r="BU92"/>
  <c r="BT92"/>
  <c r="BS92"/>
  <c r="BR92"/>
  <c r="BQ92"/>
  <c r="BP92"/>
  <c r="BO92"/>
  <c r="BN92"/>
  <c r="BM92"/>
  <c r="BL92"/>
  <c r="BK92"/>
  <c r="BJ92"/>
  <c r="BI92"/>
  <c r="BH92"/>
  <c r="BG92"/>
  <c r="BE92"/>
  <c r="BD92"/>
  <c r="BC92"/>
  <c r="BB92"/>
  <c r="BA92"/>
  <c r="AZ92"/>
  <c r="AY92"/>
  <c r="AX92"/>
  <c r="AW92"/>
  <c r="AV92"/>
  <c r="AU92"/>
  <c r="AT92"/>
  <c r="AS92"/>
  <c r="AR92"/>
  <c r="AQ92"/>
  <c r="AP92"/>
  <c r="AO92"/>
  <c r="AN92"/>
  <c r="AM92"/>
  <c r="AL92"/>
  <c r="AK92"/>
  <c r="AJ92"/>
  <c r="AI92"/>
  <c r="AH92"/>
  <c r="AG92"/>
  <c r="AF92"/>
  <c r="AE92"/>
  <c r="AD92"/>
  <c r="AC92"/>
  <c r="AB92"/>
  <c r="AA92"/>
  <c r="Z92"/>
  <c r="Y92"/>
  <c r="X92"/>
  <c r="W92"/>
  <c r="V92"/>
  <c r="U92"/>
  <c r="T92"/>
  <c r="S92"/>
  <c r="R92"/>
  <c r="Q92"/>
  <c r="P92"/>
  <c r="O92"/>
  <c r="N92"/>
  <c r="M92"/>
  <c r="L92"/>
  <c r="K92"/>
  <c r="J92"/>
  <c r="I92"/>
  <c r="H92"/>
  <c r="G92"/>
  <c r="FE90"/>
  <c r="FD90"/>
  <c r="FC90"/>
  <c r="FB90"/>
  <c r="FA90"/>
  <c r="EZ90"/>
  <c r="EY90"/>
  <c r="EX90"/>
  <c r="EW90"/>
  <c r="EV90"/>
  <c r="EU90"/>
  <c r="ET90"/>
  <c r="ES90"/>
  <c r="ER90"/>
  <c r="EQ90"/>
  <c r="EP90"/>
  <c r="EO90"/>
  <c r="EN90"/>
  <c r="EM90"/>
  <c r="EL90"/>
  <c r="EK90"/>
  <c r="EJ90"/>
  <c r="EI90"/>
  <c r="EH90"/>
  <c r="EG90"/>
  <c r="EF90"/>
  <c r="EE90"/>
  <c r="ED90"/>
  <c r="EC90"/>
  <c r="EB90"/>
  <c r="EA90"/>
  <c r="DZ90"/>
  <c r="DY90"/>
  <c r="DX90"/>
  <c r="DW90"/>
  <c r="DV90"/>
  <c r="DU90"/>
  <c r="DT90"/>
  <c r="DS90"/>
  <c r="DR90"/>
  <c r="DQ90"/>
  <c r="DP90"/>
  <c r="DO90"/>
  <c r="DN90"/>
  <c r="DM90"/>
  <c r="DL90"/>
  <c r="DK90"/>
  <c r="DJ90"/>
  <c r="DI90"/>
  <c r="DH90"/>
  <c r="DG90"/>
  <c r="DE90"/>
  <c r="DD90"/>
  <c r="DC90"/>
  <c r="DB90"/>
  <c r="DA90"/>
  <c r="CZ90"/>
  <c r="CY90"/>
  <c r="CX90"/>
  <c r="CW90"/>
  <c r="CV90"/>
  <c r="CU90"/>
  <c r="CT90"/>
  <c r="CS90"/>
  <c r="CR90"/>
  <c r="CQ90"/>
  <c r="CP90"/>
  <c r="CO90"/>
  <c r="CN90"/>
  <c r="CM90"/>
  <c r="CL90"/>
  <c r="CK90"/>
  <c r="CJ90"/>
  <c r="CI90"/>
  <c r="CH90"/>
  <c r="CG90"/>
  <c r="CF90"/>
  <c r="CE90"/>
  <c r="CD90"/>
  <c r="CC90"/>
  <c r="CB90"/>
  <c r="CA90"/>
  <c r="BZ90"/>
  <c r="BY90"/>
  <c r="BX90"/>
  <c r="BW90"/>
  <c r="BV90"/>
  <c r="BU90"/>
  <c r="BT90"/>
  <c r="BS90"/>
  <c r="BR90"/>
  <c r="BQ90"/>
  <c r="BP90"/>
  <c r="BO90"/>
  <c r="BN90"/>
  <c r="BM90"/>
  <c r="BL90"/>
  <c r="BK90"/>
  <c r="BJ90"/>
  <c r="BI90"/>
  <c r="BH90"/>
  <c r="BG90"/>
  <c r="BE90"/>
  <c r="BD90"/>
  <c r="BC90"/>
  <c r="BB90"/>
  <c r="BA90"/>
  <c r="AZ90"/>
  <c r="AY90"/>
  <c r="AX90"/>
  <c r="AW90"/>
  <c r="AV90"/>
  <c r="AU90"/>
  <c r="AT90"/>
  <c r="AS90"/>
  <c r="AR90"/>
  <c r="AQ90"/>
  <c r="AP90"/>
  <c r="AO90"/>
  <c r="AN90"/>
  <c r="AM90"/>
  <c r="AL90"/>
  <c r="AK90"/>
  <c r="AJ90"/>
  <c r="AI90"/>
  <c r="AH90"/>
  <c r="AG90"/>
  <c r="AF90"/>
  <c r="AE90"/>
  <c r="AD90"/>
  <c r="AC90"/>
  <c r="AB90"/>
  <c r="AA90"/>
  <c r="Z90"/>
  <c r="Y90"/>
  <c r="X90"/>
  <c r="W90"/>
  <c r="V90"/>
  <c r="U90"/>
  <c r="T90"/>
  <c r="S90"/>
  <c r="R90"/>
  <c r="Q90"/>
  <c r="P90"/>
  <c r="O90"/>
  <c r="N90"/>
  <c r="M90"/>
  <c r="L90"/>
  <c r="K90"/>
  <c r="J90"/>
  <c r="I90"/>
  <c r="H90"/>
  <c r="G90"/>
  <c r="FE89"/>
  <c r="FD89"/>
  <c r="FC89"/>
  <c r="FB89"/>
  <c r="FA89"/>
  <c r="EZ89"/>
  <c r="EY89"/>
  <c r="EX89"/>
  <c r="EW89"/>
  <c r="EV89"/>
  <c r="EU89"/>
  <c r="ET89"/>
  <c r="ES89"/>
  <c r="ER89"/>
  <c r="EQ89"/>
  <c r="EP89"/>
  <c r="EO89"/>
  <c r="EN89"/>
  <c r="EM89"/>
  <c r="EL89"/>
  <c r="EK89"/>
  <c r="EJ89"/>
  <c r="EI89"/>
  <c r="EH89"/>
  <c r="EG89"/>
  <c r="EF89"/>
  <c r="EE89"/>
  <c r="ED89"/>
  <c r="EC89"/>
  <c r="EB89"/>
  <c r="EA89"/>
  <c r="DZ89"/>
  <c r="DY89"/>
  <c r="DX89"/>
  <c r="DW89"/>
  <c r="DV89"/>
  <c r="DU89"/>
  <c r="DT89"/>
  <c r="DS89"/>
  <c r="DR89"/>
  <c r="DQ89"/>
  <c r="DP89"/>
  <c r="DO89"/>
  <c r="DN89"/>
  <c r="DM89"/>
  <c r="DL89"/>
  <c r="DK89"/>
  <c r="DJ89"/>
  <c r="DI89"/>
  <c r="DH89"/>
  <c r="DG89"/>
  <c r="DE89"/>
  <c r="DD89"/>
  <c r="DC89"/>
  <c r="DB89"/>
  <c r="DA89"/>
  <c r="CZ89"/>
  <c r="CY89"/>
  <c r="CX89"/>
  <c r="CW89"/>
  <c r="CV89"/>
  <c r="CU89"/>
  <c r="CT89"/>
  <c r="CS89"/>
  <c r="CR89"/>
  <c r="CQ89"/>
  <c r="CP89"/>
  <c r="CO89"/>
  <c r="CN89"/>
  <c r="CM89"/>
  <c r="CL89"/>
  <c r="CK89"/>
  <c r="CJ89"/>
  <c r="CI89"/>
  <c r="CH89"/>
  <c r="CG89"/>
  <c r="CF89"/>
  <c r="CE89"/>
  <c r="CD89"/>
  <c r="CC89"/>
  <c r="CB89"/>
  <c r="CA89"/>
  <c r="BZ89"/>
  <c r="BY89"/>
  <c r="BX89"/>
  <c r="BW89"/>
  <c r="BV89"/>
  <c r="BU89"/>
  <c r="BT89"/>
  <c r="BS89"/>
  <c r="BR89"/>
  <c r="BQ89"/>
  <c r="BP89"/>
  <c r="BO89"/>
  <c r="BN89"/>
  <c r="BM89"/>
  <c r="BL89"/>
  <c r="BK89"/>
  <c r="BJ89"/>
  <c r="BI89"/>
  <c r="BH89"/>
  <c r="BG89"/>
  <c r="BE89"/>
  <c r="BD89"/>
  <c r="BC89"/>
  <c r="BB89"/>
  <c r="BA89"/>
  <c r="AZ89"/>
  <c r="AY89"/>
  <c r="AX89"/>
  <c r="AW89"/>
  <c r="AV89"/>
  <c r="AU89"/>
  <c r="AT89"/>
  <c r="AS89"/>
  <c r="AR89"/>
  <c r="AQ89"/>
  <c r="AP89"/>
  <c r="AO89"/>
  <c r="AN89"/>
  <c r="AM89"/>
  <c r="AL89"/>
  <c r="AK89"/>
  <c r="AJ89"/>
  <c r="AI89"/>
  <c r="AH89"/>
  <c r="AG89"/>
  <c r="AF89"/>
  <c r="AE89"/>
  <c r="AD89"/>
  <c r="AC89"/>
  <c r="AB89"/>
  <c r="AA89"/>
  <c r="Z89"/>
  <c r="Y89"/>
  <c r="X89"/>
  <c r="W89"/>
  <c r="V89"/>
  <c r="U89"/>
  <c r="T89"/>
  <c r="S89"/>
  <c r="R89"/>
  <c r="Q89"/>
  <c r="P89"/>
  <c r="O89"/>
  <c r="N89"/>
  <c r="M89"/>
  <c r="L89"/>
  <c r="K89"/>
  <c r="J89"/>
  <c r="I89"/>
  <c r="H89"/>
  <c r="G89"/>
  <c r="FE88"/>
  <c r="FD88"/>
  <c r="FC88"/>
  <c r="FB88"/>
  <c r="FA88"/>
  <c r="EZ88"/>
  <c r="EY88"/>
  <c r="EX88"/>
  <c r="EW88"/>
  <c r="EV88"/>
  <c r="EU88"/>
  <c r="ET88"/>
  <c r="ES88"/>
  <c r="ER88"/>
  <c r="EQ88"/>
  <c r="EP88"/>
  <c r="EO88"/>
  <c r="EN88"/>
  <c r="EM88"/>
  <c r="EL88"/>
  <c r="EK88"/>
  <c r="EJ88"/>
  <c r="EI88"/>
  <c r="EH88"/>
  <c r="EG88"/>
  <c r="EF88"/>
  <c r="EE88"/>
  <c r="ED88"/>
  <c r="EC88"/>
  <c r="EB88"/>
  <c r="EA88"/>
  <c r="DZ88"/>
  <c r="DY88"/>
  <c r="DX88"/>
  <c r="DW88"/>
  <c r="DV88"/>
  <c r="DU88"/>
  <c r="DT88"/>
  <c r="DS88"/>
  <c r="DR88"/>
  <c r="DQ88"/>
  <c r="DP88"/>
  <c r="DO88"/>
  <c r="DN88"/>
  <c r="DM88"/>
  <c r="DL88"/>
  <c r="DK88"/>
  <c r="DJ88"/>
  <c r="DI88"/>
  <c r="DH88"/>
  <c r="DG88"/>
  <c r="DE88"/>
  <c r="DD88"/>
  <c r="DC88"/>
  <c r="DB88"/>
  <c r="DA88"/>
  <c r="CZ88"/>
  <c r="CY88"/>
  <c r="CX88"/>
  <c r="CW88"/>
  <c r="CV88"/>
  <c r="CU88"/>
  <c r="CT88"/>
  <c r="CS88"/>
  <c r="CR88"/>
  <c r="CQ88"/>
  <c r="CP88"/>
  <c r="CO88"/>
  <c r="CN88"/>
  <c r="CM88"/>
  <c r="CL88"/>
  <c r="CK88"/>
  <c r="CJ88"/>
  <c r="CI88"/>
  <c r="CH88"/>
  <c r="CG88"/>
  <c r="CF88"/>
  <c r="CE88"/>
  <c r="CD88"/>
  <c r="CC88"/>
  <c r="CB88"/>
  <c r="CA88"/>
  <c r="BZ88"/>
  <c r="BY88"/>
  <c r="BX88"/>
  <c r="BW88"/>
  <c r="BV88"/>
  <c r="BU88"/>
  <c r="BT88"/>
  <c r="BS88"/>
  <c r="BR88"/>
  <c r="BQ88"/>
  <c r="BP88"/>
  <c r="BO88"/>
  <c r="BN88"/>
  <c r="BM88"/>
  <c r="BL88"/>
  <c r="BK88"/>
  <c r="BJ88"/>
  <c r="BI88"/>
  <c r="BH88"/>
  <c r="BG88"/>
  <c r="BE88"/>
  <c r="BD88"/>
  <c r="BC88"/>
  <c r="BB88"/>
  <c r="BA88"/>
  <c r="AZ88"/>
  <c r="AY88"/>
  <c r="AX88"/>
  <c r="AW88"/>
  <c r="AV88"/>
  <c r="AU88"/>
  <c r="AT88"/>
  <c r="AS88"/>
  <c r="AR88"/>
  <c r="AQ88"/>
  <c r="AP88"/>
  <c r="AO88"/>
  <c r="AN88"/>
  <c r="AM88"/>
  <c r="AL88"/>
  <c r="AK88"/>
  <c r="AJ88"/>
  <c r="AI88"/>
  <c r="AH88"/>
  <c r="AG88"/>
  <c r="AF88"/>
  <c r="AE88"/>
  <c r="AD88"/>
  <c r="AC88"/>
  <c r="AB88"/>
  <c r="AA88"/>
  <c r="Z88"/>
  <c r="Y88"/>
  <c r="X88"/>
  <c r="W88"/>
  <c r="V88"/>
  <c r="U88"/>
  <c r="T88"/>
  <c r="S88"/>
  <c r="R88"/>
  <c r="Q88"/>
  <c r="P88"/>
  <c r="O88"/>
  <c r="N88"/>
  <c r="M88"/>
  <c r="L88"/>
  <c r="K88"/>
  <c r="J88"/>
  <c r="I88"/>
  <c r="H88"/>
  <c r="G88"/>
  <c r="FE87"/>
  <c r="FD87"/>
  <c r="FC87"/>
  <c r="FB87"/>
  <c r="FA87"/>
  <c r="EZ87"/>
  <c r="EY87"/>
  <c r="EX87"/>
  <c r="EW87"/>
  <c r="EV87"/>
  <c r="EU87"/>
  <c r="ET87"/>
  <c r="ES87"/>
  <c r="ER87"/>
  <c r="EQ87"/>
  <c r="EP87"/>
  <c r="EO87"/>
  <c r="EN87"/>
  <c r="EM87"/>
  <c r="EL87"/>
  <c r="EK87"/>
  <c r="EJ87"/>
  <c r="EI87"/>
  <c r="EH87"/>
  <c r="EG87"/>
  <c r="EF87"/>
  <c r="EE87"/>
  <c r="ED87"/>
  <c r="EC87"/>
  <c r="EB87"/>
  <c r="EA87"/>
  <c r="DZ87"/>
  <c r="DY87"/>
  <c r="DX87"/>
  <c r="DW87"/>
  <c r="DV87"/>
  <c r="DU87"/>
  <c r="DT87"/>
  <c r="DS87"/>
  <c r="DR87"/>
  <c r="DQ87"/>
  <c r="DP87"/>
  <c r="DO87"/>
  <c r="DN87"/>
  <c r="DM87"/>
  <c r="DL87"/>
  <c r="DK87"/>
  <c r="DJ87"/>
  <c r="DI87"/>
  <c r="DH87"/>
  <c r="DG87"/>
  <c r="DE87"/>
  <c r="DD87"/>
  <c r="DC87"/>
  <c r="DB87"/>
  <c r="DA87"/>
  <c r="CZ87"/>
  <c r="CY87"/>
  <c r="CX87"/>
  <c r="CW87"/>
  <c r="CV87"/>
  <c r="CU87"/>
  <c r="CT87"/>
  <c r="CS87"/>
  <c r="CR87"/>
  <c r="CQ87"/>
  <c r="CP87"/>
  <c r="CO87"/>
  <c r="CN87"/>
  <c r="CM87"/>
  <c r="CL87"/>
  <c r="CK87"/>
  <c r="CJ87"/>
  <c r="CI87"/>
  <c r="CH87"/>
  <c r="CG87"/>
  <c r="CF87"/>
  <c r="CE87"/>
  <c r="CD87"/>
  <c r="CC87"/>
  <c r="CB87"/>
  <c r="CA87"/>
  <c r="BZ87"/>
  <c r="BY87"/>
  <c r="BX87"/>
  <c r="BW87"/>
  <c r="BV87"/>
  <c r="BU87"/>
  <c r="BT87"/>
  <c r="BS87"/>
  <c r="BR87"/>
  <c r="BQ87"/>
  <c r="BP87"/>
  <c r="BO87"/>
  <c r="BN87"/>
  <c r="BM87"/>
  <c r="BL87"/>
  <c r="BK87"/>
  <c r="BJ87"/>
  <c r="BI87"/>
  <c r="BH87"/>
  <c r="BG87"/>
  <c r="BE87"/>
  <c r="BD87"/>
  <c r="BC87"/>
  <c r="BB87"/>
  <c r="BA87"/>
  <c r="AZ87"/>
  <c r="AY87"/>
  <c r="AX87"/>
  <c r="AW87"/>
  <c r="AV87"/>
  <c r="AU87"/>
  <c r="AT87"/>
  <c r="AS87"/>
  <c r="AR87"/>
  <c r="AQ87"/>
  <c r="AP87"/>
  <c r="AO87"/>
  <c r="AN87"/>
  <c r="AM87"/>
  <c r="AL87"/>
  <c r="AK87"/>
  <c r="AJ87"/>
  <c r="AI87"/>
  <c r="AH87"/>
  <c r="AG87"/>
  <c r="AF87"/>
  <c r="AE87"/>
  <c r="AD87"/>
  <c r="AC87"/>
  <c r="AB87"/>
  <c r="AA87"/>
  <c r="Z87"/>
  <c r="Y87"/>
  <c r="X87"/>
  <c r="W87"/>
  <c r="V87"/>
  <c r="U87"/>
  <c r="T87"/>
  <c r="S87"/>
  <c r="R87"/>
  <c r="Q87"/>
  <c r="P87"/>
  <c r="O87"/>
  <c r="N87"/>
  <c r="M87"/>
  <c r="L87"/>
  <c r="K87"/>
  <c r="J87"/>
  <c r="I87"/>
  <c r="H87"/>
  <c r="G87"/>
  <c r="FE86"/>
  <c r="FD86"/>
  <c r="FC86"/>
  <c r="FB86"/>
  <c r="FA86"/>
  <c r="EZ86"/>
  <c r="EY86"/>
  <c r="EX86"/>
  <c r="EW86"/>
  <c r="EV86"/>
  <c r="EU86"/>
  <c r="ET86"/>
  <c r="ES86"/>
  <c r="ER86"/>
  <c r="EQ86"/>
  <c r="EP86"/>
  <c r="EO86"/>
  <c r="EN86"/>
  <c r="EM86"/>
  <c r="EL86"/>
  <c r="EK86"/>
  <c r="EJ86"/>
  <c r="EI86"/>
  <c r="EH86"/>
  <c r="EG86"/>
  <c r="EF86"/>
  <c r="EE86"/>
  <c r="ED86"/>
  <c r="EC86"/>
  <c r="EB86"/>
  <c r="EA86"/>
  <c r="DZ86"/>
  <c r="DY86"/>
  <c r="DX86"/>
  <c r="DW86"/>
  <c r="DV86"/>
  <c r="DU86"/>
  <c r="DT86"/>
  <c r="DS86"/>
  <c r="DR86"/>
  <c r="DQ86"/>
  <c r="DP86"/>
  <c r="DO86"/>
  <c r="DN86"/>
  <c r="DM86"/>
  <c r="DL86"/>
  <c r="DK86"/>
  <c r="DJ86"/>
  <c r="DI86"/>
  <c r="DH86"/>
  <c r="DG86"/>
  <c r="DE86"/>
  <c r="DD86"/>
  <c r="DC86"/>
  <c r="DB86"/>
  <c r="DA86"/>
  <c r="CZ86"/>
  <c r="CY86"/>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FE85"/>
  <c r="FD85"/>
  <c r="ET85"/>
  <c r="DV85"/>
  <c r="DS85"/>
  <c r="DL85"/>
  <c r="DK85"/>
  <c r="DI85"/>
  <c r="DE85"/>
  <c r="DD85"/>
  <c r="DC85"/>
  <c r="DB85"/>
  <c r="DA85"/>
  <c r="CZ85"/>
  <c r="CY85"/>
  <c r="CX85"/>
  <c r="CW85"/>
  <c r="CV85"/>
  <c r="CU85"/>
  <c r="CT85"/>
  <c r="CS85"/>
  <c r="CR85"/>
  <c r="CQ85"/>
  <c r="CP85"/>
  <c r="CO85"/>
  <c r="CN85"/>
  <c r="CM85"/>
  <c r="CL85"/>
  <c r="CK85"/>
  <c r="CJ85"/>
  <c r="CI85"/>
  <c r="CH85"/>
  <c r="CG85"/>
  <c r="CF85"/>
  <c r="CE85"/>
  <c r="CD85"/>
  <c r="CC85"/>
  <c r="CB85"/>
  <c r="CA85"/>
  <c r="BZ85"/>
  <c r="BY85"/>
  <c r="BX85"/>
  <c r="BW85"/>
  <c r="BV85"/>
  <c r="BU85"/>
  <c r="BT85"/>
  <c r="BS85"/>
  <c r="BR85"/>
  <c r="BQ85"/>
  <c r="BP85"/>
  <c r="BO85"/>
  <c r="BN85"/>
  <c r="BM85"/>
  <c r="BL85"/>
  <c r="BK85"/>
  <c r="BJ85"/>
  <c r="BI85"/>
  <c r="BH85"/>
  <c r="BG85"/>
  <c r="BE85"/>
  <c r="BD85"/>
  <c r="BC85"/>
  <c r="BB85"/>
  <c r="BA85"/>
  <c r="AZ85"/>
  <c r="AY85"/>
  <c r="AX85"/>
  <c r="AW85"/>
  <c r="AV85"/>
  <c r="AU85"/>
  <c r="AT85"/>
  <c r="AS85"/>
  <c r="AR85"/>
  <c r="AQ85"/>
  <c r="AP85"/>
  <c r="AO85"/>
  <c r="AN85"/>
  <c r="AM85"/>
  <c r="AL85"/>
  <c r="AK85"/>
  <c r="AJ85"/>
  <c r="AI85"/>
  <c r="AH85"/>
  <c r="AG85"/>
  <c r="AF85"/>
  <c r="AE85"/>
  <c r="AD85"/>
  <c r="AC85"/>
  <c r="AB85"/>
  <c r="AA85"/>
  <c r="Z85"/>
  <c r="Y85"/>
  <c r="X85"/>
  <c r="W85"/>
  <c r="V85"/>
  <c r="U85"/>
  <c r="T85"/>
  <c r="S85"/>
  <c r="R85"/>
  <c r="Q85"/>
  <c r="P85"/>
  <c r="O85"/>
  <c r="N85"/>
  <c r="M85"/>
  <c r="L85"/>
  <c r="K85"/>
  <c r="J85"/>
  <c r="I85"/>
  <c r="H85"/>
  <c r="G85"/>
  <c r="FE84"/>
  <c r="DL84"/>
  <c r="DE84"/>
  <c r="BL84"/>
  <c r="BE84"/>
  <c r="BD84"/>
  <c r="BC84"/>
  <c r="BB84"/>
  <c r="BA84"/>
  <c r="AZ84"/>
  <c r="AY84"/>
  <c r="AX84"/>
  <c r="AW84"/>
  <c r="AV84"/>
  <c r="AU84"/>
  <c r="AT84"/>
  <c r="AS84"/>
  <c r="AR84"/>
  <c r="AQ84"/>
  <c r="AP84"/>
  <c r="AO84"/>
  <c r="AN84"/>
  <c r="AM84"/>
  <c r="AL84"/>
  <c r="AK84"/>
  <c r="AJ84"/>
  <c r="AI84"/>
  <c r="AH84"/>
  <c r="AG84"/>
  <c r="AF84"/>
  <c r="AE84"/>
  <c r="AD84"/>
  <c r="AC84"/>
  <c r="AB84"/>
  <c r="AA84"/>
  <c r="Z84"/>
  <c r="Y84"/>
  <c r="X84"/>
  <c r="W84"/>
  <c r="V84"/>
  <c r="U84"/>
  <c r="T84"/>
  <c r="S84"/>
  <c r="R84"/>
  <c r="Q84"/>
  <c r="P84"/>
  <c r="O84"/>
  <c r="N84"/>
  <c r="M84"/>
  <c r="L84"/>
  <c r="K84"/>
  <c r="J84"/>
  <c r="I84"/>
  <c r="H84"/>
  <c r="G84"/>
  <c r="FE83"/>
  <c r="DL83"/>
  <c r="DE83"/>
  <c r="BL83"/>
  <c r="BE83"/>
  <c r="BD83"/>
  <c r="BC83"/>
  <c r="BB83"/>
  <c r="BA83"/>
  <c r="AZ83"/>
  <c r="AY83"/>
  <c r="AX83"/>
  <c r="AW83"/>
  <c r="AV83"/>
  <c r="AU83"/>
  <c r="AT83"/>
  <c r="AS83"/>
  <c r="AR83"/>
  <c r="AQ83"/>
  <c r="AP83"/>
  <c r="AO83"/>
  <c r="AN83"/>
  <c r="AM83"/>
  <c r="AL83"/>
  <c r="AK83"/>
  <c r="AJ83"/>
  <c r="AI83"/>
  <c r="AH83"/>
  <c r="AG83"/>
  <c r="AF83"/>
  <c r="AE83"/>
  <c r="AD83"/>
  <c r="AC83"/>
  <c r="AB83"/>
  <c r="AA83"/>
  <c r="Z83"/>
  <c r="Y83"/>
  <c r="X83"/>
  <c r="W83"/>
  <c r="V83"/>
  <c r="U83"/>
  <c r="T83"/>
  <c r="S83"/>
  <c r="R83"/>
  <c r="Q83"/>
  <c r="P83"/>
  <c r="O83"/>
  <c r="N83"/>
  <c r="M83"/>
  <c r="L83"/>
  <c r="K83"/>
  <c r="J83"/>
  <c r="I83"/>
  <c r="H83"/>
  <c r="G83"/>
  <c r="FE82"/>
  <c r="DL82"/>
  <c r="DE82"/>
  <c r="BL82"/>
  <c r="BE82"/>
  <c r="BD82"/>
  <c r="BC82"/>
  <c r="BB82"/>
  <c r="BA82"/>
  <c r="AZ82"/>
  <c r="AY82"/>
  <c r="AX82"/>
  <c r="AW82"/>
  <c r="AV82"/>
  <c r="AU82"/>
  <c r="AT82"/>
  <c r="AS82"/>
  <c r="AR82"/>
  <c r="AQ82"/>
  <c r="AP82"/>
  <c r="AO82"/>
  <c r="AN82"/>
  <c r="AM82"/>
  <c r="AL82"/>
  <c r="AK82"/>
  <c r="AJ82"/>
  <c r="AI82"/>
  <c r="AH82"/>
  <c r="AG82"/>
  <c r="AF82"/>
  <c r="AE82"/>
  <c r="AD82"/>
  <c r="AC82"/>
  <c r="AB82"/>
  <c r="AA82"/>
  <c r="Z82"/>
  <c r="Y82"/>
  <c r="X82"/>
  <c r="W82"/>
  <c r="V82"/>
  <c r="U82"/>
  <c r="T82"/>
  <c r="S82"/>
  <c r="R82"/>
  <c r="Q82"/>
  <c r="P82"/>
  <c r="O82"/>
  <c r="N82"/>
  <c r="M82"/>
  <c r="L82"/>
  <c r="K82"/>
  <c r="J82"/>
  <c r="I82"/>
  <c r="H82"/>
  <c r="G82"/>
  <c r="FE81"/>
  <c r="DL81"/>
  <c r="DE81"/>
  <c r="BL81"/>
  <c r="BE81"/>
  <c r="BD81"/>
  <c r="BC81"/>
  <c r="BB81"/>
  <c r="BA81"/>
  <c r="AZ81"/>
  <c r="AY81"/>
  <c r="AX81"/>
  <c r="AW81"/>
  <c r="AV81"/>
  <c r="AU81"/>
  <c r="AT81"/>
  <c r="AS81"/>
  <c r="AR81"/>
  <c r="AQ81"/>
  <c r="AP81"/>
  <c r="AO81"/>
  <c r="AN81"/>
  <c r="AM81"/>
  <c r="AL81"/>
  <c r="AK81"/>
  <c r="AJ81"/>
  <c r="AI81"/>
  <c r="AH81"/>
  <c r="AG81"/>
  <c r="AF81"/>
  <c r="AE81"/>
  <c r="AD81"/>
  <c r="AC81"/>
  <c r="AB81"/>
  <c r="AA81"/>
  <c r="Z81"/>
  <c r="Y81"/>
  <c r="X81"/>
  <c r="W81"/>
  <c r="V81"/>
  <c r="U81"/>
  <c r="T81"/>
  <c r="S81"/>
  <c r="R81"/>
  <c r="Q81"/>
  <c r="P81"/>
  <c r="O81"/>
  <c r="N81"/>
  <c r="M81"/>
  <c r="L81"/>
  <c r="K81"/>
  <c r="J81"/>
  <c r="I81"/>
  <c r="H81"/>
  <c r="G81"/>
  <c r="FE80"/>
  <c r="DL80"/>
  <c r="DE80"/>
  <c r="BL80"/>
  <c r="BE80"/>
  <c r="BD80"/>
  <c r="BC80"/>
  <c r="BB80"/>
  <c r="BA80"/>
  <c r="AZ80"/>
  <c r="AY80"/>
  <c r="AX80"/>
  <c r="AW80"/>
  <c r="AV80"/>
  <c r="AU80"/>
  <c r="AT80"/>
  <c r="AS80"/>
  <c r="AR80"/>
  <c r="AQ80"/>
  <c r="AP80"/>
  <c r="AO80"/>
  <c r="AN80"/>
  <c r="AM80"/>
  <c r="AL80"/>
  <c r="AK80"/>
  <c r="AJ80"/>
  <c r="AI80"/>
  <c r="AH80"/>
  <c r="AG80"/>
  <c r="AF80"/>
  <c r="AE80"/>
  <c r="AD80"/>
  <c r="AC80"/>
  <c r="AB80"/>
  <c r="AA80"/>
  <c r="Z80"/>
  <c r="Y80"/>
  <c r="X80"/>
  <c r="W80"/>
  <c r="V80"/>
  <c r="U80"/>
  <c r="T80"/>
  <c r="S80"/>
  <c r="R80"/>
  <c r="Q80"/>
  <c r="P80"/>
  <c r="O80"/>
  <c r="N80"/>
  <c r="M80"/>
  <c r="L80"/>
  <c r="K80"/>
  <c r="J80"/>
  <c r="I80"/>
  <c r="H80"/>
  <c r="G80"/>
  <c r="FE79"/>
  <c r="DL79"/>
  <c r="DE79"/>
  <c r="BL79"/>
  <c r="BE79"/>
  <c r="BD79"/>
  <c r="BC79"/>
  <c r="BB79"/>
  <c r="BA79"/>
  <c r="AZ79"/>
  <c r="AY79"/>
  <c r="AX79"/>
  <c r="AW79"/>
  <c r="AV79"/>
  <c r="AU79"/>
  <c r="AT79"/>
  <c r="AS79"/>
  <c r="AR79"/>
  <c r="AQ79"/>
  <c r="AP79"/>
  <c r="AO79"/>
  <c r="AN79"/>
  <c r="AM79"/>
  <c r="AL79"/>
  <c r="AK79"/>
  <c r="AJ79"/>
  <c r="AI79"/>
  <c r="AH79"/>
  <c r="AG79"/>
  <c r="AF79"/>
  <c r="AE79"/>
  <c r="AD79"/>
  <c r="AC79"/>
  <c r="AB79"/>
  <c r="AA79"/>
  <c r="Z79"/>
  <c r="Y79"/>
  <c r="X79"/>
  <c r="W79"/>
  <c r="V79"/>
  <c r="U79"/>
  <c r="T79"/>
  <c r="S79"/>
  <c r="R79"/>
  <c r="Q79"/>
  <c r="P79"/>
  <c r="O79"/>
  <c r="N79"/>
  <c r="M79"/>
  <c r="L79"/>
  <c r="K79"/>
  <c r="J79"/>
  <c r="I79"/>
  <c r="H79"/>
  <c r="G79"/>
  <c r="FE78"/>
  <c r="FD78"/>
  <c r="FC78"/>
  <c r="FB78"/>
  <c r="FA78"/>
  <c r="EZ78"/>
  <c r="EY78"/>
  <c r="EX78"/>
  <c r="EW78"/>
  <c r="EV78"/>
  <c r="EU78"/>
  <c r="ET78"/>
  <c r="ES78"/>
  <c r="ER78"/>
  <c r="EQ78"/>
  <c r="EP78"/>
  <c r="EO78"/>
  <c r="EN78"/>
  <c r="EM78"/>
  <c r="EL78"/>
  <c r="EK78"/>
  <c r="EJ78"/>
  <c r="EI78"/>
  <c r="EH78"/>
  <c r="EG78"/>
  <c r="EF78"/>
  <c r="EE78"/>
  <c r="ED78"/>
  <c r="EC78"/>
  <c r="EB78"/>
  <c r="EA78"/>
  <c r="DZ78"/>
  <c r="DY78"/>
  <c r="DX78"/>
  <c r="DW78"/>
  <c r="DV78"/>
  <c r="DU78"/>
  <c r="DT78"/>
  <c r="DS78"/>
  <c r="DR78"/>
  <c r="DQ78"/>
  <c r="DP78"/>
  <c r="DO78"/>
  <c r="DN78"/>
  <c r="DM78"/>
  <c r="DL78"/>
  <c r="DK78"/>
  <c r="DJ78"/>
  <c r="DI78"/>
  <c r="DH78"/>
  <c r="DG78"/>
  <c r="DE78"/>
  <c r="DD78"/>
  <c r="DC78"/>
  <c r="DB78"/>
  <c r="DA78"/>
  <c r="CZ78"/>
  <c r="CY78"/>
  <c r="CX78"/>
  <c r="CW78"/>
  <c r="CV78"/>
  <c r="CU78"/>
  <c r="CT78"/>
  <c r="CS78"/>
  <c r="CR78"/>
  <c r="CQ78"/>
  <c r="CP78"/>
  <c r="CO78"/>
  <c r="CN78"/>
  <c r="CM78"/>
  <c r="CL78"/>
  <c r="CK78"/>
  <c r="CJ78"/>
  <c r="CI78"/>
  <c r="CH78"/>
  <c r="CG78"/>
  <c r="CF78"/>
  <c r="CE78"/>
  <c r="CD78"/>
  <c r="CC78"/>
  <c r="CB78"/>
  <c r="CA78"/>
  <c r="BZ78"/>
  <c r="BY78"/>
  <c r="BX78"/>
  <c r="BW78"/>
  <c r="BV78"/>
  <c r="BU78"/>
  <c r="BT78"/>
  <c r="BS78"/>
  <c r="BR78"/>
  <c r="BQ78"/>
  <c r="BP78"/>
  <c r="BO78"/>
  <c r="BN78"/>
  <c r="BM78"/>
  <c r="BL78"/>
  <c r="BK78"/>
  <c r="BJ78"/>
  <c r="BI78"/>
  <c r="BH78"/>
  <c r="BG78"/>
  <c r="BE78"/>
  <c r="BD78"/>
  <c r="BC78"/>
  <c r="BB78"/>
  <c r="BA78"/>
  <c r="AY78"/>
  <c r="AX78"/>
  <c r="AW78"/>
  <c r="AV78"/>
  <c r="AU78"/>
  <c r="AT78"/>
  <c r="AS78"/>
  <c r="AR78"/>
  <c r="AQ78"/>
  <c r="AP78"/>
  <c r="AO78"/>
  <c r="AN78"/>
  <c r="AM78"/>
  <c r="AL78"/>
  <c r="AK78"/>
  <c r="AJ78"/>
  <c r="AI78"/>
  <c r="AH78"/>
  <c r="AG78"/>
  <c r="AF78"/>
  <c r="AE78"/>
  <c r="AD78"/>
  <c r="AC78"/>
  <c r="AB78"/>
  <c r="AA78"/>
  <c r="Z78"/>
  <c r="Y78"/>
  <c r="X78"/>
  <c r="W78"/>
  <c r="V78"/>
  <c r="U78"/>
  <c r="T78"/>
  <c r="S78"/>
  <c r="R78"/>
  <c r="Q78"/>
  <c r="P78"/>
  <c r="O78"/>
  <c r="N78"/>
  <c r="M78"/>
  <c r="L78"/>
  <c r="K78"/>
  <c r="J78"/>
  <c r="I78"/>
  <c r="H78"/>
  <c r="G78"/>
  <c r="FE77"/>
  <c r="FD77"/>
  <c r="FC77"/>
  <c r="FB77"/>
  <c r="FA77"/>
  <c r="EZ77"/>
  <c r="EY77"/>
  <c r="EX77"/>
  <c r="EW77"/>
  <c r="EV77"/>
  <c r="EU77"/>
  <c r="ET77"/>
  <c r="ES77"/>
  <c r="ER77"/>
  <c r="EQ77"/>
  <c r="EP77"/>
  <c r="EO77"/>
  <c r="EN77"/>
  <c r="EM77"/>
  <c r="EL77"/>
  <c r="EK77"/>
  <c r="EJ77"/>
  <c r="EI77"/>
  <c r="EH77"/>
  <c r="EG77"/>
  <c r="EF77"/>
  <c r="EE77"/>
  <c r="ED77"/>
  <c r="EC77"/>
  <c r="EB77"/>
  <c r="EA77"/>
  <c r="DZ77"/>
  <c r="DY77"/>
  <c r="DX77"/>
  <c r="DW77"/>
  <c r="DV77"/>
  <c r="DU77"/>
  <c r="DT77"/>
  <c r="DS77"/>
  <c r="DR77"/>
  <c r="DQ77"/>
  <c r="DP77"/>
  <c r="DO77"/>
  <c r="DN77"/>
  <c r="DM77"/>
  <c r="DL77"/>
  <c r="DK77"/>
  <c r="DJ77"/>
  <c r="DI77"/>
  <c r="DH77"/>
  <c r="DG77"/>
  <c r="DE77"/>
  <c r="DD77"/>
  <c r="DC77"/>
  <c r="DB77"/>
  <c r="DA77"/>
  <c r="CZ77"/>
  <c r="CY77"/>
  <c r="CX77"/>
  <c r="CW77"/>
  <c r="CV77"/>
  <c r="CU77"/>
  <c r="CT77"/>
  <c r="CS77"/>
  <c r="CR77"/>
  <c r="CQ77"/>
  <c r="CP77"/>
  <c r="CO77"/>
  <c r="CN77"/>
  <c r="CM77"/>
  <c r="CL77"/>
  <c r="CK77"/>
  <c r="CJ77"/>
  <c r="CI77"/>
  <c r="CH77"/>
  <c r="CG77"/>
  <c r="CF77"/>
  <c r="CE77"/>
  <c r="CD77"/>
  <c r="CC77"/>
  <c r="CB77"/>
  <c r="CA77"/>
  <c r="BZ77"/>
  <c r="BY77"/>
  <c r="BX77"/>
  <c r="BW77"/>
  <c r="BV77"/>
  <c r="BU77"/>
  <c r="BT77"/>
  <c r="BS77"/>
  <c r="BR77"/>
  <c r="BQ77"/>
  <c r="BP77"/>
  <c r="BO77"/>
  <c r="BN77"/>
  <c r="BM77"/>
  <c r="BL77"/>
  <c r="BK77"/>
  <c r="BJ77"/>
  <c r="BI77"/>
  <c r="BH77"/>
  <c r="BG77"/>
  <c r="BE77"/>
  <c r="BD77"/>
  <c r="BC77"/>
  <c r="BB77"/>
  <c r="BA77"/>
  <c r="AY77"/>
  <c r="AX77"/>
  <c r="AW77"/>
  <c r="AV77"/>
  <c r="AU77"/>
  <c r="AT77"/>
  <c r="AS77"/>
  <c r="AR77"/>
  <c r="AQ77"/>
  <c r="AP77"/>
  <c r="AO77"/>
  <c r="AN77"/>
  <c r="AM77"/>
  <c r="AL77"/>
  <c r="AK77"/>
  <c r="AJ77"/>
  <c r="AI77"/>
  <c r="AH77"/>
  <c r="AG77"/>
  <c r="AF77"/>
  <c r="AE77"/>
  <c r="AD77"/>
  <c r="AC77"/>
  <c r="AB77"/>
  <c r="AA77"/>
  <c r="Z77"/>
  <c r="Y77"/>
  <c r="X77"/>
  <c r="W77"/>
  <c r="V77"/>
  <c r="U77"/>
  <c r="T77"/>
  <c r="S77"/>
  <c r="R77"/>
  <c r="Q77"/>
  <c r="P77"/>
  <c r="O77"/>
  <c r="N77"/>
  <c r="M77"/>
  <c r="L77"/>
  <c r="K77"/>
  <c r="J77"/>
  <c r="I77"/>
  <c r="H77"/>
  <c r="G77"/>
  <c r="FE76"/>
  <c r="FD76"/>
  <c r="FC76"/>
  <c r="FB76"/>
  <c r="FA76"/>
  <c r="EZ76"/>
  <c r="EY76"/>
  <c r="EX76"/>
  <c r="EW76"/>
  <c r="EV76"/>
  <c r="EU76"/>
  <c r="ET76"/>
  <c r="ES76"/>
  <c r="ER76"/>
  <c r="EQ76"/>
  <c r="EP76"/>
  <c r="EO76"/>
  <c r="EN76"/>
  <c r="EM76"/>
  <c r="EL76"/>
  <c r="EK76"/>
  <c r="EJ76"/>
  <c r="EI76"/>
  <c r="EH76"/>
  <c r="EG76"/>
  <c r="EF76"/>
  <c r="EE76"/>
  <c r="ED76"/>
  <c r="EC76"/>
  <c r="EB76"/>
  <c r="EA76"/>
  <c r="DZ76"/>
  <c r="DY76"/>
  <c r="DX76"/>
  <c r="DW76"/>
  <c r="DV76"/>
  <c r="DU76"/>
  <c r="DT76"/>
  <c r="DS76"/>
  <c r="DR76"/>
  <c r="DQ76"/>
  <c r="DP76"/>
  <c r="DO76"/>
  <c r="DN76"/>
  <c r="DM76"/>
  <c r="DL76"/>
  <c r="DK76"/>
  <c r="DJ76"/>
  <c r="DI76"/>
  <c r="DH76"/>
  <c r="DG76"/>
  <c r="DE76"/>
  <c r="DD76"/>
  <c r="DC76"/>
  <c r="DB76"/>
  <c r="DA76"/>
  <c r="CZ76"/>
  <c r="CY76"/>
  <c r="CX76"/>
  <c r="CW76"/>
  <c r="CV76"/>
  <c r="CU76"/>
  <c r="CT76"/>
  <c r="CS76"/>
  <c r="CR76"/>
  <c r="CQ76"/>
  <c r="CP76"/>
  <c r="CO76"/>
  <c r="CN76"/>
  <c r="CM76"/>
  <c r="CL76"/>
  <c r="CK76"/>
  <c r="CJ76"/>
  <c r="CI76"/>
  <c r="CH76"/>
  <c r="CG76"/>
  <c r="CF76"/>
  <c r="CE76"/>
  <c r="CD76"/>
  <c r="CC76"/>
  <c r="CB76"/>
  <c r="CA76"/>
  <c r="BZ76"/>
  <c r="BY76"/>
  <c r="BX76"/>
  <c r="BW76"/>
  <c r="BV76"/>
  <c r="BU76"/>
  <c r="BT76"/>
  <c r="BS76"/>
  <c r="BR76"/>
  <c r="BQ76"/>
  <c r="BP76"/>
  <c r="BO76"/>
  <c r="BN76"/>
  <c r="BM76"/>
  <c r="BL76"/>
  <c r="BK76"/>
  <c r="BJ76"/>
  <c r="BI76"/>
  <c r="BH76"/>
  <c r="BG76"/>
  <c r="BE76"/>
  <c r="BD76"/>
  <c r="BC76"/>
  <c r="BB76"/>
  <c r="BA76"/>
  <c r="AY76"/>
  <c r="AX76"/>
  <c r="AW76"/>
  <c r="AV76"/>
  <c r="AU76"/>
  <c r="AT76"/>
  <c r="AS76"/>
  <c r="AR76"/>
  <c r="AQ76"/>
  <c r="AP76"/>
  <c r="AO76"/>
  <c r="AN76"/>
  <c r="AM76"/>
  <c r="AL76"/>
  <c r="AK76"/>
  <c r="AJ76"/>
  <c r="AI76"/>
  <c r="AH76"/>
  <c r="AG76"/>
  <c r="AF76"/>
  <c r="AE76"/>
  <c r="AD76"/>
  <c r="AC76"/>
  <c r="AB76"/>
  <c r="AA76"/>
  <c r="Z76"/>
  <c r="Y76"/>
  <c r="X76"/>
  <c r="W76"/>
  <c r="V76"/>
  <c r="U76"/>
  <c r="T76"/>
  <c r="S76"/>
  <c r="R76"/>
  <c r="Q76"/>
  <c r="P76"/>
  <c r="O76"/>
  <c r="N76"/>
  <c r="M76"/>
  <c r="L76"/>
  <c r="K76"/>
  <c r="J76"/>
  <c r="I76"/>
  <c r="H76"/>
  <c r="G76"/>
  <c r="FE75"/>
  <c r="FD75"/>
  <c r="FC75"/>
  <c r="FB75"/>
  <c r="FA75"/>
  <c r="EZ75"/>
  <c r="EY75"/>
  <c r="EX75"/>
  <c r="EW75"/>
  <c r="EV75"/>
  <c r="EU75"/>
  <c r="ET75"/>
  <c r="ES75"/>
  <c r="ER75"/>
  <c r="EQ75"/>
  <c r="EP75"/>
  <c r="EO75"/>
  <c r="EN75"/>
  <c r="EM75"/>
  <c r="EL75"/>
  <c r="EK75"/>
  <c r="EJ75"/>
  <c r="EI75"/>
  <c r="EH75"/>
  <c r="EG75"/>
  <c r="EF75"/>
  <c r="EE75"/>
  <c r="ED75"/>
  <c r="EC75"/>
  <c r="EB75"/>
  <c r="EA75"/>
  <c r="DZ75"/>
  <c r="DY75"/>
  <c r="DX75"/>
  <c r="DW75"/>
  <c r="DV75"/>
  <c r="DU75"/>
  <c r="DT75"/>
  <c r="DS75"/>
  <c r="DR75"/>
  <c r="DQ75"/>
  <c r="DP75"/>
  <c r="DO75"/>
  <c r="DN75"/>
  <c r="DM75"/>
  <c r="DL75"/>
  <c r="DK75"/>
  <c r="DJ75"/>
  <c r="DI75"/>
  <c r="DH75"/>
  <c r="DG75"/>
  <c r="DE75"/>
  <c r="DD75"/>
  <c r="DC75"/>
  <c r="DB75"/>
  <c r="DA75"/>
  <c r="CZ75"/>
  <c r="CY75"/>
  <c r="CX75"/>
  <c r="CW75"/>
  <c r="CV75"/>
  <c r="CU75"/>
  <c r="CT75"/>
  <c r="CS75"/>
  <c r="CR75"/>
  <c r="CQ75"/>
  <c r="CP75"/>
  <c r="CO75"/>
  <c r="CN75"/>
  <c r="CM75"/>
  <c r="CL75"/>
  <c r="CK75"/>
  <c r="CJ75"/>
  <c r="CI75"/>
  <c r="CH75"/>
  <c r="CG75"/>
  <c r="CF75"/>
  <c r="CE75"/>
  <c r="CD75"/>
  <c r="CC75"/>
  <c r="CB75"/>
  <c r="CA75"/>
  <c r="BZ75"/>
  <c r="BY75"/>
  <c r="BX75"/>
  <c r="BW75"/>
  <c r="BV75"/>
  <c r="BU75"/>
  <c r="BT75"/>
  <c r="BS75"/>
  <c r="BR75"/>
  <c r="BQ75"/>
  <c r="BP75"/>
  <c r="BO75"/>
  <c r="BN75"/>
  <c r="BM75"/>
  <c r="BL75"/>
  <c r="BK75"/>
  <c r="BJ75"/>
  <c r="BI75"/>
  <c r="BH75"/>
  <c r="BG75"/>
  <c r="BE75"/>
  <c r="BD75"/>
  <c r="BC75"/>
  <c r="BB75"/>
  <c r="BA75"/>
  <c r="AY75"/>
  <c r="AX75"/>
  <c r="AW75"/>
  <c r="AV75"/>
  <c r="AU75"/>
  <c r="AT75"/>
  <c r="AS75"/>
  <c r="AR75"/>
  <c r="AQ75"/>
  <c r="AP75"/>
  <c r="AO75"/>
  <c r="AN75"/>
  <c r="AM75"/>
  <c r="AL75"/>
  <c r="AK75"/>
  <c r="AJ75"/>
  <c r="AI75"/>
  <c r="AH75"/>
  <c r="AG75"/>
  <c r="AF75"/>
  <c r="AE75"/>
  <c r="AD75"/>
  <c r="AC75"/>
  <c r="AB75"/>
  <c r="AA75"/>
  <c r="Z75"/>
  <c r="Y75"/>
  <c r="X75"/>
  <c r="W75"/>
  <c r="V75"/>
  <c r="U75"/>
  <c r="T75"/>
  <c r="S75"/>
  <c r="R75"/>
  <c r="Q75"/>
  <c r="P75"/>
  <c r="O75"/>
  <c r="N75"/>
  <c r="M75"/>
  <c r="L75"/>
  <c r="K75"/>
  <c r="J75"/>
  <c r="I75"/>
  <c r="H75"/>
  <c r="G75"/>
  <c r="FE74"/>
  <c r="FD74"/>
  <c r="FC74"/>
  <c r="FB74"/>
  <c r="FA74"/>
  <c r="EZ74"/>
  <c r="EY74"/>
  <c r="EX74"/>
  <c r="EW74"/>
  <c r="EV74"/>
  <c r="EU74"/>
  <c r="ET74"/>
  <c r="ES74"/>
  <c r="ER74"/>
  <c r="EQ74"/>
  <c r="EP74"/>
  <c r="EO74"/>
  <c r="EN74"/>
  <c r="EM74"/>
  <c r="EL74"/>
  <c r="EK74"/>
  <c r="EJ74"/>
  <c r="EI74"/>
  <c r="EH74"/>
  <c r="EG74"/>
  <c r="EF74"/>
  <c r="EE74"/>
  <c r="ED74"/>
  <c r="EC74"/>
  <c r="EB74"/>
  <c r="EA74"/>
  <c r="DZ74"/>
  <c r="DY74"/>
  <c r="DX74"/>
  <c r="DW74"/>
  <c r="DV74"/>
  <c r="DU74"/>
  <c r="DT74"/>
  <c r="DS74"/>
  <c r="DR74"/>
  <c r="DQ74"/>
  <c r="DP74"/>
  <c r="DO74"/>
  <c r="DN74"/>
  <c r="DM74"/>
  <c r="DL74"/>
  <c r="DK74"/>
  <c r="DJ74"/>
  <c r="DI74"/>
  <c r="DH74"/>
  <c r="DG74"/>
  <c r="DE74"/>
  <c r="DD74"/>
  <c r="DC74"/>
  <c r="DB74"/>
  <c r="DA74"/>
  <c r="CZ74"/>
  <c r="CY74"/>
  <c r="CX74"/>
  <c r="CW74"/>
  <c r="CV74"/>
  <c r="CU74"/>
  <c r="CT74"/>
  <c r="CS74"/>
  <c r="CR74"/>
  <c r="CQ74"/>
  <c r="CP74"/>
  <c r="CO74"/>
  <c r="CN74"/>
  <c r="CM74"/>
  <c r="CL74"/>
  <c r="CK74"/>
  <c r="CJ74"/>
  <c r="CI74"/>
  <c r="CH74"/>
  <c r="CG74"/>
  <c r="CF74"/>
  <c r="CE74"/>
  <c r="CD74"/>
  <c r="CC74"/>
  <c r="CB74"/>
  <c r="CA74"/>
  <c r="BZ74"/>
  <c r="BY74"/>
  <c r="BX74"/>
  <c r="BW74"/>
  <c r="BV74"/>
  <c r="BU74"/>
  <c r="BT74"/>
  <c r="BS74"/>
  <c r="BR74"/>
  <c r="BQ74"/>
  <c r="BP74"/>
  <c r="BO74"/>
  <c r="BN74"/>
  <c r="BM74"/>
  <c r="BL74"/>
  <c r="BK74"/>
  <c r="BJ74"/>
  <c r="BI74"/>
  <c r="BH74"/>
  <c r="BG74"/>
  <c r="BE74"/>
  <c r="BD74"/>
  <c r="BC74"/>
  <c r="BB74"/>
  <c r="BA74"/>
  <c r="AY74"/>
  <c r="AX74"/>
  <c r="AW74"/>
  <c r="AV74"/>
  <c r="AU74"/>
  <c r="AT74"/>
  <c r="AS74"/>
  <c r="AR74"/>
  <c r="AQ74"/>
  <c r="AP74"/>
  <c r="AO74"/>
  <c r="AN74"/>
  <c r="AM74"/>
  <c r="AL74"/>
  <c r="AK74"/>
  <c r="AJ74"/>
  <c r="AI74"/>
  <c r="AH74"/>
  <c r="AG74"/>
  <c r="AF74"/>
  <c r="AE74"/>
  <c r="AD74"/>
  <c r="AC74"/>
  <c r="AB74"/>
  <c r="AA74"/>
  <c r="Z74"/>
  <c r="Y74"/>
  <c r="X74"/>
  <c r="W74"/>
  <c r="V74"/>
  <c r="U74"/>
  <c r="T74"/>
  <c r="S74"/>
  <c r="R74"/>
  <c r="Q74"/>
  <c r="P74"/>
  <c r="O74"/>
  <c r="N74"/>
  <c r="M74"/>
  <c r="L74"/>
  <c r="K74"/>
  <c r="J74"/>
  <c r="I74"/>
  <c r="H74"/>
  <c r="G74"/>
  <c r="FE72"/>
  <c r="FD72"/>
  <c r="FC72"/>
  <c r="FB72"/>
  <c r="FA72"/>
  <c r="EZ72"/>
  <c r="EY72"/>
  <c r="EX72"/>
  <c r="EW72"/>
  <c r="EV72"/>
  <c r="EU72"/>
  <c r="ET72"/>
  <c r="ES72"/>
  <c r="ER72"/>
  <c r="EQ72"/>
  <c r="EP72"/>
  <c r="EO72"/>
  <c r="EN72"/>
  <c r="EM72"/>
  <c r="EL72"/>
  <c r="EK72"/>
  <c r="EJ72"/>
  <c r="EI72"/>
  <c r="EH72"/>
  <c r="EG72"/>
  <c r="EF72"/>
  <c r="EE72"/>
  <c r="ED72"/>
  <c r="EC72"/>
  <c r="EB72"/>
  <c r="EA72"/>
  <c r="DZ72"/>
  <c r="DY72"/>
  <c r="DX72"/>
  <c r="DW72"/>
  <c r="DV72"/>
  <c r="DU72"/>
  <c r="DT72"/>
  <c r="DS72"/>
  <c r="DR72"/>
  <c r="DQ72"/>
  <c r="DP72"/>
  <c r="DO72"/>
  <c r="DN72"/>
  <c r="DM72"/>
  <c r="DL72"/>
  <c r="DK72"/>
  <c r="DJ72"/>
  <c r="DI72"/>
  <c r="DH72"/>
  <c r="DG72"/>
  <c r="DE72"/>
  <c r="DD72"/>
  <c r="DC72"/>
  <c r="DB72"/>
  <c r="DA72"/>
  <c r="CZ72"/>
  <c r="CY72"/>
  <c r="CX72"/>
  <c r="CW72"/>
  <c r="CV72"/>
  <c r="CU72"/>
  <c r="CT72"/>
  <c r="CS72"/>
  <c r="CR72"/>
  <c r="CQ72"/>
  <c r="CP72"/>
  <c r="CO72"/>
  <c r="CN72"/>
  <c r="CM72"/>
  <c r="CL72"/>
  <c r="CK72"/>
  <c r="CJ72"/>
  <c r="CI72"/>
  <c r="CH72"/>
  <c r="CG72"/>
  <c r="CF72"/>
  <c r="CE72"/>
  <c r="CD72"/>
  <c r="CC72"/>
  <c r="CB72"/>
  <c r="CA72"/>
  <c r="BZ72"/>
  <c r="BY72"/>
  <c r="BX72"/>
  <c r="BW72"/>
  <c r="BV72"/>
  <c r="BU72"/>
  <c r="BT72"/>
  <c r="BS72"/>
  <c r="BR72"/>
  <c r="BQ72"/>
  <c r="BP72"/>
  <c r="BO72"/>
  <c r="BN72"/>
  <c r="BM72"/>
  <c r="BL72"/>
  <c r="BK72"/>
  <c r="BJ72"/>
  <c r="BI72"/>
  <c r="BH72"/>
  <c r="BG72"/>
  <c r="BE72"/>
  <c r="BD72"/>
  <c r="BC72"/>
  <c r="BB72"/>
  <c r="BA72"/>
  <c r="AZ72"/>
  <c r="AY72"/>
  <c r="AX72"/>
  <c r="AW72"/>
  <c r="AV72"/>
  <c r="AU72"/>
  <c r="AT72"/>
  <c r="AS72"/>
  <c r="AR72"/>
  <c r="AQ72"/>
  <c r="AP72"/>
  <c r="AO72"/>
  <c r="AN72"/>
  <c r="AM72"/>
  <c r="AL72"/>
  <c r="AK72"/>
  <c r="AJ72"/>
  <c r="AI72"/>
  <c r="AH72"/>
  <c r="AG72"/>
  <c r="AF72"/>
  <c r="AE72"/>
  <c r="AD72"/>
  <c r="AC72"/>
  <c r="AB72"/>
  <c r="AA72"/>
  <c r="Z72"/>
  <c r="Y72"/>
  <c r="X72"/>
  <c r="W72"/>
  <c r="V72"/>
  <c r="U72"/>
  <c r="T72"/>
  <c r="S72"/>
  <c r="R72"/>
  <c r="Q72"/>
  <c r="P72"/>
  <c r="O72"/>
  <c r="N72"/>
  <c r="M72"/>
  <c r="L72"/>
  <c r="K72"/>
  <c r="J72"/>
  <c r="I72"/>
  <c r="H72"/>
  <c r="G72"/>
  <c r="FF70"/>
  <c r="FE70"/>
  <c r="FD70"/>
  <c r="FC70"/>
  <c r="EZ70"/>
  <c r="EX70"/>
  <c r="EW70"/>
  <c r="EV70"/>
  <c r="ET70"/>
  <c r="ES70"/>
  <c r="EQ70"/>
  <c r="EP70"/>
  <c r="EM70"/>
  <c r="EJ70"/>
  <c r="DV70"/>
  <c r="DR70"/>
  <c r="DQ70"/>
  <c r="DP70"/>
  <c r="DN70"/>
  <c r="DM70"/>
  <c r="DL70"/>
  <c r="DJ70"/>
  <c r="DG70"/>
  <c r="DE70"/>
  <c r="DD70"/>
  <c r="DC70"/>
  <c r="DB70"/>
  <c r="DA70"/>
  <c r="CZ70"/>
  <c r="CY70"/>
  <c r="CX70"/>
  <c r="CW70"/>
  <c r="CV70"/>
  <c r="CU70"/>
  <c r="CT70"/>
  <c r="CS70"/>
  <c r="CR70"/>
  <c r="CQ70"/>
  <c r="CP70"/>
  <c r="CO70"/>
  <c r="CN70"/>
  <c r="CM70"/>
  <c r="CL70"/>
  <c r="CK70"/>
  <c r="CJ70"/>
  <c r="CI70"/>
  <c r="CH70"/>
  <c r="CG70"/>
  <c r="CF70"/>
  <c r="CE70"/>
  <c r="CD70"/>
  <c r="CC70"/>
  <c r="CB70"/>
  <c r="CA70"/>
  <c r="BZ70"/>
  <c r="BY70"/>
  <c r="BX70"/>
  <c r="BW70"/>
  <c r="BV70"/>
  <c r="BU70"/>
  <c r="BT70"/>
  <c r="BS70"/>
  <c r="BR70"/>
  <c r="BQ70"/>
  <c r="BP70"/>
  <c r="BO70"/>
  <c r="BN70"/>
  <c r="BM70"/>
  <c r="BL70"/>
  <c r="BK70"/>
  <c r="BJ70"/>
  <c r="BI70"/>
  <c r="BH70"/>
  <c r="BG70"/>
  <c r="BE70"/>
  <c r="BD70"/>
  <c r="BC70"/>
  <c r="AZ70"/>
  <c r="AX70"/>
  <c r="AW70"/>
  <c r="AV70"/>
  <c r="AT70"/>
  <c r="AS70"/>
  <c r="AQ70"/>
  <c r="AP70"/>
  <c r="AM70"/>
  <c r="AJ70"/>
  <c r="V70"/>
  <c r="R70"/>
  <c r="Q70"/>
  <c r="P70"/>
  <c r="N70"/>
  <c r="M70"/>
  <c r="L70"/>
  <c r="J70"/>
  <c r="G70"/>
  <c r="FE69"/>
  <c r="FD69"/>
  <c r="FC69"/>
  <c r="FB69"/>
  <c r="FA69"/>
  <c r="EZ69"/>
  <c r="EY69"/>
  <c r="EX69"/>
  <c r="EW69"/>
  <c r="EV69"/>
  <c r="EU69"/>
  <c r="ET69"/>
  <c r="ES69"/>
  <c r="ER69"/>
  <c r="EQ69"/>
  <c r="EP69"/>
  <c r="EO69"/>
  <c r="EN69"/>
  <c r="EM69"/>
  <c r="EL69"/>
  <c r="EK69"/>
  <c r="EJ69"/>
  <c r="EI69"/>
  <c r="EH69"/>
  <c r="EG69"/>
  <c r="EF69"/>
  <c r="EE69"/>
  <c r="ED69"/>
  <c r="EC69"/>
  <c r="EB69"/>
  <c r="EA69"/>
  <c r="DZ69"/>
  <c r="DY69"/>
  <c r="DX69"/>
  <c r="DW69"/>
  <c r="DV69"/>
  <c r="DU69"/>
  <c r="DT69"/>
  <c r="DS69"/>
  <c r="DR69"/>
  <c r="DQ69"/>
  <c r="DP69"/>
  <c r="DO69"/>
  <c r="DN69"/>
  <c r="DM69"/>
  <c r="DL69"/>
  <c r="DK69"/>
  <c r="DJ69"/>
  <c r="DI69"/>
  <c r="DH69"/>
  <c r="DG69"/>
  <c r="DE69"/>
  <c r="DD69"/>
  <c r="DC69"/>
  <c r="DB69"/>
  <c r="DA69"/>
  <c r="CZ69"/>
  <c r="CY69"/>
  <c r="CX69"/>
  <c r="CW69"/>
  <c r="CV69"/>
  <c r="CU69"/>
  <c r="CT69"/>
  <c r="CS69"/>
  <c r="CR69"/>
  <c r="CQ69"/>
  <c r="CP69"/>
  <c r="CO69"/>
  <c r="CN69"/>
  <c r="CM69"/>
  <c r="CL69"/>
  <c r="CK69"/>
  <c r="CJ69"/>
  <c r="CI69"/>
  <c r="CH69"/>
  <c r="CG69"/>
  <c r="CF69"/>
  <c r="CE69"/>
  <c r="CD69"/>
  <c r="CC69"/>
  <c r="CB69"/>
  <c r="CA69"/>
  <c r="BZ69"/>
  <c r="BY69"/>
  <c r="BX69"/>
  <c r="BW69"/>
  <c r="BV69"/>
  <c r="BU69"/>
  <c r="BT69"/>
  <c r="BS69"/>
  <c r="BR69"/>
  <c r="BQ69"/>
  <c r="BP69"/>
  <c r="BO69"/>
  <c r="BN69"/>
  <c r="BM69"/>
  <c r="BL69"/>
  <c r="BK69"/>
  <c r="BJ69"/>
  <c r="BI69"/>
  <c r="BH69"/>
  <c r="BG69"/>
  <c r="BE69"/>
  <c r="BD69"/>
  <c r="BC69"/>
  <c r="BB69"/>
  <c r="BA69"/>
  <c r="AZ69"/>
  <c r="AY69"/>
  <c r="AX69"/>
  <c r="AW69"/>
  <c r="AV69"/>
  <c r="AU69"/>
  <c r="AT69"/>
  <c r="AS69"/>
  <c r="AR69"/>
  <c r="AQ69"/>
  <c r="AP69"/>
  <c r="AO69"/>
  <c r="AN69"/>
  <c r="AM69"/>
  <c r="AL69"/>
  <c r="AK69"/>
  <c r="AJ69"/>
  <c r="AI69"/>
  <c r="AH69"/>
  <c r="AG69"/>
  <c r="AF69"/>
  <c r="AE69"/>
  <c r="AD69"/>
  <c r="AC69"/>
  <c r="AB69"/>
  <c r="AA69"/>
  <c r="Z69"/>
  <c r="Y69"/>
  <c r="X69"/>
  <c r="W69"/>
  <c r="V69"/>
  <c r="U69"/>
  <c r="T69"/>
  <c r="S69"/>
  <c r="R69"/>
  <c r="Q69"/>
  <c r="P69"/>
  <c r="O69"/>
  <c r="N69"/>
  <c r="M69"/>
  <c r="L69"/>
  <c r="K69"/>
  <c r="J69"/>
  <c r="I69"/>
  <c r="H69"/>
  <c r="G69"/>
  <c r="FE68"/>
  <c r="FD68"/>
  <c r="FC68"/>
  <c r="FB68"/>
  <c r="FA68"/>
  <c r="EZ68"/>
  <c r="EY68"/>
  <c r="EX68"/>
  <c r="EW68"/>
  <c r="EV68"/>
  <c r="EU68"/>
  <c r="ET68"/>
  <c r="ES68"/>
  <c r="ER68"/>
  <c r="EQ68"/>
  <c r="EP68"/>
  <c r="EO68"/>
  <c r="EN68"/>
  <c r="EM68"/>
  <c r="EL68"/>
  <c r="EK68"/>
  <c r="EJ68"/>
  <c r="EI68"/>
  <c r="EH68"/>
  <c r="EG68"/>
  <c r="EF68"/>
  <c r="EE68"/>
  <c r="ED68"/>
  <c r="EC68"/>
  <c r="EB68"/>
  <c r="EA68"/>
  <c r="DZ68"/>
  <c r="DY68"/>
  <c r="DX68"/>
  <c r="DW68"/>
  <c r="DV68"/>
  <c r="DU68"/>
  <c r="DT68"/>
  <c r="DS68"/>
  <c r="DR68"/>
  <c r="DQ68"/>
  <c r="DP68"/>
  <c r="DO68"/>
  <c r="DN68"/>
  <c r="DM68"/>
  <c r="DL68"/>
  <c r="DK68"/>
  <c r="DJ68"/>
  <c r="DI68"/>
  <c r="DE68"/>
  <c r="DD68"/>
  <c r="DC68"/>
  <c r="DB68"/>
  <c r="DA68"/>
  <c r="CZ68"/>
  <c r="CY68"/>
  <c r="CX68"/>
  <c r="CW68"/>
  <c r="CV68"/>
  <c r="CU68"/>
  <c r="CT68"/>
  <c r="CS68"/>
  <c r="CR68"/>
  <c r="CQ68"/>
  <c r="CP68"/>
  <c r="CO68"/>
  <c r="CN68"/>
  <c r="CM68"/>
  <c r="CL68"/>
  <c r="CK68"/>
  <c r="CJ68"/>
  <c r="CI68"/>
  <c r="CH68"/>
  <c r="CG68"/>
  <c r="CF68"/>
  <c r="CE68"/>
  <c r="CD68"/>
  <c r="CC68"/>
  <c r="CB68"/>
  <c r="CA68"/>
  <c r="BZ68"/>
  <c r="BY68"/>
  <c r="BX68"/>
  <c r="BW68"/>
  <c r="BV68"/>
  <c r="BU68"/>
  <c r="BT68"/>
  <c r="BS68"/>
  <c r="BR68"/>
  <c r="BQ68"/>
  <c r="BP68"/>
  <c r="BO68"/>
  <c r="BN68"/>
  <c r="BM68"/>
  <c r="BL68"/>
  <c r="BK68"/>
  <c r="BJ68"/>
  <c r="BI68"/>
  <c r="BH68"/>
  <c r="BG68"/>
  <c r="BE68"/>
  <c r="BD68"/>
  <c r="BC68"/>
  <c r="BB68"/>
  <c r="BA68"/>
  <c r="AZ68"/>
  <c r="AY68"/>
  <c r="AX68"/>
  <c r="AW68"/>
  <c r="AV68"/>
  <c r="AU68"/>
  <c r="AT68"/>
  <c r="AS68"/>
  <c r="AR68"/>
  <c r="AQ68"/>
  <c r="AP68"/>
  <c r="AO68"/>
  <c r="AN68"/>
  <c r="AM68"/>
  <c r="AL68"/>
  <c r="AK68"/>
  <c r="AJ68"/>
  <c r="AI68"/>
  <c r="AH68"/>
  <c r="AG68"/>
  <c r="AF68"/>
  <c r="AE68"/>
  <c r="AD68"/>
  <c r="AC68"/>
  <c r="AB68"/>
  <c r="AA68"/>
  <c r="Z68"/>
  <c r="Y68"/>
  <c r="X68"/>
  <c r="W68"/>
  <c r="V68"/>
  <c r="U68"/>
  <c r="T68"/>
  <c r="S68"/>
  <c r="R68"/>
  <c r="Q68"/>
  <c r="P68"/>
  <c r="O68"/>
  <c r="N68"/>
  <c r="M68"/>
  <c r="L68"/>
  <c r="K68"/>
  <c r="J68"/>
  <c r="I68"/>
  <c r="H68"/>
  <c r="G68"/>
  <c r="FE67"/>
  <c r="FD67"/>
  <c r="FC67"/>
  <c r="FB67"/>
  <c r="FA67"/>
  <c r="EZ67"/>
  <c r="EY67"/>
  <c r="EX67"/>
  <c r="EW67"/>
  <c r="EV67"/>
  <c r="EU67"/>
  <c r="ET67"/>
  <c r="ES67"/>
  <c r="ER67"/>
  <c r="EQ67"/>
  <c r="EP67"/>
  <c r="EO67"/>
  <c r="EN67"/>
  <c r="EM67"/>
  <c r="EL67"/>
  <c r="EK67"/>
  <c r="EJ67"/>
  <c r="EI67"/>
  <c r="EH67"/>
  <c r="EG67"/>
  <c r="EF67"/>
  <c r="EE67"/>
  <c r="ED67"/>
  <c r="EC67"/>
  <c r="EB67"/>
  <c r="EA67"/>
  <c r="DZ67"/>
  <c r="DY67"/>
  <c r="DX67"/>
  <c r="DW67"/>
  <c r="DV67"/>
  <c r="DU67"/>
  <c r="DT67"/>
  <c r="DS67"/>
  <c r="DR67"/>
  <c r="DQ67"/>
  <c r="DP67"/>
  <c r="DO67"/>
  <c r="DN67"/>
  <c r="DM67"/>
  <c r="DL67"/>
  <c r="DK67"/>
  <c r="DI67"/>
  <c r="DH67"/>
  <c r="DE67"/>
  <c r="DD67"/>
  <c r="DC67"/>
  <c r="DB67"/>
  <c r="DA67"/>
  <c r="CZ67"/>
  <c r="CY67"/>
  <c r="CX67"/>
  <c r="CW67"/>
  <c r="CV67"/>
  <c r="CU67"/>
  <c r="CT67"/>
  <c r="CS67"/>
  <c r="CR67"/>
  <c r="CQ67"/>
  <c r="CP67"/>
  <c r="CO67"/>
  <c r="CN67"/>
  <c r="CM67"/>
  <c r="CL67"/>
  <c r="CK67"/>
  <c r="CJ67"/>
  <c r="CI67"/>
  <c r="CH67"/>
  <c r="CG67"/>
  <c r="CF67"/>
  <c r="CE67"/>
  <c r="CD67"/>
  <c r="CC67"/>
  <c r="CB67"/>
  <c r="CA67"/>
  <c r="BZ67"/>
  <c r="BY67"/>
  <c r="BX67"/>
  <c r="BW67"/>
  <c r="BV67"/>
  <c r="BU67"/>
  <c r="BT67"/>
  <c r="BS67"/>
  <c r="BR67"/>
  <c r="BQ67"/>
  <c r="BP67"/>
  <c r="BO67"/>
  <c r="BN67"/>
  <c r="BM67"/>
  <c r="BL67"/>
  <c r="BK67"/>
  <c r="BJ67"/>
  <c r="BI67"/>
  <c r="BH67"/>
  <c r="BG67"/>
  <c r="BE67"/>
  <c r="BD67"/>
  <c r="BC67"/>
  <c r="BB67"/>
  <c r="BA67"/>
  <c r="AZ67"/>
  <c r="AY67"/>
  <c r="AX67"/>
  <c r="AW67"/>
  <c r="AV67"/>
  <c r="AU67"/>
  <c r="AT67"/>
  <c r="AS67"/>
  <c r="AR67"/>
  <c r="AQ67"/>
  <c r="AP67"/>
  <c r="AO67"/>
  <c r="AN67"/>
  <c r="AM67"/>
  <c r="AL67"/>
  <c r="AK67"/>
  <c r="AJ67"/>
  <c r="AI67"/>
  <c r="AH67"/>
  <c r="AG67"/>
  <c r="AF67"/>
  <c r="AE67"/>
  <c r="AD67"/>
  <c r="AC67"/>
  <c r="AB67"/>
  <c r="AA67"/>
  <c r="Z67"/>
  <c r="Y67"/>
  <c r="X67"/>
  <c r="W67"/>
  <c r="V67"/>
  <c r="U67"/>
  <c r="T67"/>
  <c r="S67"/>
  <c r="R67"/>
  <c r="Q67"/>
  <c r="P67"/>
  <c r="O67"/>
  <c r="N67"/>
  <c r="M67"/>
  <c r="L67"/>
  <c r="K67"/>
  <c r="J67"/>
  <c r="I67"/>
  <c r="H67"/>
  <c r="G67"/>
  <c r="FE66"/>
  <c r="FD66"/>
  <c r="FC66"/>
  <c r="FB66"/>
  <c r="FA66"/>
  <c r="EZ66"/>
  <c r="EY66"/>
  <c r="EX66"/>
  <c r="EW66"/>
  <c r="EV66"/>
  <c r="EU66"/>
  <c r="ET66"/>
  <c r="ES66"/>
  <c r="ER66"/>
  <c r="EQ66"/>
  <c r="EP66"/>
  <c r="EO66"/>
  <c r="EN66"/>
  <c r="EM66"/>
  <c r="EL66"/>
  <c r="EK66"/>
  <c r="EJ66"/>
  <c r="EI66"/>
  <c r="EH66"/>
  <c r="EG66"/>
  <c r="EF66"/>
  <c r="EE66"/>
  <c r="ED66"/>
  <c r="EC66"/>
  <c r="EB66"/>
  <c r="EA66"/>
  <c r="DZ66"/>
  <c r="DY66"/>
  <c r="DX66"/>
  <c r="DW66"/>
  <c r="DV66"/>
  <c r="DU66"/>
  <c r="DT66"/>
  <c r="DS66"/>
  <c r="DR66"/>
  <c r="DQ66"/>
  <c r="DP66"/>
  <c r="DO66"/>
  <c r="DN66"/>
  <c r="DM66"/>
  <c r="DL66"/>
  <c r="DK66"/>
  <c r="DI66"/>
  <c r="DH66"/>
  <c r="DE66"/>
  <c r="DD66"/>
  <c r="DC66"/>
  <c r="DB66"/>
  <c r="DA66"/>
  <c r="CZ66"/>
  <c r="CY66"/>
  <c r="CX66"/>
  <c r="CW66"/>
  <c r="CV66"/>
  <c r="CU66"/>
  <c r="CT66"/>
  <c r="CS66"/>
  <c r="CR66"/>
  <c r="CQ66"/>
  <c r="CP66"/>
  <c r="CO66"/>
  <c r="CN66"/>
  <c r="CM66"/>
  <c r="CL66"/>
  <c r="CK66"/>
  <c r="CJ66"/>
  <c r="CI66"/>
  <c r="CH66"/>
  <c r="CG66"/>
  <c r="CF66"/>
  <c r="CE66"/>
  <c r="CD66"/>
  <c r="CC66"/>
  <c r="CB66"/>
  <c r="CA66"/>
  <c r="BZ66"/>
  <c r="BY66"/>
  <c r="BX66"/>
  <c r="BW66"/>
  <c r="BV66"/>
  <c r="BU66"/>
  <c r="BT66"/>
  <c r="BS66"/>
  <c r="BR66"/>
  <c r="BQ66"/>
  <c r="BP66"/>
  <c r="BO66"/>
  <c r="BN66"/>
  <c r="BM66"/>
  <c r="BL66"/>
  <c r="BK66"/>
  <c r="BJ66"/>
  <c r="BI66"/>
  <c r="BH66"/>
  <c r="BG66"/>
  <c r="BE66"/>
  <c r="BD66"/>
  <c r="BC66"/>
  <c r="BB66"/>
  <c r="BA66"/>
  <c r="AZ66"/>
  <c r="AY66"/>
  <c r="AX66"/>
  <c r="AW66"/>
  <c r="AV66"/>
  <c r="AU66"/>
  <c r="AT66"/>
  <c r="AS66"/>
  <c r="AR66"/>
  <c r="AQ66"/>
  <c r="AP66"/>
  <c r="AO66"/>
  <c r="AN66"/>
  <c r="AM66"/>
  <c r="AL66"/>
  <c r="AK66"/>
  <c r="AJ66"/>
  <c r="AI66"/>
  <c r="AH66"/>
  <c r="AG66"/>
  <c r="AF66"/>
  <c r="AE66"/>
  <c r="AD66"/>
  <c r="AC66"/>
  <c r="AB66"/>
  <c r="AA66"/>
  <c r="Z66"/>
  <c r="Y66"/>
  <c r="X66"/>
  <c r="W66"/>
  <c r="V66"/>
  <c r="U66"/>
  <c r="T66"/>
  <c r="S66"/>
  <c r="R66"/>
  <c r="Q66"/>
  <c r="P66"/>
  <c r="O66"/>
  <c r="N66"/>
  <c r="M66"/>
  <c r="L66"/>
  <c r="K66"/>
  <c r="J66"/>
  <c r="I66"/>
  <c r="H66"/>
  <c r="G66"/>
  <c r="FE65"/>
  <c r="FD65"/>
  <c r="FC65"/>
  <c r="FB65"/>
  <c r="FA65"/>
  <c r="EZ65"/>
  <c r="EX65"/>
  <c r="EW65"/>
  <c r="EV65"/>
  <c r="EU65"/>
  <c r="ET65"/>
  <c r="ES65"/>
  <c r="ER65"/>
  <c r="EQ65"/>
  <c r="EP65"/>
  <c r="EO65"/>
  <c r="EN65"/>
  <c r="EM65"/>
  <c r="EL65"/>
  <c r="EK65"/>
  <c r="EJ65"/>
  <c r="EI65"/>
  <c r="EH65"/>
  <c r="EG65"/>
  <c r="EF65"/>
  <c r="EE65"/>
  <c r="ED65"/>
  <c r="EC65"/>
  <c r="EB65"/>
  <c r="EA65"/>
  <c r="DZ65"/>
  <c r="DY65"/>
  <c r="DX65"/>
  <c r="DW65"/>
  <c r="DV65"/>
  <c r="DU65"/>
  <c r="DT65"/>
  <c r="DS65"/>
  <c r="DR65"/>
  <c r="DQ65"/>
  <c r="DP65"/>
  <c r="DO65"/>
  <c r="DN65"/>
  <c r="DM65"/>
  <c r="DL65"/>
  <c r="DK65"/>
  <c r="DI65"/>
  <c r="DH65"/>
  <c r="DE65"/>
  <c r="DD65"/>
  <c r="DC65"/>
  <c r="DB65"/>
  <c r="DA65"/>
  <c r="CZ65"/>
  <c r="CY65"/>
  <c r="CX65"/>
  <c r="CW65"/>
  <c r="CV65"/>
  <c r="CU65"/>
  <c r="CT65"/>
  <c r="CS65"/>
  <c r="CR65"/>
  <c r="CQ65"/>
  <c r="CP65"/>
  <c r="CO65"/>
  <c r="CN65"/>
  <c r="CM65"/>
  <c r="CL65"/>
  <c r="CK65"/>
  <c r="CJ65"/>
  <c r="CI65"/>
  <c r="CH65"/>
  <c r="CG65"/>
  <c r="CF65"/>
  <c r="CE65"/>
  <c r="CD65"/>
  <c r="CC65"/>
  <c r="CB65"/>
  <c r="CA65"/>
  <c r="BZ65"/>
  <c r="BY65"/>
  <c r="BX65"/>
  <c r="BW65"/>
  <c r="BV65"/>
  <c r="BU65"/>
  <c r="BT65"/>
  <c r="BS65"/>
  <c r="BR65"/>
  <c r="BQ65"/>
  <c r="BP65"/>
  <c r="BO65"/>
  <c r="BN65"/>
  <c r="BM65"/>
  <c r="BL65"/>
  <c r="BK65"/>
  <c r="BJ65"/>
  <c r="BI65"/>
  <c r="BH65"/>
  <c r="BG65"/>
  <c r="BE65"/>
  <c r="BD65"/>
  <c r="BC65"/>
  <c r="BB65"/>
  <c r="BA65"/>
  <c r="AZ65"/>
  <c r="AY65"/>
  <c r="AX65"/>
  <c r="AW65"/>
  <c r="AV65"/>
  <c r="AU65"/>
  <c r="AT65"/>
  <c r="AS65"/>
  <c r="AR65"/>
  <c r="AQ65"/>
  <c r="AP65"/>
  <c r="AO65"/>
  <c r="AN65"/>
  <c r="AM65"/>
  <c r="AL65"/>
  <c r="AK65"/>
  <c r="AJ65"/>
  <c r="AI65"/>
  <c r="AH65"/>
  <c r="AG65"/>
  <c r="AF65"/>
  <c r="AE65"/>
  <c r="AD65"/>
  <c r="AC65"/>
  <c r="AB65"/>
  <c r="AA65"/>
  <c r="Z65"/>
  <c r="Y65"/>
  <c r="X65"/>
  <c r="W65"/>
  <c r="V65"/>
  <c r="U65"/>
  <c r="T65"/>
  <c r="S65"/>
  <c r="R65"/>
  <c r="Q65"/>
  <c r="P65"/>
  <c r="O65"/>
  <c r="N65"/>
  <c r="M65"/>
  <c r="L65"/>
  <c r="K65"/>
  <c r="J65"/>
  <c r="I65"/>
  <c r="H65"/>
  <c r="G65"/>
  <c r="FE64"/>
  <c r="FD64"/>
  <c r="FC64"/>
  <c r="FB64"/>
  <c r="FA64"/>
  <c r="EZ64"/>
  <c r="EY64"/>
  <c r="EX64"/>
  <c r="EW64"/>
  <c r="EV64"/>
  <c r="EU64"/>
  <c r="ET64"/>
  <c r="ES64"/>
  <c r="ER64"/>
  <c r="EQ64"/>
  <c r="EP64"/>
  <c r="EO64"/>
  <c r="EN64"/>
  <c r="EM64"/>
  <c r="EL64"/>
  <c r="EK64"/>
  <c r="EJ64"/>
  <c r="EI64"/>
  <c r="EH64"/>
  <c r="EG64"/>
  <c r="EF64"/>
  <c r="EE64"/>
  <c r="ED64"/>
  <c r="EC64"/>
  <c r="EB64"/>
  <c r="EA64"/>
  <c r="DZ64"/>
  <c r="DY64"/>
  <c r="DX64"/>
  <c r="DW64"/>
  <c r="DV64"/>
  <c r="DU64"/>
  <c r="DT64"/>
  <c r="DS64"/>
  <c r="DR64"/>
  <c r="DQ64"/>
  <c r="DP64"/>
  <c r="DO64"/>
  <c r="DN64"/>
  <c r="DM64"/>
  <c r="DL64"/>
  <c r="DK64"/>
  <c r="DJ64"/>
  <c r="DI64"/>
  <c r="DE64"/>
  <c r="DD64"/>
  <c r="DC64"/>
  <c r="DB64"/>
  <c r="DA64"/>
  <c r="CZ64"/>
  <c r="CY64"/>
  <c r="CX64"/>
  <c r="CW64"/>
  <c r="CV64"/>
  <c r="CU64"/>
  <c r="CT64"/>
  <c r="CS64"/>
  <c r="CR64"/>
  <c r="CQ64"/>
  <c r="CP64"/>
  <c r="CO64"/>
  <c r="CN64"/>
  <c r="CM64"/>
  <c r="CL64"/>
  <c r="CK64"/>
  <c r="CJ64"/>
  <c r="CI64"/>
  <c r="CH64"/>
  <c r="CG64"/>
  <c r="CF64"/>
  <c r="CE64"/>
  <c r="CD64"/>
  <c r="CC64"/>
  <c r="CB64"/>
  <c r="CA64"/>
  <c r="BZ64"/>
  <c r="BY64"/>
  <c r="BX64"/>
  <c r="BW64"/>
  <c r="BV64"/>
  <c r="BU64"/>
  <c r="BT64"/>
  <c r="BS64"/>
  <c r="BR64"/>
  <c r="BQ64"/>
  <c r="BP64"/>
  <c r="BO64"/>
  <c r="BN64"/>
  <c r="BM64"/>
  <c r="BL64"/>
  <c r="BK64"/>
  <c r="BJ64"/>
  <c r="BI64"/>
  <c r="BH64"/>
  <c r="BG64"/>
  <c r="BE64"/>
  <c r="BD64"/>
  <c r="BC64"/>
  <c r="BB64"/>
  <c r="BA64"/>
  <c r="AZ64"/>
  <c r="AY64"/>
  <c r="AX64"/>
  <c r="AW64"/>
  <c r="AV64"/>
  <c r="AU64"/>
  <c r="AT64"/>
  <c r="AS64"/>
  <c r="AR64"/>
  <c r="AQ64"/>
  <c r="AP64"/>
  <c r="AO64"/>
  <c r="AN64"/>
  <c r="AM64"/>
  <c r="AL64"/>
  <c r="AK64"/>
  <c r="AJ64"/>
  <c r="AI64"/>
  <c r="AH64"/>
  <c r="AG64"/>
  <c r="AF64"/>
  <c r="AE64"/>
  <c r="AD64"/>
  <c r="AC64"/>
  <c r="AB64"/>
  <c r="AA64"/>
  <c r="Z64"/>
  <c r="Y64"/>
  <c r="X64"/>
  <c r="W64"/>
  <c r="V64"/>
  <c r="U64"/>
  <c r="T64"/>
  <c r="S64"/>
  <c r="R64"/>
  <c r="Q64"/>
  <c r="P64"/>
  <c r="O64"/>
  <c r="N64"/>
  <c r="M64"/>
  <c r="L64"/>
  <c r="K64"/>
  <c r="J64"/>
  <c r="I64"/>
  <c r="H64"/>
  <c r="G64"/>
  <c r="FE63"/>
  <c r="FD63"/>
  <c r="FC63"/>
  <c r="FB63"/>
  <c r="FA63"/>
  <c r="EZ63"/>
  <c r="EY63"/>
  <c r="EX63"/>
  <c r="EW63"/>
  <c r="EV63"/>
  <c r="EU63"/>
  <c r="ET63"/>
  <c r="ES63"/>
  <c r="ER63"/>
  <c r="EQ63"/>
  <c r="EP63"/>
  <c r="EO63"/>
  <c r="EN63"/>
  <c r="EM63"/>
  <c r="EL63"/>
  <c r="EK63"/>
  <c r="EJ63"/>
  <c r="EI63"/>
  <c r="EH63"/>
  <c r="EG63"/>
  <c r="EF63"/>
  <c r="EE63"/>
  <c r="ED63"/>
  <c r="EC63"/>
  <c r="EB63"/>
  <c r="EA63"/>
  <c r="DZ63"/>
  <c r="DY63"/>
  <c r="DX63"/>
  <c r="DW63"/>
  <c r="DV63"/>
  <c r="DU63"/>
  <c r="DT63"/>
  <c r="DS63"/>
  <c r="DR63"/>
  <c r="DQ63"/>
  <c r="DP63"/>
  <c r="DO63"/>
  <c r="DN63"/>
  <c r="DM63"/>
  <c r="DL63"/>
  <c r="DK63"/>
  <c r="DJ63"/>
  <c r="DI63"/>
  <c r="DE63"/>
  <c r="DD63"/>
  <c r="DC63"/>
  <c r="DB63"/>
  <c r="DA63"/>
  <c r="CZ63"/>
  <c r="CY63"/>
  <c r="CX63"/>
  <c r="CW63"/>
  <c r="CV63"/>
  <c r="CU63"/>
  <c r="CT63"/>
  <c r="CS63"/>
  <c r="CR63"/>
  <c r="CQ63"/>
  <c r="CP63"/>
  <c r="CO63"/>
  <c r="CN63"/>
  <c r="CM63"/>
  <c r="CL63"/>
  <c r="CK63"/>
  <c r="CJ63"/>
  <c r="CI63"/>
  <c r="CH63"/>
  <c r="CG63"/>
  <c r="CF63"/>
  <c r="CE63"/>
  <c r="CD63"/>
  <c r="CC63"/>
  <c r="CB63"/>
  <c r="CA63"/>
  <c r="BZ63"/>
  <c r="BY63"/>
  <c r="BX63"/>
  <c r="BW63"/>
  <c r="BV63"/>
  <c r="BU63"/>
  <c r="BT63"/>
  <c r="BS63"/>
  <c r="BR63"/>
  <c r="BQ63"/>
  <c r="BP63"/>
  <c r="BO63"/>
  <c r="BN63"/>
  <c r="BM63"/>
  <c r="BL63"/>
  <c r="BK63"/>
  <c r="BJ63"/>
  <c r="BI63"/>
  <c r="BH63"/>
  <c r="BG63"/>
  <c r="BE63"/>
  <c r="BD63"/>
  <c r="BC63"/>
  <c r="BB63"/>
  <c r="BA63"/>
  <c r="AZ63"/>
  <c r="AY63"/>
  <c r="AX63"/>
  <c r="AW63"/>
  <c r="AV63"/>
  <c r="AU63"/>
  <c r="AT63"/>
  <c r="AS63"/>
  <c r="AR63"/>
  <c r="AQ63"/>
  <c r="AP63"/>
  <c r="AO63"/>
  <c r="AN63"/>
  <c r="AM63"/>
  <c r="AL63"/>
  <c r="AK63"/>
  <c r="AJ63"/>
  <c r="AI63"/>
  <c r="AH63"/>
  <c r="AG63"/>
  <c r="AF63"/>
  <c r="AE63"/>
  <c r="AD63"/>
  <c r="AC63"/>
  <c r="AB63"/>
  <c r="AA63"/>
  <c r="Z63"/>
  <c r="Y63"/>
  <c r="X63"/>
  <c r="W63"/>
  <c r="V63"/>
  <c r="U63"/>
  <c r="T63"/>
  <c r="S63"/>
  <c r="R63"/>
  <c r="Q63"/>
  <c r="P63"/>
  <c r="O63"/>
  <c r="N63"/>
  <c r="M63"/>
  <c r="L63"/>
  <c r="K63"/>
  <c r="J63"/>
  <c r="I63"/>
  <c r="H63"/>
  <c r="G63"/>
  <c r="BE59"/>
  <c r="BD59"/>
  <c r="BC59"/>
  <c r="BB59"/>
  <c r="BA59"/>
  <c r="AZ59"/>
  <c r="AY59"/>
  <c r="AX59"/>
  <c r="AW59"/>
  <c r="AV59"/>
  <c r="AU59"/>
  <c r="AT59"/>
  <c r="AS59"/>
  <c r="AR59"/>
  <c r="AQ59"/>
  <c r="AP59"/>
  <c r="AO59"/>
  <c r="AN59"/>
  <c r="AM59"/>
  <c r="AL59"/>
  <c r="AK59"/>
  <c r="AJ59"/>
  <c r="AI59"/>
  <c r="AH59"/>
  <c r="AG59"/>
  <c r="AF59"/>
  <c r="AE59"/>
  <c r="AD59"/>
  <c r="AC59"/>
  <c r="AB59"/>
  <c r="AA59"/>
  <c r="Z59"/>
  <c r="Y59"/>
  <c r="X59"/>
  <c r="W59"/>
  <c r="V59"/>
  <c r="U59"/>
  <c r="T59"/>
  <c r="S59"/>
  <c r="R59"/>
  <c r="Q59"/>
  <c r="P59"/>
  <c r="O59"/>
  <c r="N59"/>
  <c r="M59"/>
  <c r="L59"/>
  <c r="K59"/>
  <c r="J59"/>
  <c r="I59"/>
  <c r="H59"/>
  <c r="G59"/>
  <c r="DE57"/>
  <c r="DD57"/>
  <c r="DC57"/>
  <c r="DB57"/>
  <c r="DA57"/>
  <c r="CZ57"/>
  <c r="CY57"/>
  <c r="CX57"/>
  <c r="CW57"/>
  <c r="CV57"/>
  <c r="CU57"/>
  <c r="CT57"/>
  <c r="CS57"/>
  <c r="CR57"/>
  <c r="CQ57"/>
  <c r="CP57"/>
  <c r="CO57"/>
  <c r="CN57"/>
  <c r="CM57"/>
  <c r="CL57"/>
  <c r="CK57"/>
  <c r="CJ57"/>
  <c r="CI57"/>
  <c r="CH57"/>
  <c r="CG57"/>
  <c r="CF57"/>
  <c r="CE57"/>
  <c r="CD57"/>
  <c r="CC57"/>
  <c r="CB57"/>
  <c r="CA57"/>
  <c r="BZ57"/>
  <c r="BY57"/>
  <c r="BX57"/>
  <c r="BW57"/>
  <c r="BV57"/>
  <c r="BU57"/>
  <c r="BT57"/>
  <c r="BS57"/>
  <c r="BR57"/>
  <c r="BQ57"/>
  <c r="BP57"/>
  <c r="BO57"/>
  <c r="BN57"/>
  <c r="BM57"/>
  <c r="BL57"/>
  <c r="BK57"/>
  <c r="BJ57"/>
  <c r="BI57"/>
  <c r="BH57"/>
  <c r="BG57"/>
  <c r="BE57"/>
  <c r="BD57"/>
  <c r="BC57"/>
  <c r="BB57"/>
  <c r="BA57"/>
  <c r="AZ57"/>
  <c r="AY57"/>
  <c r="AX57"/>
  <c r="AW57"/>
  <c r="AV57"/>
  <c r="AU57"/>
  <c r="AT57"/>
  <c r="AS57"/>
  <c r="AR57"/>
  <c r="AQ57"/>
  <c r="AP57"/>
  <c r="AO57"/>
  <c r="AN57"/>
  <c r="AM57"/>
  <c r="AL57"/>
  <c r="AK57"/>
  <c r="AJ57"/>
  <c r="AI57"/>
  <c r="AH57"/>
  <c r="AG57"/>
  <c r="AF57"/>
  <c r="AE57"/>
  <c r="AD57"/>
  <c r="AC57"/>
  <c r="AB57"/>
  <c r="AA57"/>
  <c r="Z57"/>
  <c r="Y57"/>
  <c r="X57"/>
  <c r="W57"/>
  <c r="V57"/>
  <c r="U57"/>
  <c r="T57"/>
  <c r="S57"/>
  <c r="R57"/>
  <c r="Q57"/>
  <c r="P57"/>
  <c r="O57"/>
  <c r="N57"/>
  <c r="M57"/>
  <c r="L57"/>
  <c r="K57"/>
  <c r="J57"/>
  <c r="I57"/>
  <c r="H57"/>
  <c r="G57"/>
  <c r="DE56"/>
  <c r="BE56"/>
  <c r="AI56"/>
  <c r="AB56"/>
  <c r="FE54"/>
  <c r="DE54"/>
  <c r="BE54"/>
  <c r="FE53"/>
  <c r="DE53"/>
  <c r="BE53"/>
  <c r="FE52"/>
  <c r="DE52"/>
  <c r="BE52"/>
  <c r="FE51"/>
  <c r="DE51"/>
  <c r="BE51"/>
  <c r="FE50"/>
  <c r="DE50"/>
  <c r="BE50"/>
  <c r="FE49"/>
  <c r="DE49"/>
  <c r="BE49"/>
  <c r="DE48"/>
  <c r="DD48"/>
  <c r="DC48"/>
  <c r="DB48"/>
  <c r="DA48"/>
  <c r="CZ48"/>
  <c r="CY48"/>
  <c r="CX48"/>
  <c r="CW48"/>
  <c r="CV48"/>
  <c r="CU48"/>
  <c r="CT48"/>
  <c r="CS48"/>
  <c r="CR48"/>
  <c r="CQ48"/>
  <c r="CP48"/>
  <c r="CO48"/>
  <c r="CN48"/>
  <c r="CM48"/>
  <c r="CL48"/>
  <c r="CK48"/>
  <c r="CJ48"/>
  <c r="CI48"/>
  <c r="CH48"/>
  <c r="CG48"/>
  <c r="CF48"/>
  <c r="CE48"/>
  <c r="CD48"/>
  <c r="CC48"/>
  <c r="CB48"/>
  <c r="CA48"/>
  <c r="BZ48"/>
  <c r="BY48"/>
  <c r="BX48"/>
  <c r="BW48"/>
  <c r="BV48"/>
  <c r="BU48"/>
  <c r="BT48"/>
  <c r="BS48"/>
  <c r="BR48"/>
  <c r="BQ48"/>
  <c r="BP48"/>
  <c r="BO48"/>
  <c r="BN48"/>
  <c r="BM48"/>
  <c r="BL48"/>
  <c r="BK48"/>
  <c r="BJ48"/>
  <c r="BI48"/>
  <c r="BH48"/>
  <c r="BG48"/>
  <c r="BE48"/>
  <c r="DE46"/>
  <c r="DD46"/>
  <c r="DC46"/>
  <c r="DB46"/>
  <c r="DA46"/>
  <c r="CZ46"/>
  <c r="CY46"/>
  <c r="CX46"/>
  <c r="CW46"/>
  <c r="CV46"/>
  <c r="CU46"/>
  <c r="CT46"/>
  <c r="CS46"/>
  <c r="CR46"/>
  <c r="CQ46"/>
  <c r="CP46"/>
  <c r="CO46"/>
  <c r="CN46"/>
  <c r="CM46"/>
  <c r="CL46"/>
  <c r="CK46"/>
  <c r="CJ46"/>
  <c r="CI46"/>
  <c r="CH46"/>
  <c r="CG46"/>
  <c r="CF46"/>
  <c r="CE46"/>
  <c r="CD46"/>
  <c r="CC46"/>
  <c r="CB46"/>
  <c r="CA46"/>
  <c r="BZ46"/>
  <c r="BY46"/>
  <c r="BX46"/>
  <c r="BW46"/>
  <c r="BV46"/>
  <c r="BU46"/>
  <c r="BT46"/>
  <c r="BS46"/>
  <c r="BR46"/>
  <c r="BQ46"/>
  <c r="BP46"/>
  <c r="BO46"/>
  <c r="BN46"/>
  <c r="BM46"/>
  <c r="BL46"/>
  <c r="BK46"/>
  <c r="BJ46"/>
  <c r="BI46"/>
  <c r="BH46"/>
  <c r="BG46"/>
  <c r="BE46"/>
  <c r="BD46"/>
  <c r="BC46"/>
  <c r="BB46"/>
  <c r="BA46"/>
  <c r="AZ46"/>
  <c r="AY46"/>
  <c r="AX46"/>
  <c r="AW46"/>
  <c r="AV46"/>
  <c r="AU46"/>
  <c r="AT46"/>
  <c r="AS46"/>
  <c r="AR46"/>
  <c r="AQ46"/>
  <c r="AP46"/>
  <c r="AO46"/>
  <c r="AN46"/>
  <c r="AM46"/>
  <c r="AL46"/>
  <c r="AK46"/>
  <c r="AJ46"/>
  <c r="AI46"/>
  <c r="AH46"/>
  <c r="AG46"/>
  <c r="AF46"/>
  <c r="AE46"/>
  <c r="AD46"/>
  <c r="AC46"/>
  <c r="AB46"/>
  <c r="AA46"/>
  <c r="Z46"/>
  <c r="Y46"/>
  <c r="X46"/>
  <c r="W46"/>
  <c r="V46"/>
  <c r="U46"/>
  <c r="T46"/>
  <c r="S46"/>
  <c r="R46"/>
  <c r="Q46"/>
  <c r="P46"/>
  <c r="O46"/>
  <c r="N46"/>
  <c r="M46"/>
  <c r="L46"/>
  <c r="K46"/>
  <c r="J46"/>
  <c r="I46"/>
  <c r="H46"/>
  <c r="G46"/>
  <c r="FE45"/>
  <c r="FD45"/>
  <c r="FC45"/>
  <c r="FB45"/>
  <c r="FA45"/>
  <c r="EY45"/>
  <c r="EX45"/>
  <c r="EW45"/>
  <c r="EV45"/>
  <c r="EU45"/>
  <c r="ET45"/>
  <c r="ES45"/>
  <c r="ER45"/>
  <c r="EQ45"/>
  <c r="EP45"/>
  <c r="EO45"/>
  <c r="EN45"/>
  <c r="EM45"/>
  <c r="EL45"/>
  <c r="EK45"/>
  <c r="EJ45"/>
  <c r="EI45"/>
  <c r="EH45"/>
  <c r="EG45"/>
  <c r="EF45"/>
  <c r="EE45"/>
  <c r="ED45"/>
  <c r="EC45"/>
  <c r="EB45"/>
  <c r="EA45"/>
  <c r="DZ45"/>
  <c r="DY45"/>
  <c r="DX45"/>
  <c r="DW45"/>
  <c r="DV45"/>
  <c r="DU45"/>
  <c r="DT45"/>
  <c r="DS45"/>
  <c r="DR45"/>
  <c r="DQ45"/>
  <c r="DP45"/>
  <c r="DO45"/>
  <c r="DN45"/>
  <c r="DM45"/>
  <c r="DL45"/>
  <c r="DK45"/>
  <c r="DJ45"/>
  <c r="DI45"/>
  <c r="DH45"/>
  <c r="DE45"/>
  <c r="DD45"/>
  <c r="DC45"/>
  <c r="DB45"/>
  <c r="DA45"/>
  <c r="CY45"/>
  <c r="CX45"/>
  <c r="CW45"/>
  <c r="CV45"/>
  <c r="CU45"/>
  <c r="CT45"/>
  <c r="CS45"/>
  <c r="CR45"/>
  <c r="CQ45"/>
  <c r="CP45"/>
  <c r="CO45"/>
  <c r="CN45"/>
  <c r="CM45"/>
  <c r="CL45"/>
  <c r="CK45"/>
  <c r="CJ45"/>
  <c r="CI45"/>
  <c r="CH45"/>
  <c r="CG45"/>
  <c r="CF45"/>
  <c r="CE45"/>
  <c r="CD45"/>
  <c r="CC45"/>
  <c r="CB45"/>
  <c r="CA45"/>
  <c r="BZ45"/>
  <c r="BY45"/>
  <c r="BX45"/>
  <c r="BW45"/>
  <c r="BV45"/>
  <c r="BU45"/>
  <c r="BT45"/>
  <c r="BS45"/>
  <c r="BR45"/>
  <c r="BQ45"/>
  <c r="BP45"/>
  <c r="BO45"/>
  <c r="BN45"/>
  <c r="BM45"/>
  <c r="BL45"/>
  <c r="BK45"/>
  <c r="BJ45"/>
  <c r="BI45"/>
  <c r="BH45"/>
  <c r="BG45"/>
  <c r="BE45"/>
  <c r="BD45"/>
  <c r="BC45"/>
  <c r="BB45"/>
  <c r="BA45"/>
  <c r="AZ45"/>
  <c r="AY45"/>
  <c r="AX45"/>
  <c r="AW45"/>
  <c r="AV45"/>
  <c r="AU45"/>
  <c r="AT45"/>
  <c r="AS45"/>
  <c r="AR45"/>
  <c r="AQ45"/>
  <c r="AP45"/>
  <c r="AO45"/>
  <c r="AN45"/>
  <c r="AM45"/>
  <c r="AL45"/>
  <c r="AK45"/>
  <c r="AJ45"/>
  <c r="AI45"/>
  <c r="AH45"/>
  <c r="AG45"/>
  <c r="AF45"/>
  <c r="AE45"/>
  <c r="AD45"/>
  <c r="AC45"/>
  <c r="AB45"/>
  <c r="AA45"/>
  <c r="Z45"/>
  <c r="Y45"/>
  <c r="X45"/>
  <c r="W45"/>
  <c r="V45"/>
  <c r="U45"/>
  <c r="T45"/>
  <c r="S45"/>
  <c r="R45"/>
  <c r="Q45"/>
  <c r="P45"/>
  <c r="O45"/>
  <c r="N45"/>
  <c r="M45"/>
  <c r="L45"/>
  <c r="K45"/>
  <c r="J45"/>
  <c r="I45"/>
  <c r="H45"/>
  <c r="G45"/>
  <c r="FE44"/>
  <c r="FD44"/>
  <c r="FC44"/>
  <c r="FB44"/>
  <c r="FA44"/>
  <c r="EY44"/>
  <c r="EX44"/>
  <c r="EW44"/>
  <c r="EV44"/>
  <c r="EU44"/>
  <c r="ET44"/>
  <c r="ES44"/>
  <c r="ER44"/>
  <c r="EQ44"/>
  <c r="EP44"/>
  <c r="EO44"/>
  <c r="EN44"/>
  <c r="EM44"/>
  <c r="EL44"/>
  <c r="EK44"/>
  <c r="EJ44"/>
  <c r="EI44"/>
  <c r="EH44"/>
  <c r="EG44"/>
  <c r="EF44"/>
  <c r="EE44"/>
  <c r="ED44"/>
  <c r="EC44"/>
  <c r="EB44"/>
  <c r="EA44"/>
  <c r="DZ44"/>
  <c r="DY44"/>
  <c r="DX44"/>
  <c r="DW44"/>
  <c r="DV44"/>
  <c r="DU44"/>
  <c r="DT44"/>
  <c r="DS44"/>
  <c r="DR44"/>
  <c r="DQ44"/>
  <c r="DP44"/>
  <c r="DO44"/>
  <c r="DN44"/>
  <c r="DM44"/>
  <c r="DL44"/>
  <c r="DK44"/>
  <c r="DI44"/>
  <c r="DH44"/>
  <c r="DE44"/>
  <c r="DD44"/>
  <c r="DC44"/>
  <c r="DB44"/>
  <c r="DA44"/>
  <c r="CY44"/>
  <c r="CX44"/>
  <c r="CW44"/>
  <c r="CV44"/>
  <c r="CU44"/>
  <c r="CT44"/>
  <c r="CS44"/>
  <c r="CR44"/>
  <c r="CQ44"/>
  <c r="CP44"/>
  <c r="CO44"/>
  <c r="CN44"/>
  <c r="CM44"/>
  <c r="CL44"/>
  <c r="CK44"/>
  <c r="CJ44"/>
  <c r="CI44"/>
  <c r="CH44"/>
  <c r="CG44"/>
  <c r="CF44"/>
  <c r="CE44"/>
  <c r="CD44"/>
  <c r="CC44"/>
  <c r="CB44"/>
  <c r="CA44"/>
  <c r="BZ44"/>
  <c r="BY44"/>
  <c r="BX44"/>
  <c r="BW44"/>
  <c r="BV44"/>
  <c r="BU44"/>
  <c r="BT44"/>
  <c r="BS44"/>
  <c r="BR44"/>
  <c r="BQ44"/>
  <c r="BP44"/>
  <c r="BO44"/>
  <c r="BN44"/>
  <c r="BM44"/>
  <c r="BL44"/>
  <c r="BK44"/>
  <c r="BJ44"/>
  <c r="BI44"/>
  <c r="BH44"/>
  <c r="BG44"/>
  <c r="BE44"/>
  <c r="BD44"/>
  <c r="BC44"/>
  <c r="BB44"/>
  <c r="BA44"/>
  <c r="AZ44"/>
  <c r="AY44"/>
  <c r="AX44"/>
  <c r="AW44"/>
  <c r="AV44"/>
  <c r="AU44"/>
  <c r="AT44"/>
  <c r="AS44"/>
  <c r="AR44"/>
  <c r="AQ44"/>
  <c r="AP44"/>
  <c r="AO44"/>
  <c r="AN44"/>
  <c r="AM44"/>
  <c r="AL44"/>
  <c r="AK44"/>
  <c r="AJ44"/>
  <c r="AI44"/>
  <c r="AH44"/>
  <c r="AG44"/>
  <c r="AF44"/>
  <c r="AE44"/>
  <c r="AD44"/>
  <c r="AC44"/>
  <c r="AB44"/>
  <c r="AA44"/>
  <c r="Z44"/>
  <c r="Y44"/>
  <c r="X44"/>
  <c r="W44"/>
  <c r="V44"/>
  <c r="U44"/>
  <c r="T44"/>
  <c r="S44"/>
  <c r="R44"/>
  <c r="Q44"/>
  <c r="P44"/>
  <c r="O44"/>
  <c r="N44"/>
  <c r="M44"/>
  <c r="L44"/>
  <c r="K44"/>
  <c r="J44"/>
  <c r="I44"/>
  <c r="H44"/>
  <c r="G44"/>
  <c r="FE43"/>
  <c r="FD43"/>
  <c r="FC43"/>
  <c r="FB43"/>
  <c r="FA43"/>
  <c r="EY43"/>
  <c r="EX43"/>
  <c r="EW43"/>
  <c r="EV43"/>
  <c r="EU43"/>
  <c r="ET43"/>
  <c r="ES43"/>
  <c r="ER43"/>
  <c r="EQ43"/>
  <c r="EP43"/>
  <c r="EO43"/>
  <c r="EN43"/>
  <c r="EM43"/>
  <c r="EL43"/>
  <c r="EK43"/>
  <c r="EJ43"/>
  <c r="EI43"/>
  <c r="EH43"/>
  <c r="EG43"/>
  <c r="EF43"/>
  <c r="EE43"/>
  <c r="ED43"/>
  <c r="EC43"/>
  <c r="EB43"/>
  <c r="EA43"/>
  <c r="DZ43"/>
  <c r="DY43"/>
  <c r="DX43"/>
  <c r="DW43"/>
  <c r="DV43"/>
  <c r="DU43"/>
  <c r="DT43"/>
  <c r="DS43"/>
  <c r="DR43"/>
  <c r="DQ43"/>
  <c r="DP43"/>
  <c r="DO43"/>
  <c r="DN43"/>
  <c r="DM43"/>
  <c r="DL43"/>
  <c r="DK43"/>
  <c r="DI43"/>
  <c r="DH43"/>
  <c r="DE43"/>
  <c r="DD43"/>
  <c r="DC43"/>
  <c r="DB43"/>
  <c r="DA43"/>
  <c r="CY43"/>
  <c r="CX43"/>
  <c r="CW43"/>
  <c r="CV43"/>
  <c r="CU43"/>
  <c r="CT43"/>
  <c r="CS43"/>
  <c r="CR43"/>
  <c r="CQ43"/>
  <c r="CP43"/>
  <c r="CO43"/>
  <c r="CN43"/>
  <c r="CM43"/>
  <c r="CL43"/>
  <c r="CK43"/>
  <c r="CJ43"/>
  <c r="CI43"/>
  <c r="CH43"/>
  <c r="CG43"/>
  <c r="CF43"/>
  <c r="CE43"/>
  <c r="CD43"/>
  <c r="CC43"/>
  <c r="CB43"/>
  <c r="CA43"/>
  <c r="BZ43"/>
  <c r="BY43"/>
  <c r="BX43"/>
  <c r="BW43"/>
  <c r="BV43"/>
  <c r="BU43"/>
  <c r="BT43"/>
  <c r="BS43"/>
  <c r="BR43"/>
  <c r="BQ43"/>
  <c r="BP43"/>
  <c r="BO43"/>
  <c r="BN43"/>
  <c r="BM43"/>
  <c r="BL43"/>
  <c r="BK43"/>
  <c r="BJ43"/>
  <c r="BI43"/>
  <c r="BH43"/>
  <c r="BG43"/>
  <c r="BE43"/>
  <c r="BD43"/>
  <c r="BC43"/>
  <c r="BB43"/>
  <c r="BA43"/>
  <c r="AZ43"/>
  <c r="AY43"/>
  <c r="AX43"/>
  <c r="AW43"/>
  <c r="AV43"/>
  <c r="AU43"/>
  <c r="AT43"/>
  <c r="AS43"/>
  <c r="AR43"/>
  <c r="AQ43"/>
  <c r="AP43"/>
  <c r="AO43"/>
  <c r="AN43"/>
  <c r="AM43"/>
  <c r="AL43"/>
  <c r="AK43"/>
  <c r="AJ43"/>
  <c r="AI43"/>
  <c r="AH43"/>
  <c r="AG43"/>
  <c r="AF43"/>
  <c r="AE43"/>
  <c r="AD43"/>
  <c r="AC43"/>
  <c r="AB43"/>
  <c r="AA43"/>
  <c r="Z43"/>
  <c r="Y43"/>
  <c r="X43"/>
  <c r="W43"/>
  <c r="V43"/>
  <c r="U43"/>
  <c r="T43"/>
  <c r="S43"/>
  <c r="R43"/>
  <c r="Q43"/>
  <c r="P43"/>
  <c r="O43"/>
  <c r="N43"/>
  <c r="M43"/>
  <c r="L43"/>
  <c r="K43"/>
  <c r="J43"/>
  <c r="I43"/>
  <c r="H43"/>
  <c r="G43"/>
  <c r="FE42"/>
  <c r="FD42"/>
  <c r="FC42"/>
  <c r="FB42"/>
  <c r="FA42"/>
  <c r="EY42"/>
  <c r="EX42"/>
  <c r="EW42"/>
  <c r="EV42"/>
  <c r="EU42"/>
  <c r="ET42"/>
  <c r="ES42"/>
  <c r="ER42"/>
  <c r="EQ42"/>
  <c r="EP42"/>
  <c r="EO42"/>
  <c r="EN42"/>
  <c r="EM42"/>
  <c r="EL42"/>
  <c r="EK42"/>
  <c r="EJ42"/>
  <c r="EI42"/>
  <c r="EH42"/>
  <c r="EG42"/>
  <c r="EF42"/>
  <c r="EE42"/>
  <c r="EC42"/>
  <c r="EB42"/>
  <c r="EA42"/>
  <c r="DZ42"/>
  <c r="DY42"/>
  <c r="DX42"/>
  <c r="DW42"/>
  <c r="DV42"/>
  <c r="DU42"/>
  <c r="DT42"/>
  <c r="DS42"/>
  <c r="DR42"/>
  <c r="DQ42"/>
  <c r="DP42"/>
  <c r="DO42"/>
  <c r="DN42"/>
  <c r="DM42"/>
  <c r="DL42"/>
  <c r="DK42"/>
  <c r="DI42"/>
  <c r="DH42"/>
  <c r="DE42"/>
  <c r="DD42"/>
  <c r="DC42"/>
  <c r="DB42"/>
  <c r="DA42"/>
  <c r="CY42"/>
  <c r="CX42"/>
  <c r="CW42"/>
  <c r="CV42"/>
  <c r="CU42"/>
  <c r="CT42"/>
  <c r="CS42"/>
  <c r="CR42"/>
  <c r="CQ42"/>
  <c r="CP42"/>
  <c r="CO42"/>
  <c r="CN42"/>
  <c r="CM42"/>
  <c r="CL42"/>
  <c r="CK42"/>
  <c r="CJ42"/>
  <c r="CI42"/>
  <c r="CH42"/>
  <c r="CG42"/>
  <c r="CF42"/>
  <c r="CE42"/>
  <c r="CD42"/>
  <c r="CC42"/>
  <c r="CB42"/>
  <c r="CA42"/>
  <c r="BZ42"/>
  <c r="BY42"/>
  <c r="BX42"/>
  <c r="BW42"/>
  <c r="BV42"/>
  <c r="BU42"/>
  <c r="BT42"/>
  <c r="BS42"/>
  <c r="BR42"/>
  <c r="BQ42"/>
  <c r="BP42"/>
  <c r="BO42"/>
  <c r="BN42"/>
  <c r="BM42"/>
  <c r="BL42"/>
  <c r="BK42"/>
  <c r="BJ42"/>
  <c r="BI42"/>
  <c r="BH42"/>
  <c r="BG42"/>
  <c r="BE42"/>
  <c r="BD42"/>
  <c r="BC42"/>
  <c r="BB42"/>
  <c r="BA42"/>
  <c r="AZ42"/>
  <c r="AY42"/>
  <c r="AX42"/>
  <c r="AW42"/>
  <c r="AV42"/>
  <c r="AU42"/>
  <c r="AT42"/>
  <c r="AS42"/>
  <c r="AR42"/>
  <c r="AQ42"/>
  <c r="AP42"/>
  <c r="AO42"/>
  <c r="AN42"/>
  <c r="AM42"/>
  <c r="AL42"/>
  <c r="AK42"/>
  <c r="AJ42"/>
  <c r="AI42"/>
  <c r="AH42"/>
  <c r="AG42"/>
  <c r="AF42"/>
  <c r="AE42"/>
  <c r="AD42"/>
  <c r="AC42"/>
  <c r="AB42"/>
  <c r="AA42"/>
  <c r="Z42"/>
  <c r="Y42"/>
  <c r="X42"/>
  <c r="W42"/>
  <c r="V42"/>
  <c r="U42"/>
  <c r="T42"/>
  <c r="S42"/>
  <c r="R42"/>
  <c r="Q42"/>
  <c r="P42"/>
  <c r="O42"/>
  <c r="N42"/>
  <c r="M42"/>
  <c r="L42"/>
  <c r="K42"/>
  <c r="J42"/>
  <c r="I42"/>
  <c r="H42"/>
  <c r="G42"/>
  <c r="FE41"/>
  <c r="FD41"/>
  <c r="FC41"/>
  <c r="FB41"/>
  <c r="FA41"/>
  <c r="EY41"/>
  <c r="EX41"/>
  <c r="EW41"/>
  <c r="EV41"/>
  <c r="EU41"/>
  <c r="ER41"/>
  <c r="EQ41"/>
  <c r="EP41"/>
  <c r="EO41"/>
  <c r="EN41"/>
  <c r="EM41"/>
  <c r="EL41"/>
  <c r="EK41"/>
  <c r="EJ41"/>
  <c r="EH41"/>
  <c r="EF41"/>
  <c r="EE41"/>
  <c r="ED41"/>
  <c r="EC41"/>
  <c r="EB41"/>
  <c r="EA41"/>
  <c r="DZ41"/>
  <c r="DX41"/>
  <c r="DW41"/>
  <c r="DV41"/>
  <c r="DU41"/>
  <c r="DS41"/>
  <c r="DQ41"/>
  <c r="DP41"/>
  <c r="DO41"/>
  <c r="DN41"/>
  <c r="DM41"/>
  <c r="DL41"/>
  <c r="DK41"/>
  <c r="DE41"/>
  <c r="DD41"/>
  <c r="DC41"/>
  <c r="DB41"/>
  <c r="DA41"/>
  <c r="CY41"/>
  <c r="CX41"/>
  <c r="CW41"/>
  <c r="CV41"/>
  <c r="CU41"/>
  <c r="CT41"/>
  <c r="CS41"/>
  <c r="CR41"/>
  <c r="CQ41"/>
  <c r="CP41"/>
  <c r="CO41"/>
  <c r="CN41"/>
  <c r="CM41"/>
  <c r="CL41"/>
  <c r="CK41"/>
  <c r="CJ41"/>
  <c r="CI41"/>
  <c r="CH41"/>
  <c r="CG41"/>
  <c r="CF41"/>
  <c r="CE41"/>
  <c r="CD41"/>
  <c r="CC41"/>
  <c r="CB41"/>
  <c r="CA41"/>
  <c r="BZ41"/>
  <c r="BY41"/>
  <c r="BX41"/>
  <c r="BW41"/>
  <c r="BV41"/>
  <c r="BU41"/>
  <c r="BT41"/>
  <c r="BS41"/>
  <c r="BR41"/>
  <c r="BQ41"/>
  <c r="BP41"/>
  <c r="BO41"/>
  <c r="BN41"/>
  <c r="BM41"/>
  <c r="BL41"/>
  <c r="BK41"/>
  <c r="BJ41"/>
  <c r="BI41"/>
  <c r="BH41"/>
  <c r="BG41"/>
  <c r="BE41"/>
  <c r="BD41"/>
  <c r="BC41"/>
  <c r="BB41"/>
  <c r="BA41"/>
  <c r="AZ41"/>
  <c r="AY41"/>
  <c r="AX41"/>
  <c r="AW41"/>
  <c r="AV41"/>
  <c r="AU41"/>
  <c r="AT41"/>
  <c r="AS41"/>
  <c r="AR41"/>
  <c r="AQ41"/>
  <c r="AP41"/>
  <c r="AO41"/>
  <c r="AN41"/>
  <c r="AM41"/>
  <c r="AL41"/>
  <c r="AK41"/>
  <c r="AJ41"/>
  <c r="AI41"/>
  <c r="AH41"/>
  <c r="AG41"/>
  <c r="AF41"/>
  <c r="AE41"/>
  <c r="AD41"/>
  <c r="AC41"/>
  <c r="AB41"/>
  <c r="AA41"/>
  <c r="Z41"/>
  <c r="Y41"/>
  <c r="X41"/>
  <c r="W41"/>
  <c r="V41"/>
  <c r="U41"/>
  <c r="T41"/>
  <c r="S41"/>
  <c r="R41"/>
  <c r="Q41"/>
  <c r="P41"/>
  <c r="O41"/>
  <c r="N41"/>
  <c r="M41"/>
  <c r="L41"/>
  <c r="K41"/>
  <c r="J41"/>
  <c r="I41"/>
  <c r="H41"/>
  <c r="G41"/>
  <c r="FE37"/>
  <c r="FD37"/>
  <c r="FC37"/>
  <c r="FB37"/>
  <c r="FA37"/>
  <c r="EY37"/>
  <c r="EX37"/>
  <c r="EW37"/>
  <c r="EV37"/>
  <c r="EU37"/>
  <c r="ET37"/>
  <c r="ES37"/>
  <c r="ER37"/>
  <c r="EQ37"/>
  <c r="EP37"/>
  <c r="EO37"/>
  <c r="EN37"/>
  <c r="EM37"/>
  <c r="EL37"/>
  <c r="EK37"/>
  <c r="EJ37"/>
  <c r="EI37"/>
  <c r="EH37"/>
  <c r="EG37"/>
  <c r="EF37"/>
  <c r="EE37"/>
  <c r="ED37"/>
  <c r="EC37"/>
  <c r="EB37"/>
  <c r="EA37"/>
  <c r="DZ37"/>
  <c r="DY37"/>
  <c r="DX37"/>
  <c r="DW37"/>
  <c r="DV37"/>
  <c r="DU37"/>
  <c r="DT37"/>
  <c r="DS37"/>
  <c r="DR37"/>
  <c r="DQ37"/>
  <c r="DP37"/>
  <c r="DO37"/>
  <c r="DN37"/>
  <c r="DM37"/>
  <c r="DL37"/>
  <c r="DK37"/>
  <c r="DJ37"/>
  <c r="DI37"/>
  <c r="DH37"/>
  <c r="DG37"/>
  <c r="DE37"/>
  <c r="DD37"/>
  <c r="DC37"/>
  <c r="DB37"/>
  <c r="DA37"/>
  <c r="CZ37"/>
  <c r="CY37"/>
  <c r="CX37"/>
  <c r="CW37"/>
  <c r="CV37"/>
  <c r="CU37"/>
  <c r="CT37"/>
  <c r="CS37"/>
  <c r="CR37"/>
  <c r="CQ37"/>
  <c r="CP37"/>
  <c r="CO37"/>
  <c r="CN37"/>
  <c r="CM37"/>
  <c r="CL37"/>
  <c r="CK37"/>
  <c r="CJ37"/>
  <c r="CI37"/>
  <c r="CH37"/>
  <c r="CG37"/>
  <c r="CF37"/>
  <c r="CE37"/>
  <c r="CD37"/>
  <c r="CC37"/>
  <c r="CB37"/>
  <c r="CA37"/>
  <c r="BZ37"/>
  <c r="BY37"/>
  <c r="BX37"/>
  <c r="BW37"/>
  <c r="BV37"/>
  <c r="BU37"/>
  <c r="BT37"/>
  <c r="BS37"/>
  <c r="BR37"/>
  <c r="BQ37"/>
  <c r="BP37"/>
  <c r="BO37"/>
  <c r="BN37"/>
  <c r="BM37"/>
  <c r="BL37"/>
  <c r="BK37"/>
  <c r="BJ37"/>
  <c r="BI37"/>
  <c r="BH37"/>
  <c r="BG37"/>
  <c r="BE37"/>
  <c r="FE35"/>
  <c r="FD35"/>
  <c r="FC35"/>
  <c r="FB35"/>
  <c r="FA35"/>
  <c r="EZ35"/>
  <c r="EY35"/>
  <c r="EX35"/>
  <c r="EW35"/>
  <c r="EV35"/>
  <c r="EU35"/>
  <c r="ET35"/>
  <c r="ES35"/>
  <c r="ER35"/>
  <c r="EQ35"/>
  <c r="EP35"/>
  <c r="EO35"/>
  <c r="EN35"/>
  <c r="EM35"/>
  <c r="EL35"/>
  <c r="EK35"/>
  <c r="EJ35"/>
  <c r="EI35"/>
  <c r="EH35"/>
  <c r="EG35"/>
  <c r="EF35"/>
  <c r="EE35"/>
  <c r="ED35"/>
  <c r="EC35"/>
  <c r="EB35"/>
  <c r="EA35"/>
  <c r="DZ35"/>
  <c r="DY35"/>
  <c r="DX35"/>
  <c r="DW35"/>
  <c r="DV35"/>
  <c r="DU35"/>
  <c r="DT35"/>
  <c r="DS35"/>
  <c r="DR35"/>
  <c r="DQ35"/>
  <c r="DP35"/>
  <c r="DO35"/>
  <c r="DN35"/>
  <c r="DM35"/>
  <c r="DL35"/>
  <c r="DK35"/>
  <c r="DJ35"/>
  <c r="DI35"/>
  <c r="DH35"/>
  <c r="DG35"/>
  <c r="DE35"/>
  <c r="DD35"/>
  <c r="DC35"/>
  <c r="DB35"/>
  <c r="DA35"/>
  <c r="CZ35"/>
  <c r="CY35"/>
  <c r="CX35"/>
  <c r="CW35"/>
  <c r="CV35"/>
  <c r="CU35"/>
  <c r="CT35"/>
  <c r="CS35"/>
  <c r="CR35"/>
  <c r="CQ35"/>
  <c r="CP35"/>
  <c r="CO35"/>
  <c r="CN35"/>
  <c r="CM35"/>
  <c r="CL35"/>
  <c r="CK35"/>
  <c r="CJ35"/>
  <c r="CI35"/>
  <c r="CH35"/>
  <c r="CG35"/>
  <c r="CF35"/>
  <c r="CE35"/>
  <c r="CD35"/>
  <c r="CC35"/>
  <c r="CB35"/>
  <c r="CA35"/>
  <c r="BZ35"/>
  <c r="BY35"/>
  <c r="BX35"/>
  <c r="BW35"/>
  <c r="BV35"/>
  <c r="BU35"/>
  <c r="BT35"/>
  <c r="BS35"/>
  <c r="BR35"/>
  <c r="BQ35"/>
  <c r="BP35"/>
  <c r="BO35"/>
  <c r="BN35"/>
  <c r="BM35"/>
  <c r="BL35"/>
  <c r="BK35"/>
  <c r="BJ35"/>
  <c r="BI35"/>
  <c r="BH35"/>
  <c r="BG35"/>
  <c r="FE34"/>
  <c r="FD34"/>
  <c r="FC34"/>
  <c r="FB34"/>
  <c r="FA34"/>
  <c r="EZ34"/>
  <c r="EY34"/>
  <c r="EX34"/>
  <c r="EW34"/>
  <c r="EV34"/>
  <c r="EU34"/>
  <c r="ET34"/>
  <c r="ES34"/>
  <c r="ER34"/>
  <c r="EQ34"/>
  <c r="EP34"/>
  <c r="EO34"/>
  <c r="EN34"/>
  <c r="EM34"/>
  <c r="EL34"/>
  <c r="EK34"/>
  <c r="EJ34"/>
  <c r="EI34"/>
  <c r="EH34"/>
  <c r="EG34"/>
  <c r="EF34"/>
  <c r="EE34"/>
  <c r="ED34"/>
  <c r="EC34"/>
  <c r="EB34"/>
  <c r="EA34"/>
  <c r="DZ34"/>
  <c r="DY34"/>
  <c r="DX34"/>
  <c r="DW34"/>
  <c r="DV34"/>
  <c r="DU34"/>
  <c r="DT34"/>
  <c r="DS34"/>
  <c r="DR34"/>
  <c r="DQ34"/>
  <c r="DP34"/>
  <c r="DO34"/>
  <c r="DN34"/>
  <c r="DM34"/>
  <c r="DL34"/>
  <c r="DK34"/>
  <c r="DJ34"/>
  <c r="DI34"/>
  <c r="DH34"/>
  <c r="DG34"/>
  <c r="DE34"/>
  <c r="DD34"/>
  <c r="DC34"/>
  <c r="DB34"/>
  <c r="DA34"/>
  <c r="CZ34"/>
  <c r="CY34"/>
  <c r="CX34"/>
  <c r="CW34"/>
  <c r="CV34"/>
  <c r="CU34"/>
  <c r="CT34"/>
  <c r="CS34"/>
  <c r="CR34"/>
  <c r="CQ34"/>
  <c r="CP34"/>
  <c r="CO34"/>
  <c r="CN34"/>
  <c r="CM34"/>
  <c r="CL34"/>
  <c r="CK34"/>
  <c r="CJ34"/>
  <c r="CI34"/>
  <c r="CH34"/>
  <c r="CG34"/>
  <c r="CF34"/>
  <c r="CE34"/>
  <c r="CD34"/>
  <c r="CC34"/>
  <c r="CB34"/>
  <c r="CA34"/>
  <c r="BZ34"/>
  <c r="BY34"/>
  <c r="BX34"/>
  <c r="BW34"/>
  <c r="BV34"/>
  <c r="BU34"/>
  <c r="BT34"/>
  <c r="BS34"/>
  <c r="BR34"/>
  <c r="BQ34"/>
  <c r="BP34"/>
  <c r="BO34"/>
  <c r="BN34"/>
  <c r="BM34"/>
  <c r="BL34"/>
  <c r="BK34"/>
  <c r="BJ34"/>
  <c r="BI34"/>
  <c r="BH34"/>
  <c r="BG34"/>
  <c r="FE33"/>
  <c r="FD33"/>
  <c r="FC33"/>
  <c r="FB33"/>
  <c r="FA33"/>
  <c r="EZ33"/>
  <c r="EY33"/>
  <c r="EX33"/>
  <c r="EW33"/>
  <c r="EV33"/>
  <c r="EU33"/>
  <c r="ET33"/>
  <c r="ES33"/>
  <c r="ER33"/>
  <c r="EQ33"/>
  <c r="EP33"/>
  <c r="EO33"/>
  <c r="EN33"/>
  <c r="EM33"/>
  <c r="EL33"/>
  <c r="EK33"/>
  <c r="EJ33"/>
  <c r="EI33"/>
  <c r="EH33"/>
  <c r="EG33"/>
  <c r="EF33"/>
  <c r="EE33"/>
  <c r="ED33"/>
  <c r="EC33"/>
  <c r="EB33"/>
  <c r="EA33"/>
  <c r="DZ33"/>
  <c r="DY33"/>
  <c r="DX33"/>
  <c r="DW33"/>
  <c r="DV33"/>
  <c r="DU33"/>
  <c r="DT33"/>
  <c r="DS33"/>
  <c r="DR33"/>
  <c r="DQ33"/>
  <c r="DP33"/>
  <c r="DO33"/>
  <c r="DN33"/>
  <c r="DM33"/>
  <c r="DL33"/>
  <c r="DK33"/>
  <c r="DJ33"/>
  <c r="DI33"/>
  <c r="DH33"/>
  <c r="DG33"/>
  <c r="DE33"/>
  <c r="DD33"/>
  <c r="DC33"/>
  <c r="DB33"/>
  <c r="DA33"/>
  <c r="CZ33"/>
  <c r="CY33"/>
  <c r="CX33"/>
  <c r="CW33"/>
  <c r="CV33"/>
  <c r="CU33"/>
  <c r="CT33"/>
  <c r="CS33"/>
  <c r="CR33"/>
  <c r="CQ33"/>
  <c r="CP33"/>
  <c r="CO33"/>
  <c r="CN33"/>
  <c r="CM33"/>
  <c r="CL33"/>
  <c r="CK33"/>
  <c r="CJ33"/>
  <c r="CI33"/>
  <c r="CH33"/>
  <c r="CG33"/>
  <c r="CF33"/>
  <c r="CE33"/>
  <c r="CD33"/>
  <c r="CC33"/>
  <c r="CB33"/>
  <c r="CA33"/>
  <c r="BZ33"/>
  <c r="BY33"/>
  <c r="BX33"/>
  <c r="BW33"/>
  <c r="BV33"/>
  <c r="BU33"/>
  <c r="BT33"/>
  <c r="BS33"/>
  <c r="BR33"/>
  <c r="BQ33"/>
  <c r="BP33"/>
  <c r="BO33"/>
  <c r="BN33"/>
  <c r="BM33"/>
  <c r="BL33"/>
  <c r="BK33"/>
  <c r="BJ33"/>
  <c r="BI33"/>
  <c r="BH33"/>
  <c r="BG33"/>
  <c r="FE32"/>
  <c r="FD32"/>
  <c r="FC32"/>
  <c r="FB32"/>
  <c r="FA32"/>
  <c r="EZ32"/>
  <c r="EY32"/>
  <c r="EX32"/>
  <c r="EW32"/>
  <c r="EV32"/>
  <c r="EU32"/>
  <c r="ET32"/>
  <c r="ES32"/>
  <c r="ER32"/>
  <c r="EQ32"/>
  <c r="EP32"/>
  <c r="EO32"/>
  <c r="EN32"/>
  <c r="EM32"/>
  <c r="EL32"/>
  <c r="EK32"/>
  <c r="EJ32"/>
  <c r="EI32"/>
  <c r="EH32"/>
  <c r="EG32"/>
  <c r="EF32"/>
  <c r="EE32"/>
  <c r="ED32"/>
  <c r="EC32"/>
  <c r="EB32"/>
  <c r="EA32"/>
  <c r="DZ32"/>
  <c r="DY32"/>
  <c r="DX32"/>
  <c r="DW32"/>
  <c r="DV32"/>
  <c r="DU32"/>
  <c r="DT32"/>
  <c r="DS32"/>
  <c r="DR32"/>
  <c r="DQ32"/>
  <c r="DP32"/>
  <c r="DO32"/>
  <c r="DN32"/>
  <c r="DM32"/>
  <c r="DL32"/>
  <c r="DK32"/>
  <c r="DJ32"/>
  <c r="DI32"/>
  <c r="DH32"/>
  <c r="DG32"/>
  <c r="DE32"/>
  <c r="DD32"/>
  <c r="DC32"/>
  <c r="DB32"/>
  <c r="DA32"/>
  <c r="CZ32"/>
  <c r="CY32"/>
  <c r="CX32"/>
  <c r="CW32"/>
  <c r="CV32"/>
  <c r="CU32"/>
  <c r="CT32"/>
  <c r="CS32"/>
  <c r="CR32"/>
  <c r="CQ32"/>
  <c r="CP32"/>
  <c r="CO32"/>
  <c r="CN32"/>
  <c r="CM32"/>
  <c r="CL32"/>
  <c r="CK32"/>
  <c r="CJ32"/>
  <c r="CI32"/>
  <c r="CH32"/>
  <c r="CG32"/>
  <c r="CF32"/>
  <c r="CE32"/>
  <c r="CD32"/>
  <c r="CC32"/>
  <c r="CB32"/>
  <c r="CA32"/>
  <c r="BZ32"/>
  <c r="BY32"/>
  <c r="BX32"/>
  <c r="BW32"/>
  <c r="BV32"/>
  <c r="BU32"/>
  <c r="BT32"/>
  <c r="BS32"/>
  <c r="BR32"/>
  <c r="BQ32"/>
  <c r="BP32"/>
  <c r="BO32"/>
  <c r="BN32"/>
  <c r="BM32"/>
  <c r="BL32"/>
  <c r="BK32"/>
  <c r="BJ32"/>
  <c r="BI32"/>
  <c r="BH32"/>
  <c r="BG32"/>
  <c r="FE31"/>
  <c r="FD31"/>
  <c r="FC31"/>
  <c r="FB31"/>
  <c r="FA31"/>
  <c r="EZ31"/>
  <c r="EY31"/>
  <c r="EX31"/>
  <c r="EW31"/>
  <c r="EV31"/>
  <c r="EU31"/>
  <c r="ET31"/>
  <c r="ES31"/>
  <c r="ER31"/>
  <c r="EQ31"/>
  <c r="EP31"/>
  <c r="EO31"/>
  <c r="EN31"/>
  <c r="EM31"/>
  <c r="EL31"/>
  <c r="EK31"/>
  <c r="EJ31"/>
  <c r="EI31"/>
  <c r="EH31"/>
  <c r="EG31"/>
  <c r="EF31"/>
  <c r="EE31"/>
  <c r="ED31"/>
  <c r="EC31"/>
  <c r="EB31"/>
  <c r="EA31"/>
  <c r="DZ31"/>
  <c r="DY31"/>
  <c r="DX31"/>
  <c r="DW31"/>
  <c r="DV31"/>
  <c r="DU31"/>
  <c r="DT31"/>
  <c r="DS31"/>
  <c r="DR31"/>
  <c r="DQ31"/>
  <c r="DP31"/>
  <c r="DO31"/>
  <c r="DN31"/>
  <c r="DM31"/>
  <c r="DL31"/>
  <c r="DK31"/>
  <c r="DJ31"/>
  <c r="DI31"/>
  <c r="DH31"/>
  <c r="DG31"/>
  <c r="DE31"/>
  <c r="DD31"/>
  <c r="DC31"/>
  <c r="DB31"/>
  <c r="DA31"/>
  <c r="CZ31"/>
  <c r="CY31"/>
  <c r="CX31"/>
  <c r="CW31"/>
  <c r="CV31"/>
  <c r="CU31"/>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K31"/>
  <c r="BJ31"/>
  <c r="BI31"/>
  <c r="BH31"/>
  <c r="BG31"/>
  <c r="FE30"/>
  <c r="FD30"/>
  <c r="FC30"/>
  <c r="FB30"/>
  <c r="FA30"/>
  <c r="EZ30"/>
  <c r="EY30"/>
  <c r="EX30"/>
  <c r="EW30"/>
  <c r="EV30"/>
  <c r="EU30"/>
  <c r="ET30"/>
  <c r="ES30"/>
  <c r="ER30"/>
  <c r="EQ30"/>
  <c r="EP30"/>
  <c r="EO30"/>
  <c r="EN30"/>
  <c r="EM30"/>
  <c r="EL30"/>
  <c r="EK30"/>
  <c r="EJ30"/>
  <c r="EI30"/>
  <c r="EH30"/>
  <c r="EG30"/>
  <c r="EF30"/>
  <c r="EE30"/>
  <c r="ED30"/>
  <c r="EC30"/>
  <c r="EB30"/>
  <c r="EA30"/>
  <c r="DZ30"/>
  <c r="DY30"/>
  <c r="DX30"/>
  <c r="DW30"/>
  <c r="DV30"/>
  <c r="DU30"/>
  <c r="DT30"/>
  <c r="DS30"/>
  <c r="DR30"/>
  <c r="DQ30"/>
  <c r="DP30"/>
  <c r="DO30"/>
  <c r="DN30"/>
  <c r="DM30"/>
  <c r="DL30"/>
  <c r="DK30"/>
  <c r="DJ30"/>
  <c r="DI30"/>
  <c r="DH30"/>
  <c r="DG30"/>
  <c r="DE30"/>
  <c r="DD30"/>
  <c r="DC30"/>
  <c r="DB30"/>
  <c r="DA30"/>
  <c r="CZ30"/>
  <c r="CY30"/>
  <c r="CX30"/>
  <c r="CW30"/>
  <c r="CV30"/>
  <c r="CU30"/>
  <c r="CT30"/>
  <c r="CS30"/>
  <c r="CR30"/>
  <c r="CQ30"/>
  <c r="CP30"/>
  <c r="CO30"/>
  <c r="CN30"/>
  <c r="CM30"/>
  <c r="CL30"/>
  <c r="CK30"/>
  <c r="CJ30"/>
  <c r="CI30"/>
  <c r="CH30"/>
  <c r="CG30"/>
  <c r="CF30"/>
  <c r="CE30"/>
  <c r="CD30"/>
  <c r="CC30"/>
  <c r="CB30"/>
  <c r="CA30"/>
  <c r="BZ30"/>
  <c r="BY30"/>
  <c r="BX30"/>
  <c r="BW30"/>
  <c r="BV30"/>
  <c r="BU30"/>
  <c r="BT30"/>
  <c r="BS30"/>
  <c r="BR30"/>
  <c r="BQ30"/>
  <c r="BP30"/>
  <c r="BO30"/>
  <c r="BN30"/>
  <c r="BM30"/>
  <c r="BL30"/>
  <c r="BK30"/>
  <c r="BJ30"/>
  <c r="BI30"/>
  <c r="BH30"/>
  <c r="BG30"/>
  <c r="FE29"/>
  <c r="FD29"/>
  <c r="FC29"/>
  <c r="FB29"/>
  <c r="FA29"/>
  <c r="EZ29"/>
  <c r="EY29"/>
  <c r="EX29"/>
  <c r="EW29"/>
  <c r="EV29"/>
  <c r="EU29"/>
  <c r="ET29"/>
  <c r="ES29"/>
  <c r="ER29"/>
  <c r="EQ29"/>
  <c r="EP29"/>
  <c r="EO29"/>
  <c r="EN29"/>
  <c r="EM29"/>
  <c r="EL29"/>
  <c r="EK29"/>
  <c r="EJ29"/>
  <c r="EI29"/>
  <c r="EH29"/>
  <c r="EG29"/>
  <c r="EF29"/>
  <c r="EE29"/>
  <c r="ED29"/>
  <c r="EC29"/>
  <c r="EB29"/>
  <c r="EA29"/>
  <c r="DZ29"/>
  <c r="DY29"/>
  <c r="DX29"/>
  <c r="DW29"/>
  <c r="DV29"/>
  <c r="DU29"/>
  <c r="DT29"/>
  <c r="DS29"/>
  <c r="DR29"/>
  <c r="DQ29"/>
  <c r="DP29"/>
  <c r="DO29"/>
  <c r="DN29"/>
  <c r="DM29"/>
  <c r="DL29"/>
  <c r="DK29"/>
  <c r="DJ29"/>
  <c r="DI29"/>
  <c r="DH29"/>
  <c r="DG29"/>
  <c r="DE29"/>
  <c r="DD29"/>
  <c r="DC29"/>
  <c r="DB29"/>
  <c r="DA29"/>
  <c r="CZ29"/>
  <c r="CY29"/>
  <c r="CX29"/>
  <c r="CW29"/>
  <c r="CV29"/>
  <c r="CU29"/>
  <c r="CT29"/>
  <c r="CS29"/>
  <c r="CR29"/>
  <c r="CQ29"/>
  <c r="CP29"/>
  <c r="CO29"/>
  <c r="CN29"/>
  <c r="CM29"/>
  <c r="CL29"/>
  <c r="CK29"/>
  <c r="CJ29"/>
  <c r="CI29"/>
  <c r="CH29"/>
  <c r="CG29"/>
  <c r="CF29"/>
  <c r="CE29"/>
  <c r="CD29"/>
  <c r="CC29"/>
  <c r="CB29"/>
  <c r="CA29"/>
  <c r="BZ29"/>
  <c r="BY29"/>
  <c r="BX29"/>
  <c r="BW29"/>
  <c r="BV29"/>
  <c r="BU29"/>
  <c r="BT29"/>
  <c r="BS29"/>
  <c r="BR29"/>
  <c r="BQ29"/>
  <c r="BP29"/>
  <c r="BO29"/>
  <c r="BN29"/>
  <c r="BM29"/>
  <c r="BL29"/>
  <c r="BK29"/>
  <c r="BJ29"/>
  <c r="BI29"/>
  <c r="BH29"/>
  <c r="BG29"/>
  <c r="BE29"/>
  <c r="FE28"/>
  <c r="FD28"/>
  <c r="FC28"/>
  <c r="FB28"/>
  <c r="FA28"/>
  <c r="EZ28"/>
  <c r="EY28"/>
  <c r="EX28"/>
  <c r="EW28"/>
  <c r="EV28"/>
  <c r="EU28"/>
  <c r="ET28"/>
  <c r="ES28"/>
  <c r="ER28"/>
  <c r="EQ28"/>
  <c r="EP28"/>
  <c r="EO28"/>
  <c r="EN28"/>
  <c r="EM28"/>
  <c r="EL28"/>
  <c r="EK28"/>
  <c r="EJ28"/>
  <c r="EI28"/>
  <c r="EH28"/>
  <c r="EG28"/>
  <c r="EF28"/>
  <c r="EE28"/>
  <c r="ED28"/>
  <c r="EC28"/>
  <c r="EB28"/>
  <c r="EA28"/>
  <c r="DZ28"/>
  <c r="DY28"/>
  <c r="DX28"/>
  <c r="DW28"/>
  <c r="DV28"/>
  <c r="DU28"/>
  <c r="DT28"/>
  <c r="DS28"/>
  <c r="DR28"/>
  <c r="DQ28"/>
  <c r="DP28"/>
  <c r="DO28"/>
  <c r="DN28"/>
  <c r="DM28"/>
  <c r="DL28"/>
  <c r="DK28"/>
  <c r="DJ28"/>
  <c r="DI28"/>
  <c r="DH28"/>
  <c r="DG28"/>
  <c r="DE28"/>
  <c r="DD28"/>
  <c r="DC28"/>
  <c r="DB28"/>
  <c r="DA28"/>
  <c r="CZ28"/>
  <c r="CY28"/>
  <c r="CX28"/>
  <c r="CW28"/>
  <c r="CV28"/>
  <c r="CU28"/>
  <c r="CT28"/>
  <c r="CS28"/>
  <c r="CR28"/>
  <c r="CQ28"/>
  <c r="CP28"/>
  <c r="CO28"/>
  <c r="CN28"/>
  <c r="CM28"/>
  <c r="CL28"/>
  <c r="CK28"/>
  <c r="CJ28"/>
  <c r="CI28"/>
  <c r="CH28"/>
  <c r="CG28"/>
  <c r="CF28"/>
  <c r="CE28"/>
  <c r="CD28"/>
  <c r="CC28"/>
  <c r="CB28"/>
  <c r="CA28"/>
  <c r="BZ28"/>
  <c r="BY28"/>
  <c r="BX28"/>
  <c r="BW28"/>
  <c r="BV28"/>
  <c r="BU28"/>
  <c r="BT28"/>
  <c r="BS28"/>
  <c r="BR28"/>
  <c r="BQ28"/>
  <c r="BP28"/>
  <c r="BO28"/>
  <c r="BN28"/>
  <c r="BM28"/>
  <c r="BL28"/>
  <c r="BK28"/>
  <c r="BJ28"/>
  <c r="BI28"/>
  <c r="BH28"/>
  <c r="BG28"/>
  <c r="BE28"/>
  <c r="FE27"/>
  <c r="FD27"/>
  <c r="FC27"/>
  <c r="FB27"/>
  <c r="FA27"/>
  <c r="EZ27"/>
  <c r="EY27"/>
  <c r="EX27"/>
  <c r="EW27"/>
  <c r="EV27"/>
  <c r="EU27"/>
  <c r="ET27"/>
  <c r="ES27"/>
  <c r="ER27"/>
  <c r="EQ27"/>
  <c r="EP27"/>
  <c r="EO27"/>
  <c r="EN27"/>
  <c r="EM27"/>
  <c r="EL27"/>
  <c r="EK27"/>
  <c r="EJ27"/>
  <c r="EI27"/>
  <c r="EH27"/>
  <c r="EG27"/>
  <c r="EF27"/>
  <c r="EE27"/>
  <c r="ED27"/>
  <c r="EC27"/>
  <c r="EB27"/>
  <c r="EA27"/>
  <c r="DZ27"/>
  <c r="DY27"/>
  <c r="DX27"/>
  <c r="DW27"/>
  <c r="DV27"/>
  <c r="DU27"/>
  <c r="DT27"/>
  <c r="DS27"/>
  <c r="DR27"/>
  <c r="DQ27"/>
  <c r="DP27"/>
  <c r="DO27"/>
  <c r="DN27"/>
  <c r="DM27"/>
  <c r="DL27"/>
  <c r="DK27"/>
  <c r="DJ27"/>
  <c r="DI27"/>
  <c r="DH27"/>
  <c r="DG27"/>
  <c r="DE27"/>
  <c r="DD27"/>
  <c r="DC27"/>
  <c r="DB27"/>
  <c r="DA27"/>
  <c r="CZ27"/>
  <c r="CY27"/>
  <c r="CX27"/>
  <c r="CW27"/>
  <c r="CV27"/>
  <c r="CU27"/>
  <c r="CT27"/>
  <c r="CS27"/>
  <c r="CR27"/>
  <c r="CQ27"/>
  <c r="CP27"/>
  <c r="CO27"/>
  <c r="CN27"/>
  <c r="CM27"/>
  <c r="CL27"/>
  <c r="CK27"/>
  <c r="CJ27"/>
  <c r="CI27"/>
  <c r="CH27"/>
  <c r="CG27"/>
  <c r="CF27"/>
  <c r="CE27"/>
  <c r="CD27"/>
  <c r="CC27"/>
  <c r="CB27"/>
  <c r="CA27"/>
  <c r="BZ27"/>
  <c r="BY27"/>
  <c r="BX27"/>
  <c r="BW27"/>
  <c r="BV27"/>
  <c r="BU27"/>
  <c r="BT27"/>
  <c r="BS27"/>
  <c r="BR27"/>
  <c r="BQ27"/>
  <c r="BP27"/>
  <c r="BO27"/>
  <c r="BN27"/>
  <c r="BM27"/>
  <c r="BL27"/>
  <c r="BK27"/>
  <c r="BJ27"/>
  <c r="BI27"/>
  <c r="BH27"/>
  <c r="BG27"/>
  <c r="BE27"/>
  <c r="FE26"/>
  <c r="FD26"/>
  <c r="FC26"/>
  <c r="FB26"/>
  <c r="FA26"/>
  <c r="EZ26"/>
  <c r="EY26"/>
  <c r="EX26"/>
  <c r="EW26"/>
  <c r="EV26"/>
  <c r="EU26"/>
  <c r="ET26"/>
  <c r="ES26"/>
  <c r="ER26"/>
  <c r="EQ26"/>
  <c r="EP26"/>
  <c r="EO26"/>
  <c r="EN26"/>
  <c r="EM26"/>
  <c r="EL26"/>
  <c r="EK26"/>
  <c r="EJ26"/>
  <c r="EI26"/>
  <c r="EH26"/>
  <c r="EG26"/>
  <c r="EF26"/>
  <c r="EE26"/>
  <c r="ED26"/>
  <c r="EC26"/>
  <c r="EB26"/>
  <c r="EA26"/>
  <c r="DZ26"/>
  <c r="DY26"/>
  <c r="DX26"/>
  <c r="DW26"/>
  <c r="DV26"/>
  <c r="DU26"/>
  <c r="DT26"/>
  <c r="DS26"/>
  <c r="DR26"/>
  <c r="DQ26"/>
  <c r="DP26"/>
  <c r="DO26"/>
  <c r="DN26"/>
  <c r="DM26"/>
  <c r="DL26"/>
  <c r="DK26"/>
  <c r="DJ26"/>
  <c r="DI26"/>
  <c r="DH26"/>
  <c r="DG26"/>
  <c r="DE26"/>
  <c r="DD26"/>
  <c r="DC26"/>
  <c r="DB26"/>
  <c r="DA26"/>
  <c r="CZ26"/>
  <c r="CY26"/>
  <c r="CX26"/>
  <c r="CW26"/>
  <c r="CV26"/>
  <c r="CU26"/>
  <c r="CT26"/>
  <c r="CS26"/>
  <c r="CR26"/>
  <c r="CQ26"/>
  <c r="CP26"/>
  <c r="CO26"/>
  <c r="CN26"/>
  <c r="CM26"/>
  <c r="CL26"/>
  <c r="CK26"/>
  <c r="CJ26"/>
  <c r="CI26"/>
  <c r="CH26"/>
  <c r="CG26"/>
  <c r="CF26"/>
  <c r="CE26"/>
  <c r="CD26"/>
  <c r="CC26"/>
  <c r="CB26"/>
  <c r="CA26"/>
  <c r="BZ26"/>
  <c r="BY26"/>
  <c r="BX26"/>
  <c r="BW26"/>
  <c r="BV26"/>
  <c r="BU26"/>
  <c r="BT26"/>
  <c r="BS26"/>
  <c r="BR26"/>
  <c r="BQ26"/>
  <c r="BP26"/>
  <c r="BO26"/>
  <c r="BN26"/>
  <c r="BM26"/>
  <c r="BL26"/>
  <c r="BK26"/>
  <c r="BJ26"/>
  <c r="BI26"/>
  <c r="BH26"/>
  <c r="BG26"/>
  <c r="BE26"/>
  <c r="FE25"/>
  <c r="FD25"/>
  <c r="FC25"/>
  <c r="FB25"/>
  <c r="FA25"/>
  <c r="EZ25"/>
  <c r="EY25"/>
  <c r="EX25"/>
  <c r="EW25"/>
  <c r="EV25"/>
  <c r="EU25"/>
  <c r="ET25"/>
  <c r="ES25"/>
  <c r="ER25"/>
  <c r="EQ25"/>
  <c r="EP25"/>
  <c r="EO25"/>
  <c r="EN25"/>
  <c r="EM25"/>
  <c r="EL25"/>
  <c r="EK25"/>
  <c r="EJ25"/>
  <c r="EI25"/>
  <c r="EH25"/>
  <c r="EG25"/>
  <c r="EF25"/>
  <c r="EE25"/>
  <c r="ED25"/>
  <c r="EC25"/>
  <c r="EB25"/>
  <c r="EA25"/>
  <c r="DZ25"/>
  <c r="DY25"/>
  <c r="DX25"/>
  <c r="DW25"/>
  <c r="DV25"/>
  <c r="DU25"/>
  <c r="DT25"/>
  <c r="DS25"/>
  <c r="DR25"/>
  <c r="DQ25"/>
  <c r="DP25"/>
  <c r="DO25"/>
  <c r="DN25"/>
  <c r="DM25"/>
  <c r="DL25"/>
  <c r="DK25"/>
  <c r="DJ25"/>
  <c r="DI25"/>
  <c r="DH25"/>
  <c r="DG25"/>
  <c r="DE25"/>
  <c r="DD25"/>
  <c r="DC25"/>
  <c r="DB25"/>
  <c r="DA25"/>
  <c r="CZ25"/>
  <c r="CY25"/>
  <c r="CX25"/>
  <c r="CW25"/>
  <c r="CV25"/>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E25"/>
  <c r="FE24"/>
  <c r="FD24"/>
  <c r="FC24"/>
  <c r="FB24"/>
  <c r="FA24"/>
  <c r="EZ24"/>
  <c r="EY24"/>
  <c r="EX24"/>
  <c r="EW24"/>
  <c r="EV24"/>
  <c r="EU24"/>
  <c r="ET24"/>
  <c r="ES24"/>
  <c r="ER24"/>
  <c r="EQ24"/>
  <c r="EP24"/>
  <c r="EO24"/>
  <c r="EN24"/>
  <c r="EM24"/>
  <c r="EL24"/>
  <c r="EK24"/>
  <c r="EJ24"/>
  <c r="EI24"/>
  <c r="EH24"/>
  <c r="EG24"/>
  <c r="EF24"/>
  <c r="EE24"/>
  <c r="ED24"/>
  <c r="EC24"/>
  <c r="EB24"/>
  <c r="EA24"/>
  <c r="DZ24"/>
  <c r="DY24"/>
  <c r="DX24"/>
  <c r="DW24"/>
  <c r="DV24"/>
  <c r="DU24"/>
  <c r="DT24"/>
  <c r="DS24"/>
  <c r="DR24"/>
  <c r="DQ24"/>
  <c r="DP24"/>
  <c r="DO24"/>
  <c r="DN24"/>
  <c r="DM24"/>
  <c r="DL24"/>
  <c r="DK24"/>
  <c r="DJ24"/>
  <c r="DI24"/>
  <c r="DH24"/>
  <c r="DG24"/>
  <c r="DE24"/>
  <c r="DD24"/>
  <c r="DC24"/>
  <c r="DB24"/>
  <c r="DA24"/>
  <c r="CZ24"/>
  <c r="CY24"/>
  <c r="CX24"/>
  <c r="CW24"/>
  <c r="CV24"/>
  <c r="CU24"/>
  <c r="CT24"/>
  <c r="CS24"/>
  <c r="CR24"/>
  <c r="CQ24"/>
  <c r="CP24"/>
  <c r="CO24"/>
  <c r="CN24"/>
  <c r="CM24"/>
  <c r="CL24"/>
  <c r="CK24"/>
  <c r="CJ24"/>
  <c r="CI24"/>
  <c r="CH24"/>
  <c r="CG24"/>
  <c r="CF24"/>
  <c r="CE24"/>
  <c r="CD24"/>
  <c r="CC24"/>
  <c r="CB24"/>
  <c r="CA24"/>
  <c r="BZ24"/>
  <c r="BY24"/>
  <c r="BX24"/>
  <c r="BW24"/>
  <c r="BV24"/>
  <c r="BU24"/>
  <c r="BT24"/>
  <c r="BS24"/>
  <c r="BR24"/>
  <c r="BQ24"/>
  <c r="BP24"/>
  <c r="BO24"/>
  <c r="BN24"/>
  <c r="BM24"/>
  <c r="BL24"/>
  <c r="BK24"/>
  <c r="BJ24"/>
  <c r="BI24"/>
  <c r="BH24"/>
  <c r="BG24"/>
  <c r="BE24"/>
  <c r="DE23"/>
  <c r="DD23"/>
  <c r="DC23"/>
  <c r="DB23"/>
  <c r="DA23"/>
  <c r="CY23"/>
  <c r="CX23"/>
  <c r="CW23"/>
  <c r="CV23"/>
  <c r="CU23"/>
  <c r="CT23"/>
  <c r="CS23"/>
  <c r="CR23"/>
  <c r="CQ23"/>
  <c r="CP23"/>
  <c r="CO23"/>
  <c r="CN23"/>
  <c r="CM23"/>
  <c r="CL23"/>
  <c r="CK23"/>
  <c r="CJ23"/>
  <c r="CI23"/>
  <c r="CH23"/>
  <c r="CG23"/>
  <c r="CF23"/>
  <c r="CE23"/>
  <c r="CD23"/>
  <c r="CC23"/>
  <c r="CB23"/>
  <c r="CA23"/>
  <c r="BZ23"/>
  <c r="BY23"/>
  <c r="BX23"/>
  <c r="BW23"/>
  <c r="BV23"/>
  <c r="BU23"/>
  <c r="BT23"/>
  <c r="BS23"/>
  <c r="BR23"/>
  <c r="BQ23"/>
  <c r="BP23"/>
  <c r="BO23"/>
  <c r="BN23"/>
  <c r="BM23"/>
  <c r="BL23"/>
  <c r="BK23"/>
  <c r="BJ23"/>
  <c r="BI23"/>
  <c r="BH23"/>
  <c r="BG23"/>
  <c r="BE23"/>
  <c r="DE21"/>
  <c r="DD21"/>
  <c r="DC21"/>
  <c r="DB21"/>
  <c r="DA21"/>
  <c r="CZ21"/>
  <c r="CY21"/>
  <c r="CX21"/>
  <c r="CW21"/>
  <c r="CV21"/>
  <c r="CU21"/>
  <c r="CT21"/>
  <c r="CS21"/>
  <c r="CR21"/>
  <c r="CQ21"/>
  <c r="CP21"/>
  <c r="CO21"/>
  <c r="CN21"/>
  <c r="CM21"/>
  <c r="CL21"/>
  <c r="CK21"/>
  <c r="CJ21"/>
  <c r="CI21"/>
  <c r="CH21"/>
  <c r="CG21"/>
  <c r="CF21"/>
  <c r="CE21"/>
  <c r="CD21"/>
  <c r="CC21"/>
  <c r="CB21"/>
  <c r="CA21"/>
  <c r="BZ21"/>
  <c r="BY21"/>
  <c r="BX21"/>
  <c r="BW21"/>
  <c r="BV21"/>
  <c r="BU21"/>
  <c r="BT21"/>
  <c r="BS21"/>
  <c r="BR21"/>
  <c r="BQ21"/>
  <c r="BP21"/>
  <c r="BO21"/>
  <c r="BN21"/>
  <c r="BM21"/>
  <c r="BL21"/>
  <c r="BK21"/>
  <c r="BJ21"/>
  <c r="BI21"/>
  <c r="BH21"/>
  <c r="BG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M21"/>
  <c r="L21"/>
  <c r="K21"/>
  <c r="J21"/>
  <c r="I21"/>
  <c r="H21"/>
  <c r="G21"/>
  <c r="DE20"/>
  <c r="DD20"/>
  <c r="DC20"/>
  <c r="DB20"/>
  <c r="DA20"/>
  <c r="CY20"/>
  <c r="CX20"/>
  <c r="CW20"/>
  <c r="CV20"/>
  <c r="CU20"/>
  <c r="CT20"/>
  <c r="CS20"/>
  <c r="CR20"/>
  <c r="CQ20"/>
  <c r="CP20"/>
  <c r="CO20"/>
  <c r="CN20"/>
  <c r="CM20"/>
  <c r="CL20"/>
  <c r="CK20"/>
  <c r="CJ20"/>
  <c r="CI20"/>
  <c r="CH20"/>
  <c r="CG20"/>
  <c r="CF20"/>
  <c r="CE20"/>
  <c r="CD20"/>
  <c r="CC20"/>
  <c r="CB20"/>
  <c r="CA20"/>
  <c r="BZ20"/>
  <c r="BY20"/>
  <c r="BX20"/>
  <c r="BW20"/>
  <c r="BV20"/>
  <c r="BU20"/>
  <c r="BT20"/>
  <c r="BS20"/>
  <c r="BR20"/>
  <c r="BQ20"/>
  <c r="BP20"/>
  <c r="BO20"/>
  <c r="BN20"/>
  <c r="BM20"/>
  <c r="BL20"/>
  <c r="BK20"/>
  <c r="BJ20"/>
  <c r="BI20"/>
  <c r="BH20"/>
  <c r="BG20"/>
  <c r="BE20"/>
  <c r="BD20"/>
  <c r="BC20"/>
  <c r="BB20"/>
  <c r="BA20"/>
  <c r="AZ20"/>
  <c r="AY20"/>
  <c r="AX20"/>
  <c r="AW20"/>
  <c r="AV20"/>
  <c r="AU20"/>
  <c r="AT20"/>
  <c r="AS20"/>
  <c r="AR20"/>
  <c r="AQ20"/>
  <c r="AP20"/>
  <c r="AO20"/>
  <c r="AN20"/>
  <c r="AM20"/>
  <c r="AL20"/>
  <c r="AK20"/>
  <c r="AJ20"/>
  <c r="AI20"/>
  <c r="AH20"/>
  <c r="AG20"/>
  <c r="AF20"/>
  <c r="AE20"/>
  <c r="AD20"/>
  <c r="AC20"/>
  <c r="AB20"/>
  <c r="AA20"/>
  <c r="Z20"/>
  <c r="Y20"/>
  <c r="X20"/>
  <c r="W20"/>
  <c r="V20"/>
  <c r="U20"/>
  <c r="T20"/>
  <c r="S20"/>
  <c r="R20"/>
  <c r="Q20"/>
  <c r="P20"/>
  <c r="O20"/>
  <c r="N20"/>
  <c r="M20"/>
  <c r="L20"/>
  <c r="K20"/>
  <c r="J20"/>
  <c r="I20"/>
  <c r="H20"/>
  <c r="G20"/>
  <c r="DE19"/>
  <c r="DD19"/>
  <c r="DC19"/>
  <c r="DB19"/>
  <c r="DA19"/>
  <c r="CY19"/>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DE18"/>
  <c r="DD18"/>
  <c r="DC18"/>
  <c r="DB18"/>
  <c r="DA18"/>
  <c r="CY18"/>
  <c r="CX18"/>
  <c r="CW18"/>
  <c r="CV18"/>
  <c r="CU18"/>
  <c r="CT18"/>
  <c r="CS18"/>
  <c r="CR18"/>
  <c r="CQ18"/>
  <c r="CP18"/>
  <c r="CO18"/>
  <c r="CN18"/>
  <c r="CM18"/>
  <c r="CL18"/>
  <c r="CK18"/>
  <c r="CJ18"/>
  <c r="CI18"/>
  <c r="CH18"/>
  <c r="CG18"/>
  <c r="CF18"/>
  <c r="CE18"/>
  <c r="CD18"/>
  <c r="CC18"/>
  <c r="CB18"/>
  <c r="CA18"/>
  <c r="BZ18"/>
  <c r="BY18"/>
  <c r="BX18"/>
  <c r="BW18"/>
  <c r="BV18"/>
  <c r="BU18"/>
  <c r="BT18"/>
  <c r="BS18"/>
  <c r="BR18"/>
  <c r="BQ18"/>
  <c r="BP18"/>
  <c r="BO18"/>
  <c r="BN18"/>
  <c r="BM18"/>
  <c r="BL18"/>
  <c r="BK18"/>
  <c r="BJ18"/>
  <c r="BI18"/>
  <c r="BH18"/>
  <c r="BG18"/>
  <c r="BE18"/>
  <c r="BD18"/>
  <c r="BC18"/>
  <c r="BB18"/>
  <c r="BA18"/>
  <c r="AZ18"/>
  <c r="AY18"/>
  <c r="AX18"/>
  <c r="AW18"/>
  <c r="AV18"/>
  <c r="AU18"/>
  <c r="AT18"/>
  <c r="AS18"/>
  <c r="AR18"/>
  <c r="AQ18"/>
  <c r="AP18"/>
  <c r="AO18"/>
  <c r="AN18"/>
  <c r="AM18"/>
  <c r="AL18"/>
  <c r="AK18"/>
  <c r="AJ18"/>
  <c r="AI18"/>
  <c r="AH18"/>
  <c r="AG18"/>
  <c r="AF18"/>
  <c r="AE18"/>
  <c r="AD18"/>
  <c r="AC18"/>
  <c r="AB18"/>
  <c r="AA18"/>
  <c r="Z18"/>
  <c r="Y18"/>
  <c r="X18"/>
  <c r="W18"/>
  <c r="V18"/>
  <c r="U18"/>
  <c r="T18"/>
  <c r="S18"/>
  <c r="R18"/>
  <c r="Q18"/>
  <c r="P18"/>
  <c r="O18"/>
  <c r="N18"/>
  <c r="M18"/>
  <c r="L18"/>
  <c r="K18"/>
  <c r="J18"/>
  <c r="I18"/>
  <c r="H18"/>
  <c r="G18"/>
  <c r="DE17"/>
  <c r="DD17"/>
  <c r="DC17"/>
  <c r="DB17"/>
  <c r="DA17"/>
  <c r="CY17"/>
  <c r="CX17"/>
  <c r="CW17"/>
  <c r="CV17"/>
  <c r="CU17"/>
  <c r="CT17"/>
  <c r="CS17"/>
  <c r="CR17"/>
  <c r="CQ17"/>
  <c r="CP17"/>
  <c r="CO17"/>
  <c r="CN17"/>
  <c r="CM17"/>
  <c r="CL17"/>
  <c r="CK17"/>
  <c r="CJ17"/>
  <c r="CI17"/>
  <c r="CH17"/>
  <c r="CG17"/>
  <c r="CF17"/>
  <c r="CE17"/>
  <c r="CD17"/>
  <c r="CC17"/>
  <c r="CB17"/>
  <c r="CA17"/>
  <c r="BZ17"/>
  <c r="BY17"/>
  <c r="BX17"/>
  <c r="BW17"/>
  <c r="BV17"/>
  <c r="BU17"/>
  <c r="BT17"/>
  <c r="BS17"/>
  <c r="BR17"/>
  <c r="BQ17"/>
  <c r="BP17"/>
  <c r="BO17"/>
  <c r="BN17"/>
  <c r="BM17"/>
  <c r="BL17"/>
  <c r="BK17"/>
  <c r="BJ17"/>
  <c r="BI17"/>
  <c r="BH17"/>
  <c r="BG17"/>
  <c r="BE17"/>
  <c r="BD17"/>
  <c r="BC17"/>
  <c r="BB17"/>
  <c r="BA17"/>
  <c r="AZ17"/>
  <c r="AY17"/>
  <c r="AX17"/>
  <c r="AW17"/>
  <c r="AV17"/>
  <c r="AU17"/>
  <c r="AT17"/>
  <c r="AS17"/>
  <c r="AR17"/>
  <c r="AQ17"/>
  <c r="AP17"/>
  <c r="AO17"/>
  <c r="AN17"/>
  <c r="AM17"/>
  <c r="AL17"/>
  <c r="AK17"/>
  <c r="AJ17"/>
  <c r="AI17"/>
  <c r="AH17"/>
  <c r="AG17"/>
  <c r="AF17"/>
  <c r="AE17"/>
  <c r="AD17"/>
  <c r="AC17"/>
  <c r="AB17"/>
  <c r="AA17"/>
  <c r="Z17"/>
  <c r="Y17"/>
  <c r="X17"/>
  <c r="W17"/>
  <c r="V17"/>
  <c r="U17"/>
  <c r="T17"/>
  <c r="S17"/>
  <c r="R17"/>
  <c r="Q17"/>
  <c r="P17"/>
  <c r="O17"/>
  <c r="N17"/>
  <c r="M17"/>
  <c r="L17"/>
  <c r="K17"/>
  <c r="J17"/>
  <c r="I17"/>
  <c r="H17"/>
  <c r="G17"/>
  <c r="FE15"/>
  <c r="FD15"/>
  <c r="FC15"/>
  <c r="FB15"/>
  <c r="FA15"/>
  <c r="EY15"/>
  <c r="EX15"/>
  <c r="EW15"/>
  <c r="EV15"/>
  <c r="EU15"/>
  <c r="ET15"/>
  <c r="ES15"/>
  <c r="ER15"/>
  <c r="EQ15"/>
  <c r="EP15"/>
  <c r="EO15"/>
  <c r="EN15"/>
  <c r="EM15"/>
  <c r="EL15"/>
  <c r="EK15"/>
  <c r="EJ15"/>
  <c r="EI15"/>
  <c r="EH15"/>
  <c r="EG15"/>
  <c r="EF15"/>
  <c r="EE15"/>
  <c r="ED15"/>
  <c r="EC15"/>
  <c r="EB15"/>
  <c r="EA15"/>
  <c r="DZ15"/>
  <c r="DY15"/>
  <c r="DX15"/>
  <c r="DW15"/>
  <c r="DV15"/>
  <c r="DU15"/>
  <c r="DT15"/>
  <c r="DS15"/>
  <c r="DR15"/>
  <c r="DQ15"/>
  <c r="DP15"/>
  <c r="DO15"/>
  <c r="DN15"/>
  <c r="DM15"/>
  <c r="DL15"/>
  <c r="DK15"/>
  <c r="DJ15"/>
  <c r="DI15"/>
  <c r="DH15"/>
  <c r="DG15"/>
  <c r="DE15"/>
  <c r="DD15"/>
  <c r="DC15"/>
  <c r="DB15"/>
  <c r="DA15"/>
  <c r="CZ15"/>
  <c r="CY15"/>
  <c r="CX15"/>
  <c r="CW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I15"/>
  <c r="BH15"/>
  <c r="BG15"/>
  <c r="BE15"/>
  <c r="FE13"/>
  <c r="FD13"/>
  <c r="FC13"/>
  <c r="FB13"/>
  <c r="FA13"/>
  <c r="EZ13"/>
  <c r="EY13"/>
  <c r="EX13"/>
  <c r="EW13"/>
  <c r="EV13"/>
  <c r="EU13"/>
  <c r="ET13"/>
  <c r="ES13"/>
  <c r="ER13"/>
  <c r="EQ13"/>
  <c r="EP13"/>
  <c r="EO13"/>
  <c r="EN13"/>
  <c r="EM13"/>
  <c r="EL13"/>
  <c r="EK13"/>
  <c r="EJ13"/>
  <c r="EI13"/>
  <c r="EH13"/>
  <c r="EG13"/>
  <c r="EF13"/>
  <c r="EE13"/>
  <c r="ED13"/>
  <c r="EC13"/>
  <c r="EB13"/>
  <c r="EA13"/>
  <c r="DZ13"/>
  <c r="DY13"/>
  <c r="DX13"/>
  <c r="DW13"/>
  <c r="DV13"/>
  <c r="DU13"/>
  <c r="DT13"/>
  <c r="DS13"/>
  <c r="DR13"/>
  <c r="DQ13"/>
  <c r="DP13"/>
  <c r="DO13"/>
  <c r="DN13"/>
  <c r="DM13"/>
  <c r="DL13"/>
  <c r="DK13"/>
  <c r="DJ13"/>
  <c r="DI13"/>
  <c r="DH13"/>
  <c r="DG13"/>
  <c r="DE13"/>
  <c r="DD13"/>
  <c r="DC13"/>
  <c r="DB13"/>
  <c r="DA13"/>
  <c r="CZ13"/>
  <c r="CY13"/>
  <c r="CX13"/>
  <c r="CW13"/>
  <c r="CV13"/>
  <c r="CU13"/>
  <c r="CT13"/>
  <c r="CS13"/>
  <c r="CR13"/>
  <c r="CQ13"/>
  <c r="CP13"/>
  <c r="CO13"/>
  <c r="CN13"/>
  <c r="CM13"/>
  <c r="CL13"/>
  <c r="CK13"/>
  <c r="CJ13"/>
  <c r="CI13"/>
  <c r="CH13"/>
  <c r="CG13"/>
  <c r="CF13"/>
  <c r="CE13"/>
  <c r="CD13"/>
  <c r="CC13"/>
  <c r="CB13"/>
  <c r="CA13"/>
  <c r="BZ13"/>
  <c r="BY13"/>
  <c r="BX13"/>
  <c r="BW13"/>
  <c r="BV13"/>
  <c r="BU13"/>
  <c r="BT13"/>
  <c r="BS13"/>
  <c r="BR13"/>
  <c r="BQ13"/>
  <c r="BP13"/>
  <c r="BO13"/>
  <c r="BN13"/>
  <c r="BM13"/>
  <c r="BL13"/>
  <c r="BK13"/>
  <c r="BJ13"/>
  <c r="BI13"/>
  <c r="BH13"/>
  <c r="BG13"/>
  <c r="BE13"/>
  <c r="BD13"/>
  <c r="BC13"/>
  <c r="BB13"/>
  <c r="BA13"/>
  <c r="AZ13"/>
  <c r="AY13"/>
  <c r="AX13"/>
  <c r="AW13"/>
  <c r="AV13"/>
  <c r="AU13"/>
  <c r="AT13"/>
  <c r="AS13"/>
  <c r="AR13"/>
  <c r="AQ13"/>
  <c r="AP13"/>
  <c r="AO13"/>
  <c r="AN13"/>
  <c r="AM13"/>
  <c r="AL13"/>
  <c r="AK13"/>
  <c r="AJ13"/>
  <c r="AI13"/>
  <c r="AH13"/>
  <c r="AG13"/>
  <c r="AF13"/>
  <c r="AE13"/>
  <c r="AD13"/>
  <c r="AC13"/>
  <c r="AB13"/>
  <c r="AA13"/>
  <c r="Z13"/>
  <c r="Y13"/>
  <c r="X13"/>
  <c r="W13"/>
  <c r="V13"/>
  <c r="U13"/>
  <c r="T13"/>
  <c r="S13"/>
  <c r="R13"/>
  <c r="Q13"/>
  <c r="P13"/>
  <c r="O13"/>
  <c r="N13"/>
  <c r="M13"/>
  <c r="L13"/>
  <c r="K13"/>
  <c r="J13"/>
  <c r="I13"/>
  <c r="H13"/>
  <c r="G13"/>
  <c r="BE3"/>
  <c r="A3"/>
  <c r="FE1"/>
  <c r="DE1"/>
  <c r="BE1"/>
  <c r="DF119" i="5"/>
  <c r="BF119"/>
  <c r="FF118"/>
  <c r="FE118"/>
  <c r="FD118"/>
  <c r="FC118"/>
  <c r="FB118"/>
  <c r="FA118"/>
  <c r="EZ118"/>
  <c r="EY118"/>
  <c r="EX118"/>
  <c r="EW118"/>
  <c r="EV118"/>
  <c r="EU118"/>
  <c r="ET118"/>
  <c r="ES118"/>
  <c r="ER118"/>
  <c r="EQ118"/>
  <c r="EP118"/>
  <c r="EO118"/>
  <c r="EN118"/>
  <c r="EM118"/>
  <c r="EL118"/>
  <c r="EK118"/>
  <c r="EJ118"/>
  <c r="EI118"/>
  <c r="EH118"/>
  <c r="EG118"/>
  <c r="EF118"/>
  <c r="EE118"/>
  <c r="ED118"/>
  <c r="EC118"/>
  <c r="EB118"/>
  <c r="EA118"/>
  <c r="DZ118"/>
  <c r="DY118"/>
  <c r="DX118"/>
  <c r="DW118"/>
  <c r="DV118"/>
  <c r="DU118"/>
  <c r="DT118"/>
  <c r="DS118"/>
  <c r="DR118"/>
  <c r="DQ118"/>
  <c r="DP118"/>
  <c r="DO118"/>
  <c r="DN118"/>
  <c r="DM118"/>
  <c r="DL118"/>
  <c r="DK118"/>
  <c r="DJ118"/>
  <c r="DI118"/>
  <c r="DH118"/>
  <c r="DF118"/>
  <c r="DE118"/>
  <c r="DD118"/>
  <c r="DC118"/>
  <c r="DB118"/>
  <c r="DA118"/>
  <c r="CZ118"/>
  <c r="CY118"/>
  <c r="CX118"/>
  <c r="CW118"/>
  <c r="CV118"/>
  <c r="CU118"/>
  <c r="CT118"/>
  <c r="CS118"/>
  <c r="CR118"/>
  <c r="CQ118"/>
  <c r="CP118"/>
  <c r="CO118"/>
  <c r="CN118"/>
  <c r="CM118"/>
  <c r="CL118"/>
  <c r="CK118"/>
  <c r="CJ118"/>
  <c r="CI118"/>
  <c r="CH118"/>
  <c r="CG118"/>
  <c r="CF118"/>
  <c r="CE118"/>
  <c r="CD118"/>
  <c r="CC118"/>
  <c r="CB118"/>
  <c r="CA118"/>
  <c r="BZ118"/>
  <c r="BY118"/>
  <c r="BX118"/>
  <c r="BW118"/>
  <c r="BV118"/>
  <c r="BU118"/>
  <c r="BT118"/>
  <c r="BS118"/>
  <c r="BR118"/>
  <c r="BQ118"/>
  <c r="BP118"/>
  <c r="BO118"/>
  <c r="BN118"/>
  <c r="BM118"/>
  <c r="BL118"/>
  <c r="BK118"/>
  <c r="BJ118"/>
  <c r="BI118"/>
  <c r="BH118"/>
  <c r="BF118"/>
  <c r="BE118"/>
  <c r="BD118"/>
  <c r="BC118"/>
  <c r="BB118"/>
  <c r="BA118"/>
  <c r="AZ118"/>
  <c r="AY118"/>
  <c r="AX118"/>
  <c r="AW118"/>
  <c r="AV118"/>
  <c r="AU118"/>
  <c r="AT118"/>
  <c r="AS118"/>
  <c r="AR118"/>
  <c r="AQ118"/>
  <c r="AP118"/>
  <c r="AO118"/>
  <c r="AN118"/>
  <c r="AM118"/>
  <c r="AL118"/>
  <c r="AK118"/>
  <c r="AJ118"/>
  <c r="AI118"/>
  <c r="AH118"/>
  <c r="AG118"/>
  <c r="AF118"/>
  <c r="AE118"/>
  <c r="AD118"/>
  <c r="AC118"/>
  <c r="AB118"/>
  <c r="AA118"/>
  <c r="Z118"/>
  <c r="Y118"/>
  <c r="X118"/>
  <c r="W118"/>
  <c r="V118"/>
  <c r="U118"/>
  <c r="T118"/>
  <c r="S118"/>
  <c r="R118"/>
  <c r="Q118"/>
  <c r="P118"/>
  <c r="O118"/>
  <c r="N118"/>
  <c r="M118"/>
  <c r="L118"/>
  <c r="K118"/>
  <c r="J118"/>
  <c r="I118"/>
  <c r="H118"/>
  <c r="FF116"/>
  <c r="FE116"/>
  <c r="FD116"/>
  <c r="FC116"/>
  <c r="FB116"/>
  <c r="FA116"/>
  <c r="EZ116"/>
  <c r="EY116"/>
  <c r="EX116"/>
  <c r="EW116"/>
  <c r="EV116"/>
  <c r="EU116"/>
  <c r="ET116"/>
  <c r="ES116"/>
  <c r="ER116"/>
  <c r="EQ116"/>
  <c r="EP116"/>
  <c r="EO116"/>
  <c r="EN116"/>
  <c r="EM116"/>
  <c r="EL116"/>
  <c r="EK116"/>
  <c r="EJ116"/>
  <c r="EI116"/>
  <c r="EH116"/>
  <c r="EG116"/>
  <c r="EF116"/>
  <c r="EE116"/>
  <c r="ED116"/>
  <c r="EC116"/>
  <c r="EB116"/>
  <c r="EA116"/>
  <c r="DZ116"/>
  <c r="DY116"/>
  <c r="DX116"/>
  <c r="DW116"/>
  <c r="DV116"/>
  <c r="DU116"/>
  <c r="DT116"/>
  <c r="DS116"/>
  <c r="DR116"/>
  <c r="DQ116"/>
  <c r="DP116"/>
  <c r="DO116"/>
  <c r="DN116"/>
  <c r="DM116"/>
  <c r="DL116"/>
  <c r="DK116"/>
  <c r="DJ116"/>
  <c r="DI116"/>
  <c r="DH116"/>
  <c r="DF116"/>
  <c r="DE116"/>
  <c r="DD116"/>
  <c r="DC116"/>
  <c r="DB116"/>
  <c r="DA116"/>
  <c r="CZ116"/>
  <c r="CY116"/>
  <c r="CX116"/>
  <c r="CW116"/>
  <c r="CV116"/>
  <c r="CU116"/>
  <c r="CT116"/>
  <c r="CS116"/>
  <c r="CR116"/>
  <c r="CQ116"/>
  <c r="CP116"/>
  <c r="CO116"/>
  <c r="CN116"/>
  <c r="CM116"/>
  <c r="CL116"/>
  <c r="CK116"/>
  <c r="CJ116"/>
  <c r="CI116"/>
  <c r="CH116"/>
  <c r="CG116"/>
  <c r="CF116"/>
  <c r="CE116"/>
  <c r="CD116"/>
  <c r="CC116"/>
  <c r="CB116"/>
  <c r="CA116"/>
  <c r="BZ116"/>
  <c r="BY116"/>
  <c r="BX116"/>
  <c r="BW116"/>
  <c r="BV116"/>
  <c r="BU116"/>
  <c r="BT116"/>
  <c r="BS116"/>
  <c r="BR116"/>
  <c r="BQ116"/>
  <c r="BP116"/>
  <c r="BO116"/>
  <c r="BN116"/>
  <c r="BM116"/>
  <c r="BL116"/>
  <c r="BK116"/>
  <c r="BJ116"/>
  <c r="BI116"/>
  <c r="BH116"/>
  <c r="BF116"/>
  <c r="BE116"/>
  <c r="BD116"/>
  <c r="BC116"/>
  <c r="BB116"/>
  <c r="BA116"/>
  <c r="AZ116"/>
  <c r="AY116"/>
  <c r="AX116"/>
  <c r="AW116"/>
  <c r="AV116"/>
  <c r="AU116"/>
  <c r="AT116"/>
  <c r="AS116"/>
  <c r="AR116"/>
  <c r="AQ116"/>
  <c r="AP116"/>
  <c r="AO116"/>
  <c r="AN116"/>
  <c r="AM116"/>
  <c r="AL116"/>
  <c r="AK116"/>
  <c r="AJ116"/>
  <c r="AI116"/>
  <c r="AH116"/>
  <c r="AG116"/>
  <c r="AF116"/>
  <c r="AE116"/>
  <c r="AD116"/>
  <c r="AC116"/>
  <c r="AB116"/>
  <c r="AA116"/>
  <c r="Z116"/>
  <c r="Y116"/>
  <c r="X116"/>
  <c r="W116"/>
  <c r="V116"/>
  <c r="U116"/>
  <c r="T116"/>
  <c r="S116"/>
  <c r="R116"/>
  <c r="Q116"/>
  <c r="P116"/>
  <c r="O116"/>
  <c r="N116"/>
  <c r="M116"/>
  <c r="L116"/>
  <c r="K116"/>
  <c r="J116"/>
  <c r="I116"/>
  <c r="H116"/>
  <c r="G116"/>
  <c r="F116"/>
  <c r="E116"/>
  <c r="B116"/>
  <c r="FF115"/>
  <c r="FE115"/>
  <c r="FD115"/>
  <c r="FC115"/>
  <c r="FB115"/>
  <c r="FA115"/>
  <c r="EZ115"/>
  <c r="EY115"/>
  <c r="EX115"/>
  <c r="EW115"/>
  <c r="EV115"/>
  <c r="EU115"/>
  <c r="ET115"/>
  <c r="ES115"/>
  <c r="ER115"/>
  <c r="EQ115"/>
  <c r="EP115"/>
  <c r="EO115"/>
  <c r="EN115"/>
  <c r="EM115"/>
  <c r="EL115"/>
  <c r="EK115"/>
  <c r="EJ115"/>
  <c r="EI115"/>
  <c r="EH115"/>
  <c r="EG115"/>
  <c r="EF115"/>
  <c r="EE115"/>
  <c r="ED115"/>
  <c r="EC115"/>
  <c r="EB115"/>
  <c r="EA115"/>
  <c r="DZ115"/>
  <c r="DY115"/>
  <c r="DX115"/>
  <c r="DW115"/>
  <c r="DV115"/>
  <c r="DU115"/>
  <c r="DT115"/>
  <c r="DS115"/>
  <c r="DR115"/>
  <c r="DQ115"/>
  <c r="DP115"/>
  <c r="DO115"/>
  <c r="DN115"/>
  <c r="DM115"/>
  <c r="DL115"/>
  <c r="DK115"/>
  <c r="DJ115"/>
  <c r="DI115"/>
  <c r="DH115"/>
  <c r="DF115"/>
  <c r="DE115"/>
  <c r="DD115"/>
  <c r="DC115"/>
  <c r="DB115"/>
  <c r="DA115"/>
  <c r="CZ115"/>
  <c r="CY115"/>
  <c r="CX115"/>
  <c r="CW115"/>
  <c r="CV115"/>
  <c r="CU115"/>
  <c r="CT115"/>
  <c r="CS115"/>
  <c r="CR115"/>
  <c r="CQ115"/>
  <c r="CP115"/>
  <c r="CO115"/>
  <c r="CN115"/>
  <c r="CM115"/>
  <c r="CL115"/>
  <c r="CK115"/>
  <c r="CJ115"/>
  <c r="CI115"/>
  <c r="CH115"/>
  <c r="CG115"/>
  <c r="CF115"/>
  <c r="CE115"/>
  <c r="CD115"/>
  <c r="CC115"/>
  <c r="CB115"/>
  <c r="CA115"/>
  <c r="BZ115"/>
  <c r="BY115"/>
  <c r="BX115"/>
  <c r="BW115"/>
  <c r="BV115"/>
  <c r="BU115"/>
  <c r="BT115"/>
  <c r="BS115"/>
  <c r="BR115"/>
  <c r="BQ115"/>
  <c r="BP115"/>
  <c r="BO115"/>
  <c r="BN115"/>
  <c r="BM115"/>
  <c r="BL115"/>
  <c r="BK115"/>
  <c r="BJ115"/>
  <c r="BI115"/>
  <c r="BH115"/>
  <c r="BF115"/>
  <c r="BE115"/>
  <c r="BD115"/>
  <c r="BC115"/>
  <c r="BB115"/>
  <c r="BA115"/>
  <c r="AZ115"/>
  <c r="AY115"/>
  <c r="AX115"/>
  <c r="AW115"/>
  <c r="AV115"/>
  <c r="AU115"/>
  <c r="AT115"/>
  <c r="AS115"/>
  <c r="AR115"/>
  <c r="AQ115"/>
  <c r="AP115"/>
  <c r="AO115"/>
  <c r="AN115"/>
  <c r="AM115"/>
  <c r="AL115"/>
  <c r="AK115"/>
  <c r="AJ115"/>
  <c r="AI115"/>
  <c r="AH115"/>
  <c r="AG115"/>
  <c r="AF115"/>
  <c r="AE115"/>
  <c r="AD115"/>
  <c r="AC115"/>
  <c r="AB115"/>
  <c r="AA115"/>
  <c r="Z115"/>
  <c r="Y115"/>
  <c r="X115"/>
  <c r="W115"/>
  <c r="V115"/>
  <c r="U115"/>
  <c r="T115"/>
  <c r="S115"/>
  <c r="R115"/>
  <c r="Q115"/>
  <c r="P115"/>
  <c r="O115"/>
  <c r="N115"/>
  <c r="M115"/>
  <c r="L115"/>
  <c r="K115"/>
  <c r="J115"/>
  <c r="I115"/>
  <c r="H115"/>
  <c r="G115"/>
  <c r="F115"/>
  <c r="E115"/>
  <c r="D115"/>
  <c r="B115"/>
  <c r="FF114"/>
  <c r="FE114"/>
  <c r="FD114"/>
  <c r="FC114"/>
  <c r="FB114"/>
  <c r="FA114"/>
  <c r="EZ114"/>
  <c r="EY114"/>
  <c r="EX114"/>
  <c r="EW114"/>
  <c r="EV114"/>
  <c r="EU114"/>
  <c r="ET114"/>
  <c r="ES114"/>
  <c r="ER114"/>
  <c r="EQ114"/>
  <c r="EP114"/>
  <c r="EO114"/>
  <c r="EN114"/>
  <c r="EM114"/>
  <c r="EL114"/>
  <c r="EK114"/>
  <c r="EJ114"/>
  <c r="EI114"/>
  <c r="EH114"/>
  <c r="EG114"/>
  <c r="EF114"/>
  <c r="EE114"/>
  <c r="ED114"/>
  <c r="EC114"/>
  <c r="EB114"/>
  <c r="EA114"/>
  <c r="DZ114"/>
  <c r="DY114"/>
  <c r="DX114"/>
  <c r="DW114"/>
  <c r="DV114"/>
  <c r="DU114"/>
  <c r="DT114"/>
  <c r="DS114"/>
  <c r="DR114"/>
  <c r="DQ114"/>
  <c r="DP114"/>
  <c r="DO114"/>
  <c r="DN114"/>
  <c r="DM114"/>
  <c r="DL114"/>
  <c r="DK114"/>
  <c r="DJ114"/>
  <c r="DI114"/>
  <c r="DH114"/>
  <c r="DF114"/>
  <c r="DE114"/>
  <c r="DD114"/>
  <c r="DC114"/>
  <c r="DB114"/>
  <c r="DA114"/>
  <c r="CZ114"/>
  <c r="CY114"/>
  <c r="CX114"/>
  <c r="CW114"/>
  <c r="CV114"/>
  <c r="CU114"/>
  <c r="CT114"/>
  <c r="CS114"/>
  <c r="CR114"/>
  <c r="CQ114"/>
  <c r="CP114"/>
  <c r="CO114"/>
  <c r="CN114"/>
  <c r="CM114"/>
  <c r="CL114"/>
  <c r="CK114"/>
  <c r="CJ114"/>
  <c r="CI114"/>
  <c r="CH114"/>
  <c r="CG114"/>
  <c r="CF114"/>
  <c r="CE114"/>
  <c r="CD114"/>
  <c r="CC114"/>
  <c r="CB114"/>
  <c r="CA114"/>
  <c r="BZ114"/>
  <c r="BY114"/>
  <c r="BX114"/>
  <c r="BW114"/>
  <c r="BV114"/>
  <c r="BU114"/>
  <c r="BT114"/>
  <c r="BS114"/>
  <c r="BR114"/>
  <c r="BQ114"/>
  <c r="BP114"/>
  <c r="BO114"/>
  <c r="BN114"/>
  <c r="BM114"/>
  <c r="BL114"/>
  <c r="BK114"/>
  <c r="BJ114"/>
  <c r="BI114"/>
  <c r="BH114"/>
  <c r="BF114"/>
  <c r="BE114"/>
  <c r="BD114"/>
  <c r="BC114"/>
  <c r="BB114"/>
  <c r="BA114"/>
  <c r="AZ114"/>
  <c r="AY114"/>
  <c r="AX114"/>
  <c r="AW114"/>
  <c r="AV114"/>
  <c r="AU114"/>
  <c r="AT114"/>
  <c r="AS114"/>
  <c r="AR114"/>
  <c r="AQ114"/>
  <c r="AP114"/>
  <c r="AO114"/>
  <c r="AN114"/>
  <c r="AM114"/>
  <c r="AL114"/>
  <c r="AK114"/>
  <c r="AJ114"/>
  <c r="AI114"/>
  <c r="AH114"/>
  <c r="AG114"/>
  <c r="AF114"/>
  <c r="AE114"/>
  <c r="AD114"/>
  <c r="AC114"/>
  <c r="AB114"/>
  <c r="AA114"/>
  <c r="Z114"/>
  <c r="Y114"/>
  <c r="X114"/>
  <c r="W114"/>
  <c r="V114"/>
  <c r="U114"/>
  <c r="T114"/>
  <c r="S114"/>
  <c r="R114"/>
  <c r="Q114"/>
  <c r="P114"/>
  <c r="O114"/>
  <c r="N114"/>
  <c r="M114"/>
  <c r="L114"/>
  <c r="K114"/>
  <c r="J114"/>
  <c r="I114"/>
  <c r="H114"/>
  <c r="G114"/>
  <c r="F114"/>
  <c r="E114"/>
  <c r="D114"/>
  <c r="B114"/>
  <c r="FF113"/>
  <c r="FE113"/>
  <c r="FD113"/>
  <c r="FC113"/>
  <c r="FB113"/>
  <c r="FA113"/>
  <c r="EZ113"/>
  <c r="EY113"/>
  <c r="EX113"/>
  <c r="EW113"/>
  <c r="EV113"/>
  <c r="EU113"/>
  <c r="ET113"/>
  <c r="ES113"/>
  <c r="ER113"/>
  <c r="EQ113"/>
  <c r="EP113"/>
  <c r="EO113"/>
  <c r="EN113"/>
  <c r="EM113"/>
  <c r="EL113"/>
  <c r="EK113"/>
  <c r="EJ113"/>
  <c r="EI113"/>
  <c r="EH113"/>
  <c r="EG113"/>
  <c r="EF113"/>
  <c r="EE113"/>
  <c r="ED113"/>
  <c r="EC113"/>
  <c r="EB113"/>
  <c r="EA113"/>
  <c r="DZ113"/>
  <c r="DY113"/>
  <c r="DX113"/>
  <c r="DW113"/>
  <c r="DV113"/>
  <c r="DU113"/>
  <c r="DT113"/>
  <c r="DS113"/>
  <c r="DR113"/>
  <c r="DQ113"/>
  <c r="DP113"/>
  <c r="DO113"/>
  <c r="DN113"/>
  <c r="DM113"/>
  <c r="DL113"/>
  <c r="DK113"/>
  <c r="DJ113"/>
  <c r="DI113"/>
  <c r="DH113"/>
  <c r="DF113"/>
  <c r="DE113"/>
  <c r="DD113"/>
  <c r="DC113"/>
  <c r="DB113"/>
  <c r="DA113"/>
  <c r="CZ113"/>
  <c r="CY113"/>
  <c r="CX113"/>
  <c r="CW113"/>
  <c r="CV113"/>
  <c r="CU113"/>
  <c r="CT113"/>
  <c r="CS113"/>
  <c r="CR113"/>
  <c r="CQ113"/>
  <c r="CP113"/>
  <c r="CO113"/>
  <c r="CN113"/>
  <c r="CM113"/>
  <c r="CL113"/>
  <c r="CK113"/>
  <c r="CJ113"/>
  <c r="CI113"/>
  <c r="CH113"/>
  <c r="CG113"/>
  <c r="CF113"/>
  <c r="CE113"/>
  <c r="CD113"/>
  <c r="CC113"/>
  <c r="CB113"/>
  <c r="CA113"/>
  <c r="BZ113"/>
  <c r="BY113"/>
  <c r="BX113"/>
  <c r="BW113"/>
  <c r="BV113"/>
  <c r="BU113"/>
  <c r="BT113"/>
  <c r="BS113"/>
  <c r="BR113"/>
  <c r="BQ113"/>
  <c r="BP113"/>
  <c r="BO113"/>
  <c r="BN113"/>
  <c r="BM113"/>
  <c r="BL113"/>
  <c r="BK113"/>
  <c r="BJ113"/>
  <c r="BI113"/>
  <c r="BH113"/>
  <c r="BF113"/>
  <c r="BE113"/>
  <c r="BD113"/>
  <c r="BC113"/>
  <c r="BB113"/>
  <c r="BA113"/>
  <c r="AZ113"/>
  <c r="AY113"/>
  <c r="AX113"/>
  <c r="AW113"/>
  <c r="AV113"/>
  <c r="AU113"/>
  <c r="AT113"/>
  <c r="AS113"/>
  <c r="AR113"/>
  <c r="AQ113"/>
  <c r="AP113"/>
  <c r="AO113"/>
  <c r="AN113"/>
  <c r="AM113"/>
  <c r="AL113"/>
  <c r="AK113"/>
  <c r="AJ113"/>
  <c r="AI113"/>
  <c r="AH113"/>
  <c r="AG113"/>
  <c r="AF113"/>
  <c r="AE113"/>
  <c r="AD113"/>
  <c r="AC113"/>
  <c r="AB113"/>
  <c r="AA113"/>
  <c r="Z113"/>
  <c r="Y113"/>
  <c r="X113"/>
  <c r="W113"/>
  <c r="V113"/>
  <c r="U113"/>
  <c r="T113"/>
  <c r="S113"/>
  <c r="R113"/>
  <c r="Q113"/>
  <c r="P113"/>
  <c r="O113"/>
  <c r="N113"/>
  <c r="M113"/>
  <c r="L113"/>
  <c r="K113"/>
  <c r="J113"/>
  <c r="I113"/>
  <c r="H113"/>
  <c r="G113"/>
  <c r="F113"/>
  <c r="E113"/>
  <c r="D113"/>
  <c r="B113"/>
  <c r="FF112"/>
  <c r="FE112"/>
  <c r="FD112"/>
  <c r="FC112"/>
  <c r="FB112"/>
  <c r="FA112"/>
  <c r="EZ112"/>
  <c r="EY112"/>
  <c r="EX112"/>
  <c r="EW112"/>
  <c r="EV112"/>
  <c r="EU112"/>
  <c r="ET112"/>
  <c r="ES112"/>
  <c r="ER112"/>
  <c r="EQ112"/>
  <c r="EP112"/>
  <c r="EO112"/>
  <c r="EN112"/>
  <c r="EM112"/>
  <c r="EL112"/>
  <c r="EK112"/>
  <c r="EJ112"/>
  <c r="EI112"/>
  <c r="EH112"/>
  <c r="EG112"/>
  <c r="EF112"/>
  <c r="EE112"/>
  <c r="ED112"/>
  <c r="EC112"/>
  <c r="EB112"/>
  <c r="EA112"/>
  <c r="DZ112"/>
  <c r="DY112"/>
  <c r="DX112"/>
  <c r="DW112"/>
  <c r="DV112"/>
  <c r="DU112"/>
  <c r="DT112"/>
  <c r="DS112"/>
  <c r="DR112"/>
  <c r="DQ112"/>
  <c r="DP112"/>
  <c r="DO112"/>
  <c r="DN112"/>
  <c r="DM112"/>
  <c r="DL112"/>
  <c r="DK112"/>
  <c r="DJ112"/>
  <c r="DI112"/>
  <c r="DH112"/>
  <c r="DF112"/>
  <c r="DE112"/>
  <c r="DD112"/>
  <c r="DC112"/>
  <c r="DB112"/>
  <c r="DA112"/>
  <c r="CZ112"/>
  <c r="CY112"/>
  <c r="CX112"/>
  <c r="CW112"/>
  <c r="CV112"/>
  <c r="CU112"/>
  <c r="CT112"/>
  <c r="CS112"/>
  <c r="CR112"/>
  <c r="CQ112"/>
  <c r="CP112"/>
  <c r="CO112"/>
  <c r="CN112"/>
  <c r="CM112"/>
  <c r="CL112"/>
  <c r="CK112"/>
  <c r="CJ112"/>
  <c r="CI112"/>
  <c r="CH112"/>
  <c r="CG112"/>
  <c r="CF112"/>
  <c r="CE112"/>
  <c r="CD112"/>
  <c r="CC112"/>
  <c r="CB112"/>
  <c r="CA112"/>
  <c r="BZ112"/>
  <c r="BY112"/>
  <c r="BX112"/>
  <c r="BW112"/>
  <c r="BV112"/>
  <c r="BU112"/>
  <c r="BT112"/>
  <c r="BS112"/>
  <c r="BR112"/>
  <c r="BQ112"/>
  <c r="BP112"/>
  <c r="BO112"/>
  <c r="BN112"/>
  <c r="BM112"/>
  <c r="BL112"/>
  <c r="BK112"/>
  <c r="BJ112"/>
  <c r="BI112"/>
  <c r="BH112"/>
  <c r="BF112"/>
  <c r="BE112"/>
  <c r="BD112"/>
  <c r="BC112"/>
  <c r="BB112"/>
  <c r="BA112"/>
  <c r="AZ112"/>
  <c r="AY112"/>
  <c r="AX112"/>
  <c r="AW112"/>
  <c r="AV112"/>
  <c r="AU112"/>
  <c r="AT112"/>
  <c r="AS112"/>
  <c r="AR112"/>
  <c r="AQ112"/>
  <c r="AP112"/>
  <c r="AO112"/>
  <c r="AN112"/>
  <c r="AM112"/>
  <c r="AL112"/>
  <c r="AK112"/>
  <c r="AJ112"/>
  <c r="AI112"/>
  <c r="AH112"/>
  <c r="AG112"/>
  <c r="AF112"/>
  <c r="AE112"/>
  <c r="AD112"/>
  <c r="AC112"/>
  <c r="AB112"/>
  <c r="AA112"/>
  <c r="Z112"/>
  <c r="Y112"/>
  <c r="X112"/>
  <c r="W112"/>
  <c r="V112"/>
  <c r="U112"/>
  <c r="T112"/>
  <c r="S112"/>
  <c r="R112"/>
  <c r="Q112"/>
  <c r="P112"/>
  <c r="O112"/>
  <c r="N112"/>
  <c r="M112"/>
  <c r="L112"/>
  <c r="K112"/>
  <c r="J112"/>
  <c r="I112"/>
  <c r="H112"/>
  <c r="G112"/>
  <c r="F112"/>
  <c r="E112"/>
  <c r="D112"/>
  <c r="B112"/>
  <c r="FF109"/>
  <c r="FE109"/>
  <c r="FD109"/>
  <c r="FC109"/>
  <c r="FB109"/>
  <c r="FA109"/>
  <c r="EZ109"/>
  <c r="EY109"/>
  <c r="EX109"/>
  <c r="EW109"/>
  <c r="EV109"/>
  <c r="EU109"/>
  <c r="ET109"/>
  <c r="ES109"/>
  <c r="ER109"/>
  <c r="EQ109"/>
  <c r="EP109"/>
  <c r="EO109"/>
  <c r="EN109"/>
  <c r="EM109"/>
  <c r="EL109"/>
  <c r="EK109"/>
  <c r="EJ109"/>
  <c r="EI109"/>
  <c r="EH109"/>
  <c r="EG109"/>
  <c r="EF109"/>
  <c r="EE109"/>
  <c r="ED109"/>
  <c r="EC109"/>
  <c r="EB109"/>
  <c r="EA109"/>
  <c r="DZ109"/>
  <c r="DY109"/>
  <c r="DX109"/>
  <c r="DW109"/>
  <c r="DV109"/>
  <c r="DU109"/>
  <c r="DT109"/>
  <c r="DS109"/>
  <c r="DR109"/>
  <c r="DQ109"/>
  <c r="DP109"/>
  <c r="DO109"/>
  <c r="DN109"/>
  <c r="DM109"/>
  <c r="DL109"/>
  <c r="DK109"/>
  <c r="DJ109"/>
  <c r="DI109"/>
  <c r="DH109"/>
  <c r="DF109"/>
  <c r="DE109"/>
  <c r="DD109"/>
  <c r="DC109"/>
  <c r="DB109"/>
  <c r="DA109"/>
  <c r="CZ109"/>
  <c r="CY109"/>
  <c r="CX109"/>
  <c r="CW109"/>
  <c r="CV109"/>
  <c r="CU109"/>
  <c r="CT109"/>
  <c r="CS109"/>
  <c r="CR109"/>
  <c r="CQ109"/>
  <c r="CP109"/>
  <c r="CO109"/>
  <c r="CN109"/>
  <c r="CM109"/>
  <c r="CL109"/>
  <c r="CK109"/>
  <c r="CJ109"/>
  <c r="CI109"/>
  <c r="CH109"/>
  <c r="CG109"/>
  <c r="CF109"/>
  <c r="CE109"/>
  <c r="CD109"/>
  <c r="CC109"/>
  <c r="CB109"/>
  <c r="CA109"/>
  <c r="BZ109"/>
  <c r="BY109"/>
  <c r="BX109"/>
  <c r="BW109"/>
  <c r="BV109"/>
  <c r="BU109"/>
  <c r="BT109"/>
  <c r="BS109"/>
  <c r="BR109"/>
  <c r="BQ109"/>
  <c r="BP109"/>
  <c r="BO109"/>
  <c r="BN109"/>
  <c r="BM109"/>
  <c r="BL109"/>
  <c r="BK109"/>
  <c r="BJ109"/>
  <c r="BI109"/>
  <c r="BH109"/>
  <c r="BF109"/>
  <c r="BE109"/>
  <c r="BD109"/>
  <c r="BC109"/>
  <c r="BB109"/>
  <c r="BA109"/>
  <c r="AZ109"/>
  <c r="AY109"/>
  <c r="AX109"/>
  <c r="AW109"/>
  <c r="AV109"/>
  <c r="AU109"/>
  <c r="AT109"/>
  <c r="AS109"/>
  <c r="AR109"/>
  <c r="AQ109"/>
  <c r="AP109"/>
  <c r="AO109"/>
  <c r="AN109"/>
  <c r="AM109"/>
  <c r="AL109"/>
  <c r="AK109"/>
  <c r="AJ109"/>
  <c r="AI109"/>
  <c r="AH109"/>
  <c r="AG109"/>
  <c r="AF109"/>
  <c r="AE109"/>
  <c r="AD109"/>
  <c r="AC109"/>
  <c r="AB109"/>
  <c r="AA109"/>
  <c r="Z109"/>
  <c r="Y109"/>
  <c r="X109"/>
  <c r="W109"/>
  <c r="V109"/>
  <c r="U109"/>
  <c r="T109"/>
  <c r="S109"/>
  <c r="R109"/>
  <c r="Q109"/>
  <c r="P109"/>
  <c r="O109"/>
  <c r="N109"/>
  <c r="M109"/>
  <c r="L109"/>
  <c r="K109"/>
  <c r="J109"/>
  <c r="I109"/>
  <c r="H109"/>
  <c r="G109"/>
  <c r="F109"/>
  <c r="E109"/>
  <c r="D109"/>
  <c r="B109"/>
  <c r="FF108"/>
  <c r="FE108"/>
  <c r="FD108"/>
  <c r="FC108"/>
  <c r="FB108"/>
  <c r="FA108"/>
  <c r="EZ108"/>
  <c r="EY108"/>
  <c r="EX108"/>
  <c r="EW108"/>
  <c r="EV108"/>
  <c r="EU108"/>
  <c r="ET108"/>
  <c r="ES108"/>
  <c r="ER108"/>
  <c r="EQ108"/>
  <c r="EP108"/>
  <c r="EO108"/>
  <c r="EN108"/>
  <c r="EM108"/>
  <c r="EL108"/>
  <c r="EK108"/>
  <c r="EJ108"/>
  <c r="EI108"/>
  <c r="EH108"/>
  <c r="EG108"/>
  <c r="EF108"/>
  <c r="EE108"/>
  <c r="ED108"/>
  <c r="EC108"/>
  <c r="EB108"/>
  <c r="EA108"/>
  <c r="DZ108"/>
  <c r="DY108"/>
  <c r="DX108"/>
  <c r="DW108"/>
  <c r="DV108"/>
  <c r="DU108"/>
  <c r="DT108"/>
  <c r="DS108"/>
  <c r="DR108"/>
  <c r="DQ108"/>
  <c r="DP108"/>
  <c r="DO108"/>
  <c r="DN108"/>
  <c r="DM108"/>
  <c r="DL108"/>
  <c r="DK108"/>
  <c r="DJ108"/>
  <c r="DI108"/>
  <c r="DH108"/>
  <c r="DF108"/>
  <c r="DE108"/>
  <c r="DD108"/>
  <c r="DC108"/>
  <c r="DB108"/>
  <c r="DA108"/>
  <c r="CZ108"/>
  <c r="CY108"/>
  <c r="CX108"/>
  <c r="CW108"/>
  <c r="CV108"/>
  <c r="CU108"/>
  <c r="CT108"/>
  <c r="CS108"/>
  <c r="CR108"/>
  <c r="CQ108"/>
  <c r="CP108"/>
  <c r="CO108"/>
  <c r="CN108"/>
  <c r="CM108"/>
  <c r="CL108"/>
  <c r="CK108"/>
  <c r="CJ108"/>
  <c r="CI108"/>
  <c r="CH108"/>
  <c r="CG108"/>
  <c r="CF108"/>
  <c r="CE108"/>
  <c r="CD108"/>
  <c r="CC108"/>
  <c r="CB108"/>
  <c r="CA108"/>
  <c r="BZ108"/>
  <c r="BY108"/>
  <c r="BX108"/>
  <c r="BW108"/>
  <c r="BV108"/>
  <c r="BU108"/>
  <c r="BT108"/>
  <c r="BS108"/>
  <c r="BR108"/>
  <c r="BQ108"/>
  <c r="BP108"/>
  <c r="BO108"/>
  <c r="BN108"/>
  <c r="BM108"/>
  <c r="BL108"/>
  <c r="BK108"/>
  <c r="BJ108"/>
  <c r="BI108"/>
  <c r="BH108"/>
  <c r="BF108"/>
  <c r="BE108"/>
  <c r="BD108"/>
  <c r="BC108"/>
  <c r="BB108"/>
  <c r="BA108"/>
  <c r="AZ108"/>
  <c r="AY108"/>
  <c r="AX108"/>
  <c r="AW108"/>
  <c r="AV108"/>
  <c r="AU108"/>
  <c r="AT108"/>
  <c r="AS108"/>
  <c r="AR108"/>
  <c r="AQ108"/>
  <c r="AP108"/>
  <c r="AO108"/>
  <c r="AN108"/>
  <c r="AM108"/>
  <c r="AL108"/>
  <c r="AK108"/>
  <c r="AJ108"/>
  <c r="AI108"/>
  <c r="AH108"/>
  <c r="AG108"/>
  <c r="AF108"/>
  <c r="AE108"/>
  <c r="AD108"/>
  <c r="AC108"/>
  <c r="AB108"/>
  <c r="AA108"/>
  <c r="Z108"/>
  <c r="Y108"/>
  <c r="X108"/>
  <c r="W108"/>
  <c r="V108"/>
  <c r="U108"/>
  <c r="T108"/>
  <c r="S108"/>
  <c r="R108"/>
  <c r="Q108"/>
  <c r="P108"/>
  <c r="O108"/>
  <c r="N108"/>
  <c r="M108"/>
  <c r="L108"/>
  <c r="K108"/>
  <c r="J108"/>
  <c r="I108"/>
  <c r="H108"/>
  <c r="G108"/>
  <c r="F108"/>
  <c r="E108"/>
  <c r="D108"/>
  <c r="C108"/>
  <c r="B108"/>
  <c r="FF107"/>
  <c r="FE107"/>
  <c r="FD107"/>
  <c r="FC107"/>
  <c r="FB107"/>
  <c r="FA107"/>
  <c r="EZ107"/>
  <c r="EY107"/>
  <c r="EX107"/>
  <c r="EW107"/>
  <c r="EV107"/>
  <c r="EU107"/>
  <c r="ET107"/>
  <c r="ES107"/>
  <c r="ER107"/>
  <c r="EQ107"/>
  <c r="EP107"/>
  <c r="EO107"/>
  <c r="EN107"/>
  <c r="EM107"/>
  <c r="EL107"/>
  <c r="EK107"/>
  <c r="EJ107"/>
  <c r="EI107"/>
  <c r="EH107"/>
  <c r="EG107"/>
  <c r="EF107"/>
  <c r="EE107"/>
  <c r="ED107"/>
  <c r="EC107"/>
  <c r="EB107"/>
  <c r="EA107"/>
  <c r="DZ107"/>
  <c r="DY107"/>
  <c r="DX107"/>
  <c r="DW107"/>
  <c r="DV107"/>
  <c r="DU107"/>
  <c r="DT107"/>
  <c r="DS107"/>
  <c r="DR107"/>
  <c r="DQ107"/>
  <c r="DP107"/>
  <c r="DO107"/>
  <c r="DN107"/>
  <c r="DM107"/>
  <c r="DL107"/>
  <c r="DK107"/>
  <c r="DJ107"/>
  <c r="DI107"/>
  <c r="DH107"/>
  <c r="DF107"/>
  <c r="DE107"/>
  <c r="DD107"/>
  <c r="DC107"/>
  <c r="DB107"/>
  <c r="DA107"/>
  <c r="CZ107"/>
  <c r="CY107"/>
  <c r="CX107"/>
  <c r="CW107"/>
  <c r="CV107"/>
  <c r="CU107"/>
  <c r="CT107"/>
  <c r="CS107"/>
  <c r="CR107"/>
  <c r="CQ107"/>
  <c r="CP107"/>
  <c r="CO107"/>
  <c r="CN107"/>
  <c r="CM107"/>
  <c r="CL107"/>
  <c r="CK107"/>
  <c r="CJ107"/>
  <c r="CI107"/>
  <c r="CH107"/>
  <c r="CG107"/>
  <c r="CF107"/>
  <c r="CE107"/>
  <c r="CD107"/>
  <c r="CC107"/>
  <c r="CB107"/>
  <c r="CA107"/>
  <c r="BZ107"/>
  <c r="BY107"/>
  <c r="BX107"/>
  <c r="BW107"/>
  <c r="BV107"/>
  <c r="BU107"/>
  <c r="BT107"/>
  <c r="BS107"/>
  <c r="BR107"/>
  <c r="BQ107"/>
  <c r="BP107"/>
  <c r="BO107"/>
  <c r="BN107"/>
  <c r="BM107"/>
  <c r="BL107"/>
  <c r="BK107"/>
  <c r="BJ107"/>
  <c r="BI107"/>
  <c r="BH107"/>
  <c r="BF107"/>
  <c r="BE107"/>
  <c r="BD107"/>
  <c r="BC107"/>
  <c r="BB107"/>
  <c r="BA107"/>
  <c r="AZ107"/>
  <c r="AY107"/>
  <c r="AX107"/>
  <c r="AW107"/>
  <c r="AV107"/>
  <c r="AU107"/>
  <c r="AT107"/>
  <c r="AS107"/>
  <c r="AR107"/>
  <c r="AQ107"/>
  <c r="AP107"/>
  <c r="AO107"/>
  <c r="AN107"/>
  <c r="AM107"/>
  <c r="AL107"/>
  <c r="AK107"/>
  <c r="AJ107"/>
  <c r="AI107"/>
  <c r="AH107"/>
  <c r="AG107"/>
  <c r="AF107"/>
  <c r="AE107"/>
  <c r="AD107"/>
  <c r="AC107"/>
  <c r="AB107"/>
  <c r="AA107"/>
  <c r="Z107"/>
  <c r="Y107"/>
  <c r="X107"/>
  <c r="W107"/>
  <c r="V107"/>
  <c r="U107"/>
  <c r="T107"/>
  <c r="S107"/>
  <c r="R107"/>
  <c r="Q107"/>
  <c r="P107"/>
  <c r="O107"/>
  <c r="N107"/>
  <c r="M107"/>
  <c r="L107"/>
  <c r="K107"/>
  <c r="J107"/>
  <c r="I107"/>
  <c r="H107"/>
  <c r="G107"/>
  <c r="F107"/>
  <c r="E107"/>
  <c r="D107"/>
  <c r="C107"/>
  <c r="B107"/>
  <c r="FF106"/>
  <c r="FE106"/>
  <c r="FD106"/>
  <c r="FC106"/>
  <c r="FB106"/>
  <c r="FA106"/>
  <c r="EZ106"/>
  <c r="EY106"/>
  <c r="EX106"/>
  <c r="EW106"/>
  <c r="EV106"/>
  <c r="EU106"/>
  <c r="ET106"/>
  <c r="ES106"/>
  <c r="ER106"/>
  <c r="EQ106"/>
  <c r="EP106"/>
  <c r="EO106"/>
  <c r="EN106"/>
  <c r="EM106"/>
  <c r="EL106"/>
  <c r="EK106"/>
  <c r="EJ106"/>
  <c r="EI106"/>
  <c r="EH106"/>
  <c r="EG106"/>
  <c r="EF106"/>
  <c r="EE106"/>
  <c r="ED106"/>
  <c r="EC106"/>
  <c r="EB106"/>
  <c r="EA106"/>
  <c r="DZ106"/>
  <c r="DY106"/>
  <c r="DX106"/>
  <c r="DW106"/>
  <c r="DV106"/>
  <c r="DU106"/>
  <c r="DT106"/>
  <c r="DS106"/>
  <c r="DR106"/>
  <c r="DQ106"/>
  <c r="DP106"/>
  <c r="DO106"/>
  <c r="DN106"/>
  <c r="DM106"/>
  <c r="DL106"/>
  <c r="DK106"/>
  <c r="DJ106"/>
  <c r="DI106"/>
  <c r="DH106"/>
  <c r="DF106"/>
  <c r="DE106"/>
  <c r="DD106"/>
  <c r="DC106"/>
  <c r="DB106"/>
  <c r="DA106"/>
  <c r="CZ106"/>
  <c r="CY106"/>
  <c r="CX106"/>
  <c r="CW106"/>
  <c r="CV106"/>
  <c r="CU106"/>
  <c r="CT106"/>
  <c r="CS106"/>
  <c r="CR106"/>
  <c r="CQ106"/>
  <c r="CP106"/>
  <c r="CO106"/>
  <c r="CN106"/>
  <c r="CM106"/>
  <c r="CL106"/>
  <c r="CK106"/>
  <c r="CJ106"/>
  <c r="CI106"/>
  <c r="CH106"/>
  <c r="CG106"/>
  <c r="CF106"/>
  <c r="CE106"/>
  <c r="CD106"/>
  <c r="CC106"/>
  <c r="CB106"/>
  <c r="CA106"/>
  <c r="BZ106"/>
  <c r="BY106"/>
  <c r="BX106"/>
  <c r="BW106"/>
  <c r="BV106"/>
  <c r="BU106"/>
  <c r="BT106"/>
  <c r="BS106"/>
  <c r="BR106"/>
  <c r="BQ106"/>
  <c r="BP106"/>
  <c r="BO106"/>
  <c r="BN106"/>
  <c r="BM106"/>
  <c r="BL106"/>
  <c r="BK106"/>
  <c r="BJ106"/>
  <c r="BI106"/>
  <c r="BH106"/>
  <c r="BF106"/>
  <c r="BE106"/>
  <c r="BD106"/>
  <c r="BC106"/>
  <c r="BB106"/>
  <c r="BA106"/>
  <c r="AZ106"/>
  <c r="AY106"/>
  <c r="AX106"/>
  <c r="AW106"/>
  <c r="AV106"/>
  <c r="AU106"/>
  <c r="AT106"/>
  <c r="AS106"/>
  <c r="AR106"/>
  <c r="AQ106"/>
  <c r="AP106"/>
  <c r="AO106"/>
  <c r="AN106"/>
  <c r="AM106"/>
  <c r="AL106"/>
  <c r="AK106"/>
  <c r="AJ106"/>
  <c r="AI106"/>
  <c r="AH106"/>
  <c r="AG106"/>
  <c r="AF106"/>
  <c r="AE106"/>
  <c r="AD106"/>
  <c r="AC106"/>
  <c r="AB106"/>
  <c r="AA106"/>
  <c r="Z106"/>
  <c r="Y106"/>
  <c r="X106"/>
  <c r="W106"/>
  <c r="V106"/>
  <c r="U106"/>
  <c r="T106"/>
  <c r="S106"/>
  <c r="R106"/>
  <c r="Q106"/>
  <c r="P106"/>
  <c r="O106"/>
  <c r="N106"/>
  <c r="M106"/>
  <c r="L106"/>
  <c r="K106"/>
  <c r="J106"/>
  <c r="I106"/>
  <c r="H106"/>
  <c r="G106"/>
  <c r="F106"/>
  <c r="E106"/>
  <c r="D106"/>
  <c r="C106"/>
  <c r="B106"/>
  <c r="FF105"/>
  <c r="FE105"/>
  <c r="FD105"/>
  <c r="FC105"/>
  <c r="FB105"/>
  <c r="FA105"/>
  <c r="EZ105"/>
  <c r="EY105"/>
  <c r="EX105"/>
  <c r="EW105"/>
  <c r="EV105"/>
  <c r="EU105"/>
  <c r="ET105"/>
  <c r="ES105"/>
  <c r="ER105"/>
  <c r="EQ105"/>
  <c r="EP105"/>
  <c r="EO105"/>
  <c r="EN105"/>
  <c r="EM105"/>
  <c r="EL105"/>
  <c r="EK105"/>
  <c r="EJ105"/>
  <c r="EI105"/>
  <c r="EH105"/>
  <c r="EG105"/>
  <c r="EF105"/>
  <c r="EE105"/>
  <c r="ED105"/>
  <c r="EC105"/>
  <c r="EB105"/>
  <c r="EA105"/>
  <c r="DZ105"/>
  <c r="DY105"/>
  <c r="DX105"/>
  <c r="DW105"/>
  <c r="DV105"/>
  <c r="DU105"/>
  <c r="DT105"/>
  <c r="DS105"/>
  <c r="DR105"/>
  <c r="DQ105"/>
  <c r="DP105"/>
  <c r="DO105"/>
  <c r="DN105"/>
  <c r="DM105"/>
  <c r="DL105"/>
  <c r="DK105"/>
  <c r="DJ105"/>
  <c r="DI105"/>
  <c r="DH105"/>
  <c r="DF105"/>
  <c r="DE105"/>
  <c r="DD105"/>
  <c r="DC105"/>
  <c r="DB105"/>
  <c r="DA105"/>
  <c r="CZ105"/>
  <c r="CY105"/>
  <c r="CX105"/>
  <c r="CW105"/>
  <c r="CV105"/>
  <c r="CU105"/>
  <c r="CT105"/>
  <c r="CS105"/>
  <c r="CR105"/>
  <c r="CQ105"/>
  <c r="CP105"/>
  <c r="CO105"/>
  <c r="CN105"/>
  <c r="CM105"/>
  <c r="CL105"/>
  <c r="CK105"/>
  <c r="CJ105"/>
  <c r="CI105"/>
  <c r="CH105"/>
  <c r="CG105"/>
  <c r="CF105"/>
  <c r="CE105"/>
  <c r="CD105"/>
  <c r="CC105"/>
  <c r="CB105"/>
  <c r="CA105"/>
  <c r="BZ105"/>
  <c r="BY105"/>
  <c r="BX105"/>
  <c r="BW105"/>
  <c r="BV105"/>
  <c r="BU105"/>
  <c r="BT105"/>
  <c r="BS105"/>
  <c r="BR105"/>
  <c r="BQ105"/>
  <c r="BP105"/>
  <c r="BO105"/>
  <c r="BN105"/>
  <c r="BM105"/>
  <c r="BL105"/>
  <c r="BK105"/>
  <c r="BJ105"/>
  <c r="BI105"/>
  <c r="BH105"/>
  <c r="BF105"/>
  <c r="BE105"/>
  <c r="BD105"/>
  <c r="BC105"/>
  <c r="BB105"/>
  <c r="BA105"/>
  <c r="AZ105"/>
  <c r="AY105"/>
  <c r="AX105"/>
  <c r="AW105"/>
  <c r="AV105"/>
  <c r="AU105"/>
  <c r="AT105"/>
  <c r="AS105"/>
  <c r="AR105"/>
  <c r="AQ105"/>
  <c r="AP105"/>
  <c r="AO105"/>
  <c r="AN105"/>
  <c r="AM105"/>
  <c r="AL105"/>
  <c r="AK105"/>
  <c r="AJ105"/>
  <c r="AI105"/>
  <c r="AH105"/>
  <c r="AG105"/>
  <c r="AF105"/>
  <c r="AE105"/>
  <c r="AD105"/>
  <c r="AC105"/>
  <c r="AB105"/>
  <c r="AA105"/>
  <c r="Z105"/>
  <c r="Y105"/>
  <c r="X105"/>
  <c r="W105"/>
  <c r="V105"/>
  <c r="U105"/>
  <c r="T105"/>
  <c r="S105"/>
  <c r="R105"/>
  <c r="Q105"/>
  <c r="P105"/>
  <c r="O105"/>
  <c r="N105"/>
  <c r="M105"/>
  <c r="L105"/>
  <c r="K105"/>
  <c r="J105"/>
  <c r="I105"/>
  <c r="H105"/>
  <c r="G105"/>
  <c r="F105"/>
  <c r="E105"/>
  <c r="D105"/>
  <c r="C105"/>
  <c r="B105"/>
  <c r="FF104"/>
  <c r="FE104"/>
  <c r="FD104"/>
  <c r="FC104"/>
  <c r="FB104"/>
  <c r="FA104"/>
  <c r="EZ104"/>
  <c r="EY104"/>
  <c r="EX104"/>
  <c r="EW104"/>
  <c r="EV104"/>
  <c r="EU104"/>
  <c r="ET104"/>
  <c r="ES104"/>
  <c r="ER104"/>
  <c r="EQ104"/>
  <c r="EP104"/>
  <c r="EO104"/>
  <c r="EN104"/>
  <c r="EM104"/>
  <c r="EL104"/>
  <c r="EK104"/>
  <c r="EJ104"/>
  <c r="EI104"/>
  <c r="EH104"/>
  <c r="EG104"/>
  <c r="EF104"/>
  <c r="EE104"/>
  <c r="ED104"/>
  <c r="EC104"/>
  <c r="EB104"/>
  <c r="EA104"/>
  <c r="DZ104"/>
  <c r="DY104"/>
  <c r="DX104"/>
  <c r="DW104"/>
  <c r="DV104"/>
  <c r="DU104"/>
  <c r="DT104"/>
  <c r="DS104"/>
  <c r="DR104"/>
  <c r="DQ104"/>
  <c r="DP104"/>
  <c r="DO104"/>
  <c r="DN104"/>
  <c r="DM104"/>
  <c r="DL104"/>
  <c r="DK104"/>
  <c r="DJ104"/>
  <c r="DI104"/>
  <c r="DH104"/>
  <c r="DF104"/>
  <c r="DE104"/>
  <c r="DD104"/>
  <c r="DC104"/>
  <c r="DB104"/>
  <c r="DA104"/>
  <c r="CZ104"/>
  <c r="CY104"/>
  <c r="CX104"/>
  <c r="CW104"/>
  <c r="CV104"/>
  <c r="CU104"/>
  <c r="CT104"/>
  <c r="CS104"/>
  <c r="CR104"/>
  <c r="CQ104"/>
  <c r="CP104"/>
  <c r="CO104"/>
  <c r="CN104"/>
  <c r="CM104"/>
  <c r="CL104"/>
  <c r="CK104"/>
  <c r="CJ104"/>
  <c r="CI104"/>
  <c r="CH104"/>
  <c r="CG104"/>
  <c r="CF104"/>
  <c r="CE104"/>
  <c r="CD104"/>
  <c r="CC104"/>
  <c r="CB104"/>
  <c r="CA104"/>
  <c r="BZ104"/>
  <c r="BY104"/>
  <c r="BX104"/>
  <c r="BW104"/>
  <c r="BV104"/>
  <c r="BU104"/>
  <c r="BT104"/>
  <c r="BS104"/>
  <c r="BR104"/>
  <c r="BQ104"/>
  <c r="BP104"/>
  <c r="BO104"/>
  <c r="BN104"/>
  <c r="BM104"/>
  <c r="BL104"/>
  <c r="BK104"/>
  <c r="BJ104"/>
  <c r="BI104"/>
  <c r="BH104"/>
  <c r="BF104"/>
  <c r="BE104"/>
  <c r="BD104"/>
  <c r="BC104"/>
  <c r="BB104"/>
  <c r="BA104"/>
  <c r="AZ104"/>
  <c r="AY104"/>
  <c r="AX104"/>
  <c r="AW104"/>
  <c r="AV104"/>
  <c r="AU104"/>
  <c r="AT104"/>
  <c r="AS104"/>
  <c r="AR104"/>
  <c r="AQ104"/>
  <c r="AP104"/>
  <c r="AO104"/>
  <c r="AN104"/>
  <c r="AM104"/>
  <c r="AL104"/>
  <c r="AK104"/>
  <c r="AJ104"/>
  <c r="AI104"/>
  <c r="AH104"/>
  <c r="AG104"/>
  <c r="AF104"/>
  <c r="AE104"/>
  <c r="AD104"/>
  <c r="AC104"/>
  <c r="AB104"/>
  <c r="AA104"/>
  <c r="Z104"/>
  <c r="Y104"/>
  <c r="X104"/>
  <c r="W104"/>
  <c r="V104"/>
  <c r="U104"/>
  <c r="T104"/>
  <c r="S104"/>
  <c r="R104"/>
  <c r="Q104"/>
  <c r="P104"/>
  <c r="O104"/>
  <c r="N104"/>
  <c r="M104"/>
  <c r="L104"/>
  <c r="K104"/>
  <c r="J104"/>
  <c r="I104"/>
  <c r="H104"/>
  <c r="G104"/>
  <c r="F104"/>
  <c r="E104"/>
  <c r="D104"/>
  <c r="C104"/>
  <c r="B104"/>
  <c r="FF103"/>
  <c r="FE103"/>
  <c r="FD103"/>
  <c r="FC103"/>
  <c r="FB103"/>
  <c r="FA103"/>
  <c r="EZ103"/>
  <c r="EY103"/>
  <c r="EX103"/>
  <c r="EW103"/>
  <c r="EV103"/>
  <c r="EU103"/>
  <c r="ET103"/>
  <c r="ES103"/>
  <c r="ER103"/>
  <c r="EQ103"/>
  <c r="EP103"/>
  <c r="EO103"/>
  <c r="EN103"/>
  <c r="EM103"/>
  <c r="EL103"/>
  <c r="EK103"/>
  <c r="EJ103"/>
  <c r="EI103"/>
  <c r="EH103"/>
  <c r="EG103"/>
  <c r="EF103"/>
  <c r="EE103"/>
  <c r="ED103"/>
  <c r="EC103"/>
  <c r="EB103"/>
  <c r="EA103"/>
  <c r="DZ103"/>
  <c r="DY103"/>
  <c r="DX103"/>
  <c r="DW103"/>
  <c r="DV103"/>
  <c r="DU103"/>
  <c r="DT103"/>
  <c r="DS103"/>
  <c r="DR103"/>
  <c r="DQ103"/>
  <c r="DP103"/>
  <c r="DO103"/>
  <c r="DN103"/>
  <c r="DM103"/>
  <c r="DL103"/>
  <c r="DK103"/>
  <c r="DJ103"/>
  <c r="DI103"/>
  <c r="DH103"/>
  <c r="DF103"/>
  <c r="DE103"/>
  <c r="DD103"/>
  <c r="DC103"/>
  <c r="DB103"/>
  <c r="DA103"/>
  <c r="CZ103"/>
  <c r="CY103"/>
  <c r="CX103"/>
  <c r="CW103"/>
  <c r="CV103"/>
  <c r="CU103"/>
  <c r="CT103"/>
  <c r="CS103"/>
  <c r="CR103"/>
  <c r="CQ103"/>
  <c r="CP103"/>
  <c r="CO103"/>
  <c r="CN103"/>
  <c r="CM103"/>
  <c r="CL103"/>
  <c r="CK103"/>
  <c r="CJ103"/>
  <c r="CI103"/>
  <c r="CH103"/>
  <c r="CG103"/>
  <c r="CF103"/>
  <c r="CE103"/>
  <c r="CD103"/>
  <c r="CC103"/>
  <c r="CB103"/>
  <c r="CA103"/>
  <c r="BZ103"/>
  <c r="BY103"/>
  <c r="BX103"/>
  <c r="BW103"/>
  <c r="BV103"/>
  <c r="BU103"/>
  <c r="BT103"/>
  <c r="BS103"/>
  <c r="BR103"/>
  <c r="BQ103"/>
  <c r="BP103"/>
  <c r="BO103"/>
  <c r="BN103"/>
  <c r="BM103"/>
  <c r="BL103"/>
  <c r="BK103"/>
  <c r="BJ103"/>
  <c r="BI103"/>
  <c r="BH103"/>
  <c r="BF103"/>
  <c r="BE103"/>
  <c r="BD103"/>
  <c r="BC103"/>
  <c r="BB103"/>
  <c r="BA103"/>
  <c r="AZ103"/>
  <c r="AY103"/>
  <c r="AX103"/>
  <c r="AW103"/>
  <c r="AV103"/>
  <c r="AU103"/>
  <c r="AT103"/>
  <c r="AS103"/>
  <c r="AR103"/>
  <c r="AQ103"/>
  <c r="AP103"/>
  <c r="AO103"/>
  <c r="AN103"/>
  <c r="AM103"/>
  <c r="AL103"/>
  <c r="AK103"/>
  <c r="AJ103"/>
  <c r="AI103"/>
  <c r="AH103"/>
  <c r="AG103"/>
  <c r="AF103"/>
  <c r="AE103"/>
  <c r="AD103"/>
  <c r="AC103"/>
  <c r="AB103"/>
  <c r="AA103"/>
  <c r="Z103"/>
  <c r="Y103"/>
  <c r="X103"/>
  <c r="W103"/>
  <c r="V103"/>
  <c r="U103"/>
  <c r="T103"/>
  <c r="S103"/>
  <c r="R103"/>
  <c r="Q103"/>
  <c r="P103"/>
  <c r="O103"/>
  <c r="N103"/>
  <c r="M103"/>
  <c r="L103"/>
  <c r="K103"/>
  <c r="J103"/>
  <c r="I103"/>
  <c r="H103"/>
  <c r="G103"/>
  <c r="F103"/>
  <c r="E103"/>
  <c r="D103"/>
  <c r="C103"/>
  <c r="B103"/>
  <c r="FF102"/>
  <c r="FE102"/>
  <c r="FD102"/>
  <c r="FC102"/>
  <c r="FB102"/>
  <c r="FA102"/>
  <c r="EZ102"/>
  <c r="EY102"/>
  <c r="EX102"/>
  <c r="EW102"/>
  <c r="EV102"/>
  <c r="EU102"/>
  <c r="ET102"/>
  <c r="ES102"/>
  <c r="ER102"/>
  <c r="EQ102"/>
  <c r="EP102"/>
  <c r="EO102"/>
  <c r="EN102"/>
  <c r="EM102"/>
  <c r="EL102"/>
  <c r="EK102"/>
  <c r="EJ102"/>
  <c r="EI102"/>
  <c r="EH102"/>
  <c r="EG102"/>
  <c r="EF102"/>
  <c r="EE102"/>
  <c r="ED102"/>
  <c r="EC102"/>
  <c r="EB102"/>
  <c r="EA102"/>
  <c r="DZ102"/>
  <c r="DY102"/>
  <c r="DX102"/>
  <c r="DW102"/>
  <c r="DV102"/>
  <c r="DU102"/>
  <c r="DT102"/>
  <c r="DS102"/>
  <c r="DR102"/>
  <c r="DQ102"/>
  <c r="DP102"/>
  <c r="DO102"/>
  <c r="DN102"/>
  <c r="DM102"/>
  <c r="DL102"/>
  <c r="DK102"/>
  <c r="DJ102"/>
  <c r="DI102"/>
  <c r="DH102"/>
  <c r="DF102"/>
  <c r="DE102"/>
  <c r="DD102"/>
  <c r="DC102"/>
  <c r="DB102"/>
  <c r="DA102"/>
  <c r="CZ102"/>
  <c r="CY102"/>
  <c r="CX102"/>
  <c r="CW102"/>
  <c r="CV102"/>
  <c r="CU102"/>
  <c r="CT102"/>
  <c r="CS102"/>
  <c r="CR102"/>
  <c r="CQ102"/>
  <c r="CP102"/>
  <c r="CO102"/>
  <c r="CN102"/>
  <c r="CM102"/>
  <c r="CL102"/>
  <c r="CK102"/>
  <c r="CJ102"/>
  <c r="CI102"/>
  <c r="CH102"/>
  <c r="CG102"/>
  <c r="CF102"/>
  <c r="CE102"/>
  <c r="CD102"/>
  <c r="CC102"/>
  <c r="CB102"/>
  <c r="CA102"/>
  <c r="BZ102"/>
  <c r="BY102"/>
  <c r="BX102"/>
  <c r="BW102"/>
  <c r="BV102"/>
  <c r="BU102"/>
  <c r="BT102"/>
  <c r="BS102"/>
  <c r="BR102"/>
  <c r="BQ102"/>
  <c r="BP102"/>
  <c r="BO102"/>
  <c r="BN102"/>
  <c r="BM102"/>
  <c r="BL102"/>
  <c r="BK102"/>
  <c r="BJ102"/>
  <c r="BI102"/>
  <c r="BH102"/>
  <c r="BF102"/>
  <c r="BE102"/>
  <c r="BD102"/>
  <c r="BC102"/>
  <c r="BB102"/>
  <c r="BA102"/>
  <c r="AZ102"/>
  <c r="AY102"/>
  <c r="AX102"/>
  <c r="AW102"/>
  <c r="AV102"/>
  <c r="AU102"/>
  <c r="AT102"/>
  <c r="AS102"/>
  <c r="AR102"/>
  <c r="AQ102"/>
  <c r="AP102"/>
  <c r="AO102"/>
  <c r="AN102"/>
  <c r="AM102"/>
  <c r="AL102"/>
  <c r="AK102"/>
  <c r="AJ102"/>
  <c r="AI102"/>
  <c r="AH102"/>
  <c r="AG102"/>
  <c r="AF102"/>
  <c r="AE102"/>
  <c r="AD102"/>
  <c r="AC102"/>
  <c r="AB102"/>
  <c r="AA102"/>
  <c r="Z102"/>
  <c r="Y102"/>
  <c r="X102"/>
  <c r="W102"/>
  <c r="V102"/>
  <c r="U102"/>
  <c r="T102"/>
  <c r="S102"/>
  <c r="R102"/>
  <c r="Q102"/>
  <c r="P102"/>
  <c r="O102"/>
  <c r="N102"/>
  <c r="M102"/>
  <c r="L102"/>
  <c r="K102"/>
  <c r="J102"/>
  <c r="I102"/>
  <c r="H102"/>
  <c r="G102"/>
  <c r="F102"/>
  <c r="E102"/>
  <c r="D102"/>
  <c r="C102"/>
  <c r="B102"/>
  <c r="FF101"/>
  <c r="FE101"/>
  <c r="FD101"/>
  <c r="FC101"/>
  <c r="FB101"/>
  <c r="FA101"/>
  <c r="EZ101"/>
  <c r="EY101"/>
  <c r="EX101"/>
  <c r="EW101"/>
  <c r="EV101"/>
  <c r="EU101"/>
  <c r="ET101"/>
  <c r="ES101"/>
  <c r="ER101"/>
  <c r="EQ101"/>
  <c r="EP101"/>
  <c r="EO101"/>
  <c r="EN101"/>
  <c r="EM101"/>
  <c r="EL101"/>
  <c r="EK101"/>
  <c r="EJ101"/>
  <c r="EI101"/>
  <c r="EH101"/>
  <c r="EG101"/>
  <c r="EF101"/>
  <c r="EE101"/>
  <c r="ED101"/>
  <c r="EC101"/>
  <c r="EB101"/>
  <c r="EA101"/>
  <c r="DZ101"/>
  <c r="DY101"/>
  <c r="DX101"/>
  <c r="DW101"/>
  <c r="DV101"/>
  <c r="DU101"/>
  <c r="DT101"/>
  <c r="DS101"/>
  <c r="DR101"/>
  <c r="DQ101"/>
  <c r="DP101"/>
  <c r="DO101"/>
  <c r="DN101"/>
  <c r="DM101"/>
  <c r="DL101"/>
  <c r="DK101"/>
  <c r="DJ101"/>
  <c r="DI101"/>
  <c r="DH101"/>
  <c r="DF101"/>
  <c r="DE101"/>
  <c r="DD101"/>
  <c r="DC101"/>
  <c r="DB101"/>
  <c r="DA101"/>
  <c r="CZ101"/>
  <c r="CY101"/>
  <c r="CX101"/>
  <c r="CW101"/>
  <c r="CV101"/>
  <c r="CU101"/>
  <c r="CT101"/>
  <c r="CS101"/>
  <c r="CR101"/>
  <c r="CQ101"/>
  <c r="CP101"/>
  <c r="CO101"/>
  <c r="CN101"/>
  <c r="CM101"/>
  <c r="CL101"/>
  <c r="CK101"/>
  <c r="CJ101"/>
  <c r="CI101"/>
  <c r="CH101"/>
  <c r="CG101"/>
  <c r="CF101"/>
  <c r="CE101"/>
  <c r="CD101"/>
  <c r="CC101"/>
  <c r="CB101"/>
  <c r="CA101"/>
  <c r="BZ101"/>
  <c r="BY101"/>
  <c r="BX101"/>
  <c r="BW101"/>
  <c r="BV101"/>
  <c r="BU101"/>
  <c r="BT101"/>
  <c r="BS101"/>
  <c r="BR101"/>
  <c r="BQ101"/>
  <c r="BP101"/>
  <c r="BO101"/>
  <c r="BN101"/>
  <c r="BM101"/>
  <c r="BL101"/>
  <c r="BK101"/>
  <c r="BJ101"/>
  <c r="BI101"/>
  <c r="BH101"/>
  <c r="BF101"/>
  <c r="BE101"/>
  <c r="BD101"/>
  <c r="BC101"/>
  <c r="BB101"/>
  <c r="BA101"/>
  <c r="AZ101"/>
  <c r="AY101"/>
  <c r="AX101"/>
  <c r="AW101"/>
  <c r="AV101"/>
  <c r="AU101"/>
  <c r="AT101"/>
  <c r="AS101"/>
  <c r="AR101"/>
  <c r="AQ101"/>
  <c r="AP101"/>
  <c r="AO101"/>
  <c r="AN101"/>
  <c r="AM101"/>
  <c r="AL101"/>
  <c r="AK101"/>
  <c r="AJ101"/>
  <c r="AI101"/>
  <c r="AH101"/>
  <c r="AG101"/>
  <c r="AF101"/>
  <c r="AE101"/>
  <c r="AD101"/>
  <c r="AC101"/>
  <c r="AB101"/>
  <c r="AA101"/>
  <c r="Z101"/>
  <c r="Y101"/>
  <c r="X101"/>
  <c r="W101"/>
  <c r="V101"/>
  <c r="U101"/>
  <c r="T101"/>
  <c r="S101"/>
  <c r="R101"/>
  <c r="Q101"/>
  <c r="P101"/>
  <c r="O101"/>
  <c r="N101"/>
  <c r="M101"/>
  <c r="L101"/>
  <c r="K101"/>
  <c r="J101"/>
  <c r="I101"/>
  <c r="H101"/>
  <c r="G101"/>
  <c r="F101"/>
  <c r="E101"/>
  <c r="D101"/>
  <c r="B101"/>
  <c r="FF100"/>
  <c r="FE100"/>
  <c r="FD100"/>
  <c r="FC100"/>
  <c r="FB100"/>
  <c r="FA100"/>
  <c r="EZ100"/>
  <c r="EY100"/>
  <c r="EX100"/>
  <c r="EW100"/>
  <c r="EV100"/>
  <c r="EU100"/>
  <c r="ET100"/>
  <c r="ES100"/>
  <c r="ER100"/>
  <c r="EQ100"/>
  <c r="EP100"/>
  <c r="EO100"/>
  <c r="EN100"/>
  <c r="EM100"/>
  <c r="EL100"/>
  <c r="EK100"/>
  <c r="EJ100"/>
  <c r="EI100"/>
  <c r="EH100"/>
  <c r="EG100"/>
  <c r="EF100"/>
  <c r="EE100"/>
  <c r="ED100"/>
  <c r="EC100"/>
  <c r="EB100"/>
  <c r="EA100"/>
  <c r="DZ100"/>
  <c r="DY100"/>
  <c r="DX100"/>
  <c r="DW100"/>
  <c r="DV100"/>
  <c r="DU100"/>
  <c r="DT100"/>
  <c r="DS100"/>
  <c r="DR100"/>
  <c r="DQ100"/>
  <c r="DP100"/>
  <c r="DO100"/>
  <c r="DN100"/>
  <c r="DM100"/>
  <c r="DL100"/>
  <c r="DK100"/>
  <c r="DJ100"/>
  <c r="DI100"/>
  <c r="DH100"/>
  <c r="DF100"/>
  <c r="DE100"/>
  <c r="DD100"/>
  <c r="DC100"/>
  <c r="DB100"/>
  <c r="DA100"/>
  <c r="CZ100"/>
  <c r="CY100"/>
  <c r="CX100"/>
  <c r="CW100"/>
  <c r="CV100"/>
  <c r="CU100"/>
  <c r="CT100"/>
  <c r="CS100"/>
  <c r="CR100"/>
  <c r="CQ100"/>
  <c r="CP100"/>
  <c r="CO100"/>
  <c r="CN100"/>
  <c r="CM100"/>
  <c r="CL100"/>
  <c r="CK100"/>
  <c r="CJ100"/>
  <c r="CI100"/>
  <c r="CH100"/>
  <c r="CG100"/>
  <c r="CF100"/>
  <c r="CE100"/>
  <c r="CD100"/>
  <c r="CC100"/>
  <c r="CB100"/>
  <c r="CA100"/>
  <c r="BZ100"/>
  <c r="BY100"/>
  <c r="BX100"/>
  <c r="BW100"/>
  <c r="BV100"/>
  <c r="BU100"/>
  <c r="BT100"/>
  <c r="BS100"/>
  <c r="BR100"/>
  <c r="BQ100"/>
  <c r="BP100"/>
  <c r="BO100"/>
  <c r="BN100"/>
  <c r="BM100"/>
  <c r="BL100"/>
  <c r="BK100"/>
  <c r="BJ100"/>
  <c r="BI100"/>
  <c r="BH100"/>
  <c r="BF100"/>
  <c r="BE100"/>
  <c r="BD100"/>
  <c r="BC100"/>
  <c r="BB100"/>
  <c r="BA100"/>
  <c r="AZ100"/>
  <c r="AY100"/>
  <c r="AX100"/>
  <c r="AW100"/>
  <c r="AV100"/>
  <c r="AU100"/>
  <c r="AT100"/>
  <c r="AS100"/>
  <c r="AR100"/>
  <c r="AQ100"/>
  <c r="AP100"/>
  <c r="AO100"/>
  <c r="AN100"/>
  <c r="AM100"/>
  <c r="AL100"/>
  <c r="AK100"/>
  <c r="AJ100"/>
  <c r="AI100"/>
  <c r="AH100"/>
  <c r="AG100"/>
  <c r="AF100"/>
  <c r="AE100"/>
  <c r="AD100"/>
  <c r="AC100"/>
  <c r="AB100"/>
  <c r="AA100"/>
  <c r="Z100"/>
  <c r="Y100"/>
  <c r="X100"/>
  <c r="W100"/>
  <c r="V100"/>
  <c r="U100"/>
  <c r="T100"/>
  <c r="S100"/>
  <c r="R100"/>
  <c r="Q100"/>
  <c r="P100"/>
  <c r="O100"/>
  <c r="N100"/>
  <c r="M100"/>
  <c r="L100"/>
  <c r="K100"/>
  <c r="J100"/>
  <c r="I100"/>
  <c r="H100"/>
  <c r="G100"/>
  <c r="F100"/>
  <c r="E100"/>
  <c r="D100"/>
  <c r="B100"/>
  <c r="FF99"/>
  <c r="FE99"/>
  <c r="FD99"/>
  <c r="FC99"/>
  <c r="FB99"/>
  <c r="FA99"/>
  <c r="EZ99"/>
  <c r="EY99"/>
  <c r="EX99"/>
  <c r="EW99"/>
  <c r="EV99"/>
  <c r="EU99"/>
  <c r="ET99"/>
  <c r="ES99"/>
  <c r="ER99"/>
  <c r="EQ99"/>
  <c r="EP99"/>
  <c r="EO99"/>
  <c r="EN99"/>
  <c r="EM99"/>
  <c r="EL99"/>
  <c r="EK99"/>
  <c r="EJ99"/>
  <c r="EI99"/>
  <c r="EH99"/>
  <c r="EG99"/>
  <c r="EF99"/>
  <c r="EE99"/>
  <c r="ED99"/>
  <c r="EC99"/>
  <c r="EB99"/>
  <c r="EA99"/>
  <c r="DZ99"/>
  <c r="DY99"/>
  <c r="DX99"/>
  <c r="DW99"/>
  <c r="DV99"/>
  <c r="DU99"/>
  <c r="DT99"/>
  <c r="DS99"/>
  <c r="DR99"/>
  <c r="DQ99"/>
  <c r="DP99"/>
  <c r="DO99"/>
  <c r="DN99"/>
  <c r="DM99"/>
  <c r="DL99"/>
  <c r="DK99"/>
  <c r="DJ99"/>
  <c r="DI99"/>
  <c r="DH99"/>
  <c r="DF99"/>
  <c r="DE99"/>
  <c r="DD99"/>
  <c r="DC99"/>
  <c r="DB99"/>
  <c r="DA99"/>
  <c r="CZ99"/>
  <c r="CY99"/>
  <c r="CX99"/>
  <c r="CW99"/>
  <c r="CV99"/>
  <c r="CU99"/>
  <c r="CT99"/>
  <c r="CS99"/>
  <c r="CR99"/>
  <c r="CQ99"/>
  <c r="CP99"/>
  <c r="CO99"/>
  <c r="CN99"/>
  <c r="CM99"/>
  <c r="CL99"/>
  <c r="CK99"/>
  <c r="CJ99"/>
  <c r="CI99"/>
  <c r="CH99"/>
  <c r="CG99"/>
  <c r="CF99"/>
  <c r="CE99"/>
  <c r="CD99"/>
  <c r="CC99"/>
  <c r="CB99"/>
  <c r="CA99"/>
  <c r="BZ99"/>
  <c r="BY99"/>
  <c r="BX99"/>
  <c r="BW99"/>
  <c r="BV99"/>
  <c r="BU99"/>
  <c r="BT99"/>
  <c r="BS99"/>
  <c r="BR99"/>
  <c r="BQ99"/>
  <c r="BP99"/>
  <c r="BO99"/>
  <c r="BN99"/>
  <c r="BM99"/>
  <c r="BL99"/>
  <c r="BK99"/>
  <c r="BJ99"/>
  <c r="BI99"/>
  <c r="BH99"/>
  <c r="BF99"/>
  <c r="BE99"/>
  <c r="BD99"/>
  <c r="BC99"/>
  <c r="BB99"/>
  <c r="BA99"/>
  <c r="AZ99"/>
  <c r="AY99"/>
  <c r="AX99"/>
  <c r="AW99"/>
  <c r="AV99"/>
  <c r="AU99"/>
  <c r="AT99"/>
  <c r="AS99"/>
  <c r="AR99"/>
  <c r="AQ99"/>
  <c r="AP99"/>
  <c r="AO99"/>
  <c r="AN99"/>
  <c r="AM99"/>
  <c r="AL99"/>
  <c r="AK99"/>
  <c r="AJ99"/>
  <c r="AI99"/>
  <c r="AH99"/>
  <c r="AG99"/>
  <c r="AF99"/>
  <c r="AE99"/>
  <c r="AD99"/>
  <c r="AC99"/>
  <c r="AB99"/>
  <c r="AA99"/>
  <c r="Z99"/>
  <c r="Y99"/>
  <c r="X99"/>
  <c r="W99"/>
  <c r="V99"/>
  <c r="U99"/>
  <c r="T99"/>
  <c r="S99"/>
  <c r="R99"/>
  <c r="Q99"/>
  <c r="P99"/>
  <c r="O99"/>
  <c r="N99"/>
  <c r="M99"/>
  <c r="L99"/>
  <c r="K99"/>
  <c r="J99"/>
  <c r="I99"/>
  <c r="H99"/>
  <c r="G99"/>
  <c r="F99"/>
  <c r="E99"/>
  <c r="D99"/>
  <c r="B99"/>
  <c r="FF98"/>
  <c r="FE98"/>
  <c r="FD98"/>
  <c r="FC98"/>
  <c r="FB98"/>
  <c r="FA98"/>
  <c r="EZ98"/>
  <c r="EY98"/>
  <c r="EX98"/>
  <c r="EW98"/>
  <c r="EV98"/>
  <c r="EU98"/>
  <c r="ET98"/>
  <c r="ES98"/>
  <c r="ER98"/>
  <c r="EQ98"/>
  <c r="EP98"/>
  <c r="EO98"/>
  <c r="EN98"/>
  <c r="EM98"/>
  <c r="EL98"/>
  <c r="EK98"/>
  <c r="EJ98"/>
  <c r="EI98"/>
  <c r="EH98"/>
  <c r="EG98"/>
  <c r="EF98"/>
  <c r="EE98"/>
  <c r="ED98"/>
  <c r="EC98"/>
  <c r="EB98"/>
  <c r="EA98"/>
  <c r="DZ98"/>
  <c r="DY98"/>
  <c r="DX98"/>
  <c r="DW98"/>
  <c r="DV98"/>
  <c r="DU98"/>
  <c r="DT98"/>
  <c r="DS98"/>
  <c r="DR98"/>
  <c r="DQ98"/>
  <c r="DP98"/>
  <c r="DO98"/>
  <c r="DN98"/>
  <c r="DM98"/>
  <c r="DL98"/>
  <c r="DK98"/>
  <c r="DJ98"/>
  <c r="DI98"/>
  <c r="DH98"/>
  <c r="DF98"/>
  <c r="DE98"/>
  <c r="DD98"/>
  <c r="DC98"/>
  <c r="DB98"/>
  <c r="DA98"/>
  <c r="CZ98"/>
  <c r="CY98"/>
  <c r="CX98"/>
  <c r="CW98"/>
  <c r="CV98"/>
  <c r="CU98"/>
  <c r="CT98"/>
  <c r="CS98"/>
  <c r="CR98"/>
  <c r="CQ98"/>
  <c r="CP98"/>
  <c r="CO98"/>
  <c r="CN98"/>
  <c r="CM98"/>
  <c r="CL98"/>
  <c r="CK98"/>
  <c r="CJ98"/>
  <c r="CI98"/>
  <c r="CH98"/>
  <c r="CG98"/>
  <c r="CF98"/>
  <c r="CE98"/>
  <c r="CD98"/>
  <c r="CC98"/>
  <c r="CB98"/>
  <c r="CA98"/>
  <c r="BZ98"/>
  <c r="BY98"/>
  <c r="BX98"/>
  <c r="BW98"/>
  <c r="BV98"/>
  <c r="BU98"/>
  <c r="BT98"/>
  <c r="BS98"/>
  <c r="BR98"/>
  <c r="BQ98"/>
  <c r="BP98"/>
  <c r="BO98"/>
  <c r="BN98"/>
  <c r="BM98"/>
  <c r="BL98"/>
  <c r="BK98"/>
  <c r="BJ98"/>
  <c r="BI98"/>
  <c r="BH98"/>
  <c r="BF98"/>
  <c r="BE98"/>
  <c r="BD98"/>
  <c r="BC98"/>
  <c r="BB98"/>
  <c r="BA98"/>
  <c r="AZ98"/>
  <c r="AY98"/>
  <c r="AX98"/>
  <c r="AW98"/>
  <c r="AV98"/>
  <c r="AU98"/>
  <c r="AT98"/>
  <c r="AS98"/>
  <c r="AR98"/>
  <c r="AQ98"/>
  <c r="AP98"/>
  <c r="AO98"/>
  <c r="AN98"/>
  <c r="AM98"/>
  <c r="AL98"/>
  <c r="AK98"/>
  <c r="AJ98"/>
  <c r="AI98"/>
  <c r="AH98"/>
  <c r="AG98"/>
  <c r="AF98"/>
  <c r="AE98"/>
  <c r="AD98"/>
  <c r="AC98"/>
  <c r="AB98"/>
  <c r="AA98"/>
  <c r="Z98"/>
  <c r="Y98"/>
  <c r="X98"/>
  <c r="W98"/>
  <c r="V98"/>
  <c r="U98"/>
  <c r="T98"/>
  <c r="S98"/>
  <c r="R98"/>
  <c r="Q98"/>
  <c r="P98"/>
  <c r="O98"/>
  <c r="N98"/>
  <c r="M98"/>
  <c r="L98"/>
  <c r="K98"/>
  <c r="J98"/>
  <c r="I98"/>
  <c r="H98"/>
  <c r="G98"/>
  <c r="F98"/>
  <c r="E98"/>
  <c r="D98"/>
  <c r="B98"/>
  <c r="FF97"/>
  <c r="FE97"/>
  <c r="FD97"/>
  <c r="FC97"/>
  <c r="FB97"/>
  <c r="FA97"/>
  <c r="EZ97"/>
  <c r="EY97"/>
  <c r="EX97"/>
  <c r="EW97"/>
  <c r="EV97"/>
  <c r="EU97"/>
  <c r="ET97"/>
  <c r="ES97"/>
  <c r="ER97"/>
  <c r="EQ97"/>
  <c r="EP97"/>
  <c r="EO97"/>
  <c r="EN97"/>
  <c r="EM97"/>
  <c r="EL97"/>
  <c r="EK97"/>
  <c r="EJ97"/>
  <c r="EI97"/>
  <c r="EH97"/>
  <c r="EG97"/>
  <c r="EF97"/>
  <c r="EE97"/>
  <c r="ED97"/>
  <c r="EC97"/>
  <c r="EB97"/>
  <c r="EA97"/>
  <c r="DZ97"/>
  <c r="DY97"/>
  <c r="DX97"/>
  <c r="DW97"/>
  <c r="DV97"/>
  <c r="DU97"/>
  <c r="DT97"/>
  <c r="DS97"/>
  <c r="DR97"/>
  <c r="DQ97"/>
  <c r="DP97"/>
  <c r="DO97"/>
  <c r="DN97"/>
  <c r="DM97"/>
  <c r="DL97"/>
  <c r="DK97"/>
  <c r="DJ97"/>
  <c r="DI97"/>
  <c r="DH97"/>
  <c r="DF97"/>
  <c r="DE97"/>
  <c r="DD97"/>
  <c r="DC97"/>
  <c r="DB97"/>
  <c r="DA97"/>
  <c r="CZ97"/>
  <c r="CY97"/>
  <c r="CX97"/>
  <c r="CW97"/>
  <c r="CV97"/>
  <c r="CU97"/>
  <c r="CT97"/>
  <c r="CS97"/>
  <c r="CR97"/>
  <c r="CQ97"/>
  <c r="CP97"/>
  <c r="CO97"/>
  <c r="CN97"/>
  <c r="CM97"/>
  <c r="CL97"/>
  <c r="CK97"/>
  <c r="CJ97"/>
  <c r="CI97"/>
  <c r="CH97"/>
  <c r="CG97"/>
  <c r="CF97"/>
  <c r="CE97"/>
  <c r="CD97"/>
  <c r="CC97"/>
  <c r="CB97"/>
  <c r="CA97"/>
  <c r="BZ97"/>
  <c r="BY97"/>
  <c r="BX97"/>
  <c r="BW97"/>
  <c r="BV97"/>
  <c r="BU97"/>
  <c r="BT97"/>
  <c r="BS97"/>
  <c r="BR97"/>
  <c r="BQ97"/>
  <c r="BP97"/>
  <c r="BO97"/>
  <c r="BN97"/>
  <c r="BM97"/>
  <c r="BL97"/>
  <c r="BK97"/>
  <c r="BJ97"/>
  <c r="BI97"/>
  <c r="BH97"/>
  <c r="BF97"/>
  <c r="BE97"/>
  <c r="BD97"/>
  <c r="BC97"/>
  <c r="BB97"/>
  <c r="BA97"/>
  <c r="AZ97"/>
  <c r="AY97"/>
  <c r="AX97"/>
  <c r="AW97"/>
  <c r="AV97"/>
  <c r="AU97"/>
  <c r="AT97"/>
  <c r="AS97"/>
  <c r="AR97"/>
  <c r="AQ97"/>
  <c r="AP97"/>
  <c r="AO97"/>
  <c r="AN97"/>
  <c r="AM97"/>
  <c r="AL97"/>
  <c r="AK97"/>
  <c r="AJ97"/>
  <c r="AI97"/>
  <c r="AH97"/>
  <c r="AG97"/>
  <c r="AF97"/>
  <c r="AE97"/>
  <c r="AD97"/>
  <c r="AC97"/>
  <c r="AB97"/>
  <c r="AA97"/>
  <c r="Z97"/>
  <c r="Y97"/>
  <c r="X97"/>
  <c r="W97"/>
  <c r="V97"/>
  <c r="U97"/>
  <c r="T97"/>
  <c r="S97"/>
  <c r="R97"/>
  <c r="Q97"/>
  <c r="P97"/>
  <c r="O97"/>
  <c r="N97"/>
  <c r="M97"/>
  <c r="L97"/>
  <c r="K97"/>
  <c r="J97"/>
  <c r="I97"/>
  <c r="H97"/>
  <c r="G97"/>
  <c r="F97"/>
  <c r="E97"/>
  <c r="D97"/>
  <c r="B97"/>
  <c r="FF94"/>
  <c r="FE94"/>
  <c r="FD94"/>
  <c r="FC94"/>
  <c r="FB94"/>
  <c r="FA94"/>
  <c r="EZ94"/>
  <c r="EY94"/>
  <c r="EX94"/>
  <c r="EW94"/>
  <c r="EV94"/>
  <c r="EU94"/>
  <c r="ET94"/>
  <c r="ES94"/>
  <c r="ER94"/>
  <c r="EQ94"/>
  <c r="EP94"/>
  <c r="EO94"/>
  <c r="EN94"/>
  <c r="EM94"/>
  <c r="EL94"/>
  <c r="EK94"/>
  <c r="EJ94"/>
  <c r="EI94"/>
  <c r="EH94"/>
  <c r="EG94"/>
  <c r="EF94"/>
  <c r="EE94"/>
  <c r="ED94"/>
  <c r="EC94"/>
  <c r="EB94"/>
  <c r="EA94"/>
  <c r="DZ94"/>
  <c r="DY94"/>
  <c r="DX94"/>
  <c r="DW94"/>
  <c r="DV94"/>
  <c r="DU94"/>
  <c r="DT94"/>
  <c r="DS94"/>
  <c r="DR94"/>
  <c r="DQ94"/>
  <c r="DP94"/>
  <c r="DO94"/>
  <c r="DN94"/>
  <c r="DM94"/>
  <c r="DL94"/>
  <c r="DK94"/>
  <c r="DJ94"/>
  <c r="DI94"/>
  <c r="DH94"/>
  <c r="DF94"/>
  <c r="DE94"/>
  <c r="DD94"/>
  <c r="DC94"/>
  <c r="DB94"/>
  <c r="DA94"/>
  <c r="CZ94"/>
  <c r="CY94"/>
  <c r="CX94"/>
  <c r="CW94"/>
  <c r="CV94"/>
  <c r="CU94"/>
  <c r="CT94"/>
  <c r="CS94"/>
  <c r="CR94"/>
  <c r="CQ94"/>
  <c r="CP94"/>
  <c r="CO94"/>
  <c r="CN94"/>
  <c r="CM94"/>
  <c r="CL94"/>
  <c r="CK94"/>
  <c r="CJ94"/>
  <c r="CI94"/>
  <c r="CH94"/>
  <c r="CG94"/>
  <c r="CF94"/>
  <c r="CE94"/>
  <c r="CD94"/>
  <c r="CC94"/>
  <c r="CB94"/>
  <c r="CA94"/>
  <c r="BZ94"/>
  <c r="BY94"/>
  <c r="BX94"/>
  <c r="BW94"/>
  <c r="BV94"/>
  <c r="BU94"/>
  <c r="BT94"/>
  <c r="BS94"/>
  <c r="BR94"/>
  <c r="BQ94"/>
  <c r="BP94"/>
  <c r="BO94"/>
  <c r="BN94"/>
  <c r="BM94"/>
  <c r="BL94"/>
  <c r="BK94"/>
  <c r="BJ94"/>
  <c r="BI94"/>
  <c r="BH94"/>
  <c r="BF94"/>
  <c r="BE94"/>
  <c r="BD94"/>
  <c r="BC94"/>
  <c r="BB94"/>
  <c r="BA94"/>
  <c r="AZ94"/>
  <c r="AY94"/>
  <c r="AX94"/>
  <c r="AW94"/>
  <c r="AV94"/>
  <c r="AU94"/>
  <c r="AT94"/>
  <c r="AS94"/>
  <c r="AR94"/>
  <c r="AQ94"/>
  <c r="AP94"/>
  <c r="AO94"/>
  <c r="AN94"/>
  <c r="AM94"/>
  <c r="AL94"/>
  <c r="AK94"/>
  <c r="AJ94"/>
  <c r="AI94"/>
  <c r="AH94"/>
  <c r="AG94"/>
  <c r="AF94"/>
  <c r="AE94"/>
  <c r="AD94"/>
  <c r="AC94"/>
  <c r="AB94"/>
  <c r="AA94"/>
  <c r="Z94"/>
  <c r="Y94"/>
  <c r="X94"/>
  <c r="W94"/>
  <c r="V94"/>
  <c r="U94"/>
  <c r="T94"/>
  <c r="S94"/>
  <c r="R94"/>
  <c r="Q94"/>
  <c r="P94"/>
  <c r="O94"/>
  <c r="N94"/>
  <c r="M94"/>
  <c r="L94"/>
  <c r="K94"/>
  <c r="J94"/>
  <c r="I94"/>
  <c r="H94"/>
  <c r="G94"/>
  <c r="F94"/>
  <c r="B94"/>
  <c r="FF93"/>
  <c r="FE93"/>
  <c r="FD93"/>
  <c r="FC93"/>
  <c r="FB93"/>
  <c r="FA93"/>
  <c r="EZ93"/>
  <c r="EY93"/>
  <c r="EX93"/>
  <c r="EW93"/>
  <c r="EV93"/>
  <c r="EU93"/>
  <c r="ET93"/>
  <c r="ES93"/>
  <c r="ER93"/>
  <c r="EQ93"/>
  <c r="EP93"/>
  <c r="EO93"/>
  <c r="EN93"/>
  <c r="EM93"/>
  <c r="EL93"/>
  <c r="EK93"/>
  <c r="EJ93"/>
  <c r="EI93"/>
  <c r="EH93"/>
  <c r="EG93"/>
  <c r="EF93"/>
  <c r="EE93"/>
  <c r="ED93"/>
  <c r="EC93"/>
  <c r="EB93"/>
  <c r="EA93"/>
  <c r="DZ93"/>
  <c r="DY93"/>
  <c r="DX93"/>
  <c r="DW93"/>
  <c r="DV93"/>
  <c r="DU93"/>
  <c r="DT93"/>
  <c r="DS93"/>
  <c r="DR93"/>
  <c r="DQ93"/>
  <c r="DP93"/>
  <c r="DO93"/>
  <c r="DN93"/>
  <c r="DM93"/>
  <c r="DL93"/>
  <c r="DK93"/>
  <c r="DJ93"/>
  <c r="DI93"/>
  <c r="DH93"/>
  <c r="DF93"/>
  <c r="DE93"/>
  <c r="DD93"/>
  <c r="DC93"/>
  <c r="DB93"/>
  <c r="DA93"/>
  <c r="CZ93"/>
  <c r="CY93"/>
  <c r="CX93"/>
  <c r="CW93"/>
  <c r="CV93"/>
  <c r="CU93"/>
  <c r="CT93"/>
  <c r="CS93"/>
  <c r="CR93"/>
  <c r="CQ93"/>
  <c r="CP93"/>
  <c r="CO93"/>
  <c r="CN93"/>
  <c r="CM93"/>
  <c r="CL93"/>
  <c r="CK93"/>
  <c r="CJ93"/>
  <c r="CI93"/>
  <c r="CH93"/>
  <c r="CG93"/>
  <c r="CF93"/>
  <c r="CE93"/>
  <c r="CD93"/>
  <c r="CC93"/>
  <c r="CB93"/>
  <c r="CA93"/>
  <c r="BZ93"/>
  <c r="BY93"/>
  <c r="BX93"/>
  <c r="BW93"/>
  <c r="BV93"/>
  <c r="BU93"/>
  <c r="BT93"/>
  <c r="BS93"/>
  <c r="BR93"/>
  <c r="BQ93"/>
  <c r="BP93"/>
  <c r="BO93"/>
  <c r="BN93"/>
  <c r="BM93"/>
  <c r="BL93"/>
  <c r="BK93"/>
  <c r="BJ93"/>
  <c r="BI93"/>
  <c r="BH93"/>
  <c r="BF93"/>
  <c r="BE93"/>
  <c r="BD93"/>
  <c r="BC93"/>
  <c r="BB93"/>
  <c r="BA93"/>
  <c r="AZ93"/>
  <c r="AY93"/>
  <c r="AX93"/>
  <c r="AW93"/>
  <c r="AV93"/>
  <c r="AU93"/>
  <c r="AT93"/>
  <c r="AS93"/>
  <c r="AR93"/>
  <c r="AQ93"/>
  <c r="AP93"/>
  <c r="AO93"/>
  <c r="AN93"/>
  <c r="AM93"/>
  <c r="AL93"/>
  <c r="AK93"/>
  <c r="AJ93"/>
  <c r="AI93"/>
  <c r="AH93"/>
  <c r="AG93"/>
  <c r="AF93"/>
  <c r="AE93"/>
  <c r="AD93"/>
  <c r="AC93"/>
  <c r="AB93"/>
  <c r="AA93"/>
  <c r="Z93"/>
  <c r="Y93"/>
  <c r="X93"/>
  <c r="W93"/>
  <c r="V93"/>
  <c r="U93"/>
  <c r="T93"/>
  <c r="S93"/>
  <c r="R93"/>
  <c r="Q93"/>
  <c r="P93"/>
  <c r="O93"/>
  <c r="N93"/>
  <c r="M93"/>
  <c r="L93"/>
  <c r="K93"/>
  <c r="J93"/>
  <c r="I93"/>
  <c r="H93"/>
  <c r="G93"/>
  <c r="F93"/>
  <c r="B93"/>
  <c r="FF91"/>
  <c r="FE91"/>
  <c r="FD91"/>
  <c r="FC91"/>
  <c r="FB91"/>
  <c r="FA91"/>
  <c r="EZ91"/>
  <c r="EY91"/>
  <c r="EX91"/>
  <c r="EW91"/>
  <c r="EV91"/>
  <c r="EU91"/>
  <c r="ET91"/>
  <c r="ES91"/>
  <c r="ER91"/>
  <c r="EQ91"/>
  <c r="EP91"/>
  <c r="EO91"/>
  <c r="EN91"/>
  <c r="EM91"/>
  <c r="EL91"/>
  <c r="EK91"/>
  <c r="EJ91"/>
  <c r="EI91"/>
  <c r="EH91"/>
  <c r="EG91"/>
  <c r="EF91"/>
  <c r="EE91"/>
  <c r="ED91"/>
  <c r="EC91"/>
  <c r="EB91"/>
  <c r="EA91"/>
  <c r="DZ91"/>
  <c r="DY91"/>
  <c r="DX91"/>
  <c r="DW91"/>
  <c r="DV91"/>
  <c r="DU91"/>
  <c r="DT91"/>
  <c r="DS91"/>
  <c r="DR91"/>
  <c r="DQ91"/>
  <c r="DP91"/>
  <c r="DO91"/>
  <c r="DN91"/>
  <c r="DM91"/>
  <c r="DL91"/>
  <c r="DK91"/>
  <c r="DJ91"/>
  <c r="DI91"/>
  <c r="DH91"/>
  <c r="DF91"/>
  <c r="DE91"/>
  <c r="DD91"/>
  <c r="DC91"/>
  <c r="DB91"/>
  <c r="DA91"/>
  <c r="CZ91"/>
  <c r="CY91"/>
  <c r="CX91"/>
  <c r="CW91"/>
  <c r="CV91"/>
  <c r="CU91"/>
  <c r="CT91"/>
  <c r="CS91"/>
  <c r="CR91"/>
  <c r="CQ91"/>
  <c r="CP91"/>
  <c r="CO91"/>
  <c r="CN91"/>
  <c r="CM91"/>
  <c r="CL91"/>
  <c r="CK91"/>
  <c r="CJ91"/>
  <c r="CI91"/>
  <c r="CH91"/>
  <c r="CG91"/>
  <c r="CF91"/>
  <c r="CE91"/>
  <c r="CD91"/>
  <c r="CC91"/>
  <c r="CB91"/>
  <c r="CA91"/>
  <c r="BZ91"/>
  <c r="BY91"/>
  <c r="BX91"/>
  <c r="BW91"/>
  <c r="BV91"/>
  <c r="BU91"/>
  <c r="BT91"/>
  <c r="BS91"/>
  <c r="BR91"/>
  <c r="BQ91"/>
  <c r="BP91"/>
  <c r="BO91"/>
  <c r="BN91"/>
  <c r="BM91"/>
  <c r="BL91"/>
  <c r="BK91"/>
  <c r="BJ91"/>
  <c r="BI91"/>
  <c r="BH91"/>
  <c r="BF91"/>
  <c r="BE91"/>
  <c r="BD91"/>
  <c r="BC91"/>
  <c r="BB91"/>
  <c r="BA91"/>
  <c r="AZ91"/>
  <c r="AY91"/>
  <c r="AX91"/>
  <c r="AW91"/>
  <c r="AV91"/>
  <c r="AU91"/>
  <c r="AT91"/>
  <c r="AS91"/>
  <c r="AR91"/>
  <c r="AQ91"/>
  <c r="AP91"/>
  <c r="AO91"/>
  <c r="AN91"/>
  <c r="AM91"/>
  <c r="AL91"/>
  <c r="AK91"/>
  <c r="AJ91"/>
  <c r="AI91"/>
  <c r="AH91"/>
  <c r="AG91"/>
  <c r="AF91"/>
  <c r="AE91"/>
  <c r="AD91"/>
  <c r="AC91"/>
  <c r="AB91"/>
  <c r="AA91"/>
  <c r="Z91"/>
  <c r="Y91"/>
  <c r="X91"/>
  <c r="W91"/>
  <c r="V91"/>
  <c r="U91"/>
  <c r="T91"/>
  <c r="S91"/>
  <c r="R91"/>
  <c r="Q91"/>
  <c r="P91"/>
  <c r="O91"/>
  <c r="N91"/>
  <c r="M91"/>
  <c r="L91"/>
  <c r="K91"/>
  <c r="J91"/>
  <c r="I91"/>
  <c r="H91"/>
  <c r="G91"/>
  <c r="F91"/>
  <c r="E91"/>
  <c r="D91"/>
  <c r="C91"/>
  <c r="B91"/>
  <c r="FF90"/>
  <c r="FE90"/>
  <c r="FD90"/>
  <c r="FC90"/>
  <c r="FB90"/>
  <c r="FA90"/>
  <c r="EZ90"/>
  <c r="EY90"/>
  <c r="EX90"/>
  <c r="EW90"/>
  <c r="EV90"/>
  <c r="EU90"/>
  <c r="ET90"/>
  <c r="ES90"/>
  <c r="ER90"/>
  <c r="EQ90"/>
  <c r="EP90"/>
  <c r="EO90"/>
  <c r="EN90"/>
  <c r="EM90"/>
  <c r="EL90"/>
  <c r="EK90"/>
  <c r="EJ90"/>
  <c r="EI90"/>
  <c r="EH90"/>
  <c r="EG90"/>
  <c r="EF90"/>
  <c r="EE90"/>
  <c r="ED90"/>
  <c r="EC90"/>
  <c r="EB90"/>
  <c r="EA90"/>
  <c r="DZ90"/>
  <c r="DY90"/>
  <c r="DX90"/>
  <c r="DW90"/>
  <c r="DV90"/>
  <c r="DU90"/>
  <c r="DT90"/>
  <c r="DS90"/>
  <c r="DR90"/>
  <c r="DQ90"/>
  <c r="DP90"/>
  <c r="DO90"/>
  <c r="DN90"/>
  <c r="DM90"/>
  <c r="DL90"/>
  <c r="DK90"/>
  <c r="DJ90"/>
  <c r="DI90"/>
  <c r="DH90"/>
  <c r="DF90"/>
  <c r="DE90"/>
  <c r="DD90"/>
  <c r="DC90"/>
  <c r="DB90"/>
  <c r="DA90"/>
  <c r="CZ90"/>
  <c r="CY90"/>
  <c r="CX90"/>
  <c r="CW90"/>
  <c r="CV90"/>
  <c r="CU90"/>
  <c r="CT90"/>
  <c r="CS90"/>
  <c r="CR90"/>
  <c r="CQ90"/>
  <c r="CP90"/>
  <c r="CO90"/>
  <c r="CN90"/>
  <c r="CM90"/>
  <c r="CL90"/>
  <c r="CK90"/>
  <c r="CJ90"/>
  <c r="CI90"/>
  <c r="CH90"/>
  <c r="CG90"/>
  <c r="CF90"/>
  <c r="CE90"/>
  <c r="CD90"/>
  <c r="CC90"/>
  <c r="CB90"/>
  <c r="CA90"/>
  <c r="BZ90"/>
  <c r="BY90"/>
  <c r="BX90"/>
  <c r="BW90"/>
  <c r="BV90"/>
  <c r="BU90"/>
  <c r="BT90"/>
  <c r="BS90"/>
  <c r="BR90"/>
  <c r="BQ90"/>
  <c r="BP90"/>
  <c r="BO90"/>
  <c r="BN90"/>
  <c r="BM90"/>
  <c r="BL90"/>
  <c r="BK90"/>
  <c r="BJ90"/>
  <c r="BI90"/>
  <c r="BH90"/>
  <c r="BF90"/>
  <c r="BE90"/>
  <c r="BD90"/>
  <c r="BC90"/>
  <c r="BB90"/>
  <c r="BA90"/>
  <c r="AZ90"/>
  <c r="AY90"/>
  <c r="AX90"/>
  <c r="AW90"/>
  <c r="AV90"/>
  <c r="AU90"/>
  <c r="AT90"/>
  <c r="AS90"/>
  <c r="AR90"/>
  <c r="AQ90"/>
  <c r="AP90"/>
  <c r="AO90"/>
  <c r="AN90"/>
  <c r="AM90"/>
  <c r="AL90"/>
  <c r="AK90"/>
  <c r="AJ90"/>
  <c r="AI90"/>
  <c r="AH90"/>
  <c r="AG90"/>
  <c r="AF90"/>
  <c r="AE90"/>
  <c r="AD90"/>
  <c r="AC90"/>
  <c r="AB90"/>
  <c r="AA90"/>
  <c r="Z90"/>
  <c r="Y90"/>
  <c r="X90"/>
  <c r="W90"/>
  <c r="V90"/>
  <c r="U90"/>
  <c r="T90"/>
  <c r="S90"/>
  <c r="R90"/>
  <c r="Q90"/>
  <c r="P90"/>
  <c r="O90"/>
  <c r="N90"/>
  <c r="M90"/>
  <c r="L90"/>
  <c r="K90"/>
  <c r="J90"/>
  <c r="I90"/>
  <c r="H90"/>
  <c r="G90"/>
  <c r="F90"/>
  <c r="E90"/>
  <c r="D90"/>
  <c r="C90"/>
  <c r="B90"/>
  <c r="FF89"/>
  <c r="FE89"/>
  <c r="FD89"/>
  <c r="FC89"/>
  <c r="FB89"/>
  <c r="FA89"/>
  <c r="EZ89"/>
  <c r="EY89"/>
  <c r="EX89"/>
  <c r="EW89"/>
  <c r="EV89"/>
  <c r="EU89"/>
  <c r="ET89"/>
  <c r="ES89"/>
  <c r="ER89"/>
  <c r="EQ89"/>
  <c r="EP89"/>
  <c r="EO89"/>
  <c r="EN89"/>
  <c r="EM89"/>
  <c r="EL89"/>
  <c r="EK89"/>
  <c r="EJ89"/>
  <c r="EI89"/>
  <c r="EH89"/>
  <c r="EG89"/>
  <c r="EF89"/>
  <c r="EE89"/>
  <c r="ED89"/>
  <c r="EC89"/>
  <c r="EB89"/>
  <c r="EA89"/>
  <c r="DZ89"/>
  <c r="DY89"/>
  <c r="DX89"/>
  <c r="DW89"/>
  <c r="DV89"/>
  <c r="DU89"/>
  <c r="DT89"/>
  <c r="DS89"/>
  <c r="DR89"/>
  <c r="DQ89"/>
  <c r="DP89"/>
  <c r="DO89"/>
  <c r="DN89"/>
  <c r="DM89"/>
  <c r="DL89"/>
  <c r="DK89"/>
  <c r="DJ89"/>
  <c r="DI89"/>
  <c r="DH89"/>
  <c r="DF89"/>
  <c r="DE89"/>
  <c r="DD89"/>
  <c r="DC89"/>
  <c r="DB89"/>
  <c r="DA89"/>
  <c r="CZ89"/>
  <c r="CY89"/>
  <c r="CX89"/>
  <c r="CW89"/>
  <c r="CV89"/>
  <c r="CU89"/>
  <c r="CT89"/>
  <c r="CS89"/>
  <c r="CR89"/>
  <c r="CQ89"/>
  <c r="CP89"/>
  <c r="CO89"/>
  <c r="CN89"/>
  <c r="CM89"/>
  <c r="CL89"/>
  <c r="CK89"/>
  <c r="CJ89"/>
  <c r="CI89"/>
  <c r="CH89"/>
  <c r="CG89"/>
  <c r="CF89"/>
  <c r="CE89"/>
  <c r="CD89"/>
  <c r="CC89"/>
  <c r="CB89"/>
  <c r="CA89"/>
  <c r="BZ89"/>
  <c r="BY89"/>
  <c r="BX89"/>
  <c r="BW89"/>
  <c r="BV89"/>
  <c r="BU89"/>
  <c r="BT89"/>
  <c r="BS89"/>
  <c r="BR89"/>
  <c r="BQ89"/>
  <c r="BP89"/>
  <c r="BO89"/>
  <c r="BN89"/>
  <c r="BM89"/>
  <c r="BL89"/>
  <c r="BK89"/>
  <c r="BJ89"/>
  <c r="BI89"/>
  <c r="BH89"/>
  <c r="BF89"/>
  <c r="BE89"/>
  <c r="BD89"/>
  <c r="BC89"/>
  <c r="BB89"/>
  <c r="BA89"/>
  <c r="AZ89"/>
  <c r="AY89"/>
  <c r="AX89"/>
  <c r="AW89"/>
  <c r="AV89"/>
  <c r="AU89"/>
  <c r="AT89"/>
  <c r="AS89"/>
  <c r="AR89"/>
  <c r="AQ89"/>
  <c r="AP89"/>
  <c r="AO89"/>
  <c r="AN89"/>
  <c r="AM89"/>
  <c r="AL89"/>
  <c r="AK89"/>
  <c r="AJ89"/>
  <c r="AI89"/>
  <c r="AH89"/>
  <c r="AG89"/>
  <c r="AF89"/>
  <c r="AE89"/>
  <c r="AD89"/>
  <c r="AC89"/>
  <c r="AB89"/>
  <c r="AA89"/>
  <c r="Z89"/>
  <c r="Y89"/>
  <c r="X89"/>
  <c r="W89"/>
  <c r="V89"/>
  <c r="U89"/>
  <c r="T89"/>
  <c r="S89"/>
  <c r="R89"/>
  <c r="Q89"/>
  <c r="P89"/>
  <c r="O89"/>
  <c r="N89"/>
  <c r="M89"/>
  <c r="L89"/>
  <c r="K89"/>
  <c r="J89"/>
  <c r="I89"/>
  <c r="H89"/>
  <c r="G89"/>
  <c r="F89"/>
  <c r="E89"/>
  <c r="D89"/>
  <c r="C89"/>
  <c r="B89"/>
  <c r="FF88"/>
  <c r="FE88"/>
  <c r="FD88"/>
  <c r="FC88"/>
  <c r="FB88"/>
  <c r="FA88"/>
  <c r="EZ88"/>
  <c r="EY88"/>
  <c r="EX88"/>
  <c r="EW88"/>
  <c r="EV88"/>
  <c r="EU88"/>
  <c r="ET88"/>
  <c r="ES88"/>
  <c r="ER88"/>
  <c r="EQ88"/>
  <c r="EP88"/>
  <c r="EO88"/>
  <c r="EN88"/>
  <c r="EM88"/>
  <c r="EL88"/>
  <c r="EK88"/>
  <c r="EJ88"/>
  <c r="EI88"/>
  <c r="EH88"/>
  <c r="EG88"/>
  <c r="EF88"/>
  <c r="EE88"/>
  <c r="ED88"/>
  <c r="EC88"/>
  <c r="EB88"/>
  <c r="EA88"/>
  <c r="DZ88"/>
  <c r="DY88"/>
  <c r="DX88"/>
  <c r="DW88"/>
  <c r="DV88"/>
  <c r="DU88"/>
  <c r="DT88"/>
  <c r="DS88"/>
  <c r="DR88"/>
  <c r="DQ88"/>
  <c r="DP88"/>
  <c r="DO88"/>
  <c r="DN88"/>
  <c r="DM88"/>
  <c r="DL88"/>
  <c r="DK88"/>
  <c r="DJ88"/>
  <c r="DI88"/>
  <c r="DH88"/>
  <c r="DF88"/>
  <c r="DE88"/>
  <c r="DD88"/>
  <c r="DC88"/>
  <c r="DB88"/>
  <c r="DA88"/>
  <c r="CZ88"/>
  <c r="CY88"/>
  <c r="CX88"/>
  <c r="CW88"/>
  <c r="CV88"/>
  <c r="CU88"/>
  <c r="CT88"/>
  <c r="CS88"/>
  <c r="CR88"/>
  <c r="CQ88"/>
  <c r="CP88"/>
  <c r="CO88"/>
  <c r="CN88"/>
  <c r="CM88"/>
  <c r="CL88"/>
  <c r="CK88"/>
  <c r="CJ88"/>
  <c r="CI88"/>
  <c r="CH88"/>
  <c r="CG88"/>
  <c r="CF88"/>
  <c r="CE88"/>
  <c r="CD88"/>
  <c r="CC88"/>
  <c r="CB88"/>
  <c r="CA88"/>
  <c r="BZ88"/>
  <c r="BY88"/>
  <c r="BX88"/>
  <c r="BW88"/>
  <c r="BV88"/>
  <c r="BU88"/>
  <c r="BT88"/>
  <c r="BS88"/>
  <c r="BR88"/>
  <c r="BQ88"/>
  <c r="BP88"/>
  <c r="BO88"/>
  <c r="BN88"/>
  <c r="BM88"/>
  <c r="BL88"/>
  <c r="BK88"/>
  <c r="BJ88"/>
  <c r="BI88"/>
  <c r="BH88"/>
  <c r="BF88"/>
  <c r="BE88"/>
  <c r="BD88"/>
  <c r="BC88"/>
  <c r="BB88"/>
  <c r="BA88"/>
  <c r="AZ88"/>
  <c r="AY88"/>
  <c r="AX88"/>
  <c r="AW88"/>
  <c r="AV88"/>
  <c r="AU88"/>
  <c r="AT88"/>
  <c r="AS88"/>
  <c r="AR88"/>
  <c r="AQ88"/>
  <c r="AP88"/>
  <c r="AO88"/>
  <c r="AN88"/>
  <c r="AM88"/>
  <c r="AL88"/>
  <c r="AK88"/>
  <c r="AJ88"/>
  <c r="AI88"/>
  <c r="AH88"/>
  <c r="AG88"/>
  <c r="AF88"/>
  <c r="AE88"/>
  <c r="AD88"/>
  <c r="AC88"/>
  <c r="AB88"/>
  <c r="AA88"/>
  <c r="Z88"/>
  <c r="Y88"/>
  <c r="X88"/>
  <c r="W88"/>
  <c r="V88"/>
  <c r="U88"/>
  <c r="T88"/>
  <c r="S88"/>
  <c r="R88"/>
  <c r="Q88"/>
  <c r="P88"/>
  <c r="O88"/>
  <c r="N88"/>
  <c r="M88"/>
  <c r="L88"/>
  <c r="K88"/>
  <c r="J88"/>
  <c r="I88"/>
  <c r="H88"/>
  <c r="G88"/>
  <c r="F88"/>
  <c r="E88"/>
  <c r="D88"/>
  <c r="C88"/>
  <c r="B88"/>
  <c r="FF87"/>
  <c r="FE87"/>
  <c r="FD87"/>
  <c r="FC87"/>
  <c r="FB87"/>
  <c r="FA87"/>
  <c r="EZ87"/>
  <c r="EY87"/>
  <c r="EX87"/>
  <c r="EW87"/>
  <c r="EV87"/>
  <c r="EU87"/>
  <c r="ET87"/>
  <c r="ES87"/>
  <c r="ER87"/>
  <c r="EQ87"/>
  <c r="EP87"/>
  <c r="EO87"/>
  <c r="EN87"/>
  <c r="EM87"/>
  <c r="EL87"/>
  <c r="EK87"/>
  <c r="EJ87"/>
  <c r="EI87"/>
  <c r="EH87"/>
  <c r="EG87"/>
  <c r="EF87"/>
  <c r="EE87"/>
  <c r="ED87"/>
  <c r="EC87"/>
  <c r="EB87"/>
  <c r="EA87"/>
  <c r="DZ87"/>
  <c r="DY87"/>
  <c r="DX87"/>
  <c r="DW87"/>
  <c r="DV87"/>
  <c r="DU87"/>
  <c r="DT87"/>
  <c r="DS87"/>
  <c r="DR87"/>
  <c r="DQ87"/>
  <c r="DP87"/>
  <c r="DO87"/>
  <c r="DN87"/>
  <c r="DM87"/>
  <c r="DL87"/>
  <c r="DK87"/>
  <c r="DJ87"/>
  <c r="DI87"/>
  <c r="DH87"/>
  <c r="DF87"/>
  <c r="DE87"/>
  <c r="DD87"/>
  <c r="DC87"/>
  <c r="DB87"/>
  <c r="DA87"/>
  <c r="CZ87"/>
  <c r="CY87"/>
  <c r="CX87"/>
  <c r="CW87"/>
  <c r="CV87"/>
  <c r="CU87"/>
  <c r="CT87"/>
  <c r="CS87"/>
  <c r="CR87"/>
  <c r="CQ87"/>
  <c r="CP87"/>
  <c r="CO87"/>
  <c r="CN87"/>
  <c r="CM87"/>
  <c r="CL87"/>
  <c r="CK87"/>
  <c r="CJ87"/>
  <c r="CI87"/>
  <c r="CH87"/>
  <c r="CG87"/>
  <c r="CF87"/>
  <c r="CE87"/>
  <c r="CD87"/>
  <c r="CC87"/>
  <c r="CB87"/>
  <c r="CA87"/>
  <c r="BZ87"/>
  <c r="BY87"/>
  <c r="BX87"/>
  <c r="BW87"/>
  <c r="BV87"/>
  <c r="BU87"/>
  <c r="BT87"/>
  <c r="BS87"/>
  <c r="BR87"/>
  <c r="BQ87"/>
  <c r="BP87"/>
  <c r="BO87"/>
  <c r="BN87"/>
  <c r="BM87"/>
  <c r="BL87"/>
  <c r="BK87"/>
  <c r="BJ87"/>
  <c r="BI87"/>
  <c r="BH87"/>
  <c r="BF87"/>
  <c r="BE87"/>
  <c r="BD87"/>
  <c r="BC87"/>
  <c r="BB87"/>
  <c r="BA87"/>
  <c r="AZ87"/>
  <c r="AY87"/>
  <c r="AX87"/>
  <c r="AW87"/>
  <c r="AV87"/>
  <c r="AU87"/>
  <c r="AT87"/>
  <c r="AS87"/>
  <c r="AR87"/>
  <c r="AQ87"/>
  <c r="AP87"/>
  <c r="AO87"/>
  <c r="AN87"/>
  <c r="AM87"/>
  <c r="AL87"/>
  <c r="AK87"/>
  <c r="AJ87"/>
  <c r="AI87"/>
  <c r="AH87"/>
  <c r="AG87"/>
  <c r="AF87"/>
  <c r="AE87"/>
  <c r="AD87"/>
  <c r="AC87"/>
  <c r="AB87"/>
  <c r="AA87"/>
  <c r="Z87"/>
  <c r="Y87"/>
  <c r="X87"/>
  <c r="W87"/>
  <c r="V87"/>
  <c r="U87"/>
  <c r="T87"/>
  <c r="S87"/>
  <c r="R87"/>
  <c r="Q87"/>
  <c r="P87"/>
  <c r="O87"/>
  <c r="N87"/>
  <c r="M87"/>
  <c r="L87"/>
  <c r="K87"/>
  <c r="J87"/>
  <c r="I87"/>
  <c r="H87"/>
  <c r="G87"/>
  <c r="F87"/>
  <c r="E87"/>
  <c r="D87"/>
  <c r="C87"/>
  <c r="B87"/>
  <c r="FF86"/>
  <c r="FE86"/>
  <c r="FD86"/>
  <c r="FC86"/>
  <c r="FB86"/>
  <c r="FA86"/>
  <c r="EZ86"/>
  <c r="EY86"/>
  <c r="EX86"/>
  <c r="EW86"/>
  <c r="EV86"/>
  <c r="EU86"/>
  <c r="ET86"/>
  <c r="ES86"/>
  <c r="ER86"/>
  <c r="EQ86"/>
  <c r="EP86"/>
  <c r="EO86"/>
  <c r="EN86"/>
  <c r="EM86"/>
  <c r="EL86"/>
  <c r="EK86"/>
  <c r="EJ86"/>
  <c r="EI86"/>
  <c r="EH86"/>
  <c r="EG86"/>
  <c r="EF86"/>
  <c r="EE86"/>
  <c r="ED86"/>
  <c r="EC86"/>
  <c r="EB86"/>
  <c r="EA86"/>
  <c r="DZ86"/>
  <c r="DY86"/>
  <c r="DX86"/>
  <c r="DW86"/>
  <c r="DV86"/>
  <c r="DU86"/>
  <c r="DT86"/>
  <c r="DS86"/>
  <c r="DR86"/>
  <c r="DQ86"/>
  <c r="DP86"/>
  <c r="DO86"/>
  <c r="DN86"/>
  <c r="DM86"/>
  <c r="DL86"/>
  <c r="DK86"/>
  <c r="DJ86"/>
  <c r="DI86"/>
  <c r="DH86"/>
  <c r="DF86"/>
  <c r="DE86"/>
  <c r="DD86"/>
  <c r="DC86"/>
  <c r="DB86"/>
  <c r="DA86"/>
  <c r="CZ86"/>
  <c r="CY86"/>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F86"/>
  <c r="E86"/>
  <c r="D86"/>
  <c r="C86"/>
  <c r="B86"/>
  <c r="FF85"/>
  <c r="FE85"/>
  <c r="FD85"/>
  <c r="FC85"/>
  <c r="FB85"/>
  <c r="FA85"/>
  <c r="EZ85"/>
  <c r="EY85"/>
  <c r="EX85"/>
  <c r="EW85"/>
  <c r="EV85"/>
  <c r="EU85"/>
  <c r="ET85"/>
  <c r="ES85"/>
  <c r="ER85"/>
  <c r="EQ85"/>
  <c r="EP85"/>
  <c r="EO85"/>
  <c r="EN85"/>
  <c r="EM85"/>
  <c r="EL85"/>
  <c r="EK85"/>
  <c r="EJ85"/>
  <c r="EI85"/>
  <c r="EH85"/>
  <c r="EG85"/>
  <c r="EF85"/>
  <c r="EE85"/>
  <c r="ED85"/>
  <c r="EC85"/>
  <c r="EB85"/>
  <c r="EA85"/>
  <c r="DZ85"/>
  <c r="DY85"/>
  <c r="DX85"/>
  <c r="DW85"/>
  <c r="DV85"/>
  <c r="DU85"/>
  <c r="DT85"/>
  <c r="DS85"/>
  <c r="DR85"/>
  <c r="DQ85"/>
  <c r="DP85"/>
  <c r="DO85"/>
  <c r="DN85"/>
  <c r="DM85"/>
  <c r="DL85"/>
  <c r="DK85"/>
  <c r="DJ85"/>
  <c r="DI85"/>
  <c r="DH85"/>
  <c r="DF85"/>
  <c r="DE85"/>
  <c r="DD85"/>
  <c r="DC85"/>
  <c r="DB85"/>
  <c r="DA85"/>
  <c r="CZ85"/>
  <c r="CY85"/>
  <c r="CX85"/>
  <c r="CW85"/>
  <c r="CV85"/>
  <c r="CU85"/>
  <c r="CT85"/>
  <c r="CS85"/>
  <c r="CR85"/>
  <c r="CQ85"/>
  <c r="CP85"/>
  <c r="CO85"/>
  <c r="CN85"/>
  <c r="CM85"/>
  <c r="CL85"/>
  <c r="CK85"/>
  <c r="CJ85"/>
  <c r="CI85"/>
  <c r="CH85"/>
  <c r="CG85"/>
  <c r="CF85"/>
  <c r="CE85"/>
  <c r="CD85"/>
  <c r="CC85"/>
  <c r="CB85"/>
  <c r="CA85"/>
  <c r="BZ85"/>
  <c r="BY85"/>
  <c r="BX85"/>
  <c r="BW85"/>
  <c r="BV85"/>
  <c r="BU85"/>
  <c r="BT85"/>
  <c r="BS85"/>
  <c r="BR85"/>
  <c r="BQ85"/>
  <c r="BP85"/>
  <c r="BO85"/>
  <c r="BN85"/>
  <c r="BM85"/>
  <c r="BL85"/>
  <c r="BK85"/>
  <c r="BJ85"/>
  <c r="BI85"/>
  <c r="BH85"/>
  <c r="BF85"/>
  <c r="BE85"/>
  <c r="BD85"/>
  <c r="BC85"/>
  <c r="BB85"/>
  <c r="BA85"/>
  <c r="AZ85"/>
  <c r="AY85"/>
  <c r="AX85"/>
  <c r="AW85"/>
  <c r="AV85"/>
  <c r="AU85"/>
  <c r="AT85"/>
  <c r="AS85"/>
  <c r="AR85"/>
  <c r="AQ85"/>
  <c r="AP85"/>
  <c r="AO85"/>
  <c r="AN85"/>
  <c r="AM85"/>
  <c r="AL85"/>
  <c r="AK85"/>
  <c r="AJ85"/>
  <c r="AI85"/>
  <c r="AH85"/>
  <c r="AG85"/>
  <c r="AF85"/>
  <c r="AE85"/>
  <c r="AD85"/>
  <c r="AC85"/>
  <c r="AB85"/>
  <c r="AA85"/>
  <c r="Z85"/>
  <c r="Y85"/>
  <c r="X85"/>
  <c r="W85"/>
  <c r="V85"/>
  <c r="U85"/>
  <c r="T85"/>
  <c r="S85"/>
  <c r="R85"/>
  <c r="Q85"/>
  <c r="P85"/>
  <c r="O85"/>
  <c r="N85"/>
  <c r="M85"/>
  <c r="L85"/>
  <c r="K85"/>
  <c r="J85"/>
  <c r="I85"/>
  <c r="H85"/>
  <c r="G85"/>
  <c r="F85"/>
  <c r="E85"/>
  <c r="D85"/>
  <c r="C85"/>
  <c r="B85"/>
  <c r="FF84"/>
  <c r="FE84"/>
  <c r="FD84"/>
  <c r="FC84"/>
  <c r="FB84"/>
  <c r="FA84"/>
  <c r="EZ84"/>
  <c r="EY84"/>
  <c r="EX84"/>
  <c r="EW84"/>
  <c r="EV84"/>
  <c r="EU84"/>
  <c r="ET84"/>
  <c r="ES84"/>
  <c r="ER84"/>
  <c r="EQ84"/>
  <c r="EP84"/>
  <c r="EO84"/>
  <c r="EN84"/>
  <c r="EM84"/>
  <c r="EL84"/>
  <c r="EK84"/>
  <c r="EJ84"/>
  <c r="EI84"/>
  <c r="EH84"/>
  <c r="EG84"/>
  <c r="EF84"/>
  <c r="EE84"/>
  <c r="ED84"/>
  <c r="EC84"/>
  <c r="EB84"/>
  <c r="EA84"/>
  <c r="DZ84"/>
  <c r="DY84"/>
  <c r="DX84"/>
  <c r="DW84"/>
  <c r="DV84"/>
  <c r="DU84"/>
  <c r="DT84"/>
  <c r="DS84"/>
  <c r="DR84"/>
  <c r="DQ84"/>
  <c r="DP84"/>
  <c r="DO84"/>
  <c r="DN84"/>
  <c r="DM84"/>
  <c r="DL84"/>
  <c r="DK84"/>
  <c r="DJ84"/>
  <c r="DI84"/>
  <c r="DH84"/>
  <c r="DF84"/>
  <c r="DE84"/>
  <c r="DD84"/>
  <c r="DC84"/>
  <c r="DB84"/>
  <c r="DA84"/>
  <c r="CZ84"/>
  <c r="CY84"/>
  <c r="CX84"/>
  <c r="CW84"/>
  <c r="CV84"/>
  <c r="CU84"/>
  <c r="CT84"/>
  <c r="CS84"/>
  <c r="CR84"/>
  <c r="CQ84"/>
  <c r="CP84"/>
  <c r="CO84"/>
  <c r="CN84"/>
  <c r="CM84"/>
  <c r="CL84"/>
  <c r="CK84"/>
  <c r="CJ84"/>
  <c r="CI84"/>
  <c r="CH84"/>
  <c r="CG84"/>
  <c r="CF84"/>
  <c r="CE84"/>
  <c r="CD84"/>
  <c r="CC84"/>
  <c r="CB84"/>
  <c r="CA84"/>
  <c r="BZ84"/>
  <c r="BY84"/>
  <c r="BX84"/>
  <c r="BW84"/>
  <c r="BV84"/>
  <c r="BU84"/>
  <c r="BT84"/>
  <c r="BS84"/>
  <c r="BR84"/>
  <c r="BQ84"/>
  <c r="BP84"/>
  <c r="BO84"/>
  <c r="BN84"/>
  <c r="BM84"/>
  <c r="BL84"/>
  <c r="BK84"/>
  <c r="BJ84"/>
  <c r="BI84"/>
  <c r="BH84"/>
  <c r="BF84"/>
  <c r="BE84"/>
  <c r="BD84"/>
  <c r="BC84"/>
  <c r="BB84"/>
  <c r="BA84"/>
  <c r="AZ84"/>
  <c r="AY84"/>
  <c r="AX84"/>
  <c r="AW84"/>
  <c r="AV84"/>
  <c r="AU84"/>
  <c r="AT84"/>
  <c r="AS84"/>
  <c r="AR84"/>
  <c r="AQ84"/>
  <c r="AP84"/>
  <c r="AO84"/>
  <c r="AN84"/>
  <c r="AM84"/>
  <c r="AL84"/>
  <c r="AK84"/>
  <c r="AJ84"/>
  <c r="AI84"/>
  <c r="AH84"/>
  <c r="AG84"/>
  <c r="AF84"/>
  <c r="AE84"/>
  <c r="AD84"/>
  <c r="AC84"/>
  <c r="AB84"/>
  <c r="AA84"/>
  <c r="Z84"/>
  <c r="Y84"/>
  <c r="X84"/>
  <c r="W84"/>
  <c r="V84"/>
  <c r="U84"/>
  <c r="T84"/>
  <c r="S84"/>
  <c r="R84"/>
  <c r="Q84"/>
  <c r="P84"/>
  <c r="O84"/>
  <c r="N84"/>
  <c r="M84"/>
  <c r="L84"/>
  <c r="K84"/>
  <c r="J84"/>
  <c r="I84"/>
  <c r="H84"/>
  <c r="G84"/>
  <c r="F84"/>
  <c r="E84"/>
  <c r="D84"/>
  <c r="C84"/>
  <c r="B84"/>
  <c r="FF83"/>
  <c r="FE83"/>
  <c r="FD83"/>
  <c r="FC83"/>
  <c r="FB83"/>
  <c r="FA83"/>
  <c r="EZ83"/>
  <c r="EY83"/>
  <c r="EX83"/>
  <c r="EW83"/>
  <c r="EV83"/>
  <c r="EU83"/>
  <c r="ET83"/>
  <c r="ES83"/>
  <c r="ER83"/>
  <c r="EQ83"/>
  <c r="EP83"/>
  <c r="EO83"/>
  <c r="EN83"/>
  <c r="EM83"/>
  <c r="EL83"/>
  <c r="EK83"/>
  <c r="EJ83"/>
  <c r="EI83"/>
  <c r="EH83"/>
  <c r="EG83"/>
  <c r="EF83"/>
  <c r="EE83"/>
  <c r="ED83"/>
  <c r="EC83"/>
  <c r="EB83"/>
  <c r="EA83"/>
  <c r="DZ83"/>
  <c r="DY83"/>
  <c r="DX83"/>
  <c r="DW83"/>
  <c r="DV83"/>
  <c r="DU83"/>
  <c r="DT83"/>
  <c r="DS83"/>
  <c r="DR83"/>
  <c r="DQ83"/>
  <c r="DP83"/>
  <c r="DO83"/>
  <c r="DN83"/>
  <c r="DM83"/>
  <c r="DL83"/>
  <c r="DK83"/>
  <c r="DJ83"/>
  <c r="DI83"/>
  <c r="DH83"/>
  <c r="DF83"/>
  <c r="DE83"/>
  <c r="DD83"/>
  <c r="DC83"/>
  <c r="DB83"/>
  <c r="DA83"/>
  <c r="CZ83"/>
  <c r="CY83"/>
  <c r="CX83"/>
  <c r="CW83"/>
  <c r="CV83"/>
  <c r="CU83"/>
  <c r="CT83"/>
  <c r="CS83"/>
  <c r="CR83"/>
  <c r="CQ83"/>
  <c r="CP83"/>
  <c r="CO83"/>
  <c r="CN83"/>
  <c r="CM83"/>
  <c r="CL83"/>
  <c r="CK83"/>
  <c r="CJ83"/>
  <c r="CI83"/>
  <c r="CH83"/>
  <c r="CG83"/>
  <c r="CF83"/>
  <c r="CE83"/>
  <c r="CD83"/>
  <c r="CC83"/>
  <c r="CB83"/>
  <c r="CA83"/>
  <c r="BZ83"/>
  <c r="BY83"/>
  <c r="BX83"/>
  <c r="BW83"/>
  <c r="BV83"/>
  <c r="BU83"/>
  <c r="BT83"/>
  <c r="BS83"/>
  <c r="BR83"/>
  <c r="BQ83"/>
  <c r="BP83"/>
  <c r="BO83"/>
  <c r="BN83"/>
  <c r="BM83"/>
  <c r="BL83"/>
  <c r="BK83"/>
  <c r="BJ83"/>
  <c r="BI83"/>
  <c r="BH83"/>
  <c r="BF83"/>
  <c r="BE83"/>
  <c r="BD83"/>
  <c r="BC83"/>
  <c r="BB83"/>
  <c r="BA83"/>
  <c r="AZ83"/>
  <c r="AY83"/>
  <c r="AX83"/>
  <c r="AW83"/>
  <c r="AV83"/>
  <c r="AU83"/>
  <c r="AT83"/>
  <c r="AS83"/>
  <c r="AR83"/>
  <c r="AQ83"/>
  <c r="AP83"/>
  <c r="AO83"/>
  <c r="AN83"/>
  <c r="AM83"/>
  <c r="AL83"/>
  <c r="AK83"/>
  <c r="AJ83"/>
  <c r="AI83"/>
  <c r="AH83"/>
  <c r="AG83"/>
  <c r="AF83"/>
  <c r="AE83"/>
  <c r="AD83"/>
  <c r="AC83"/>
  <c r="AB83"/>
  <c r="AA83"/>
  <c r="Z83"/>
  <c r="Y83"/>
  <c r="X83"/>
  <c r="W83"/>
  <c r="V83"/>
  <c r="U83"/>
  <c r="T83"/>
  <c r="S83"/>
  <c r="R83"/>
  <c r="Q83"/>
  <c r="P83"/>
  <c r="O83"/>
  <c r="N83"/>
  <c r="M83"/>
  <c r="L83"/>
  <c r="K83"/>
  <c r="J83"/>
  <c r="I83"/>
  <c r="H83"/>
  <c r="G83"/>
  <c r="F83"/>
  <c r="E83"/>
  <c r="D83"/>
  <c r="C83"/>
  <c r="B83"/>
  <c r="FF82"/>
  <c r="FE82"/>
  <c r="FD82"/>
  <c r="FC82"/>
  <c r="FB82"/>
  <c r="FA82"/>
  <c r="EZ82"/>
  <c r="EY82"/>
  <c r="EX82"/>
  <c r="EW82"/>
  <c r="EV82"/>
  <c r="EU82"/>
  <c r="ET82"/>
  <c r="ES82"/>
  <c r="ER82"/>
  <c r="EQ82"/>
  <c r="EP82"/>
  <c r="EO82"/>
  <c r="EN82"/>
  <c r="EM82"/>
  <c r="EL82"/>
  <c r="EK82"/>
  <c r="EJ82"/>
  <c r="EI82"/>
  <c r="EH82"/>
  <c r="EG82"/>
  <c r="EF82"/>
  <c r="EE82"/>
  <c r="ED82"/>
  <c r="EC82"/>
  <c r="EB82"/>
  <c r="EA82"/>
  <c r="DZ82"/>
  <c r="DY82"/>
  <c r="DX82"/>
  <c r="DW82"/>
  <c r="DV82"/>
  <c r="DU82"/>
  <c r="DT82"/>
  <c r="DS82"/>
  <c r="DR82"/>
  <c r="DQ82"/>
  <c r="DP82"/>
  <c r="DO82"/>
  <c r="DN82"/>
  <c r="DM82"/>
  <c r="DL82"/>
  <c r="DK82"/>
  <c r="DJ82"/>
  <c r="DI82"/>
  <c r="DH82"/>
  <c r="DF82"/>
  <c r="DE82"/>
  <c r="DD82"/>
  <c r="DC82"/>
  <c r="DB82"/>
  <c r="DA82"/>
  <c r="CZ82"/>
  <c r="CY82"/>
  <c r="CX82"/>
  <c r="CW82"/>
  <c r="CV82"/>
  <c r="CU82"/>
  <c r="CT82"/>
  <c r="CS82"/>
  <c r="CR82"/>
  <c r="CQ82"/>
  <c r="CP82"/>
  <c r="CO82"/>
  <c r="CN82"/>
  <c r="CM82"/>
  <c r="CL82"/>
  <c r="CK82"/>
  <c r="CJ82"/>
  <c r="CI82"/>
  <c r="CH82"/>
  <c r="CG82"/>
  <c r="CF82"/>
  <c r="CE82"/>
  <c r="CD82"/>
  <c r="CC82"/>
  <c r="CB82"/>
  <c r="CA82"/>
  <c r="BZ82"/>
  <c r="BY82"/>
  <c r="BX82"/>
  <c r="BW82"/>
  <c r="BV82"/>
  <c r="BU82"/>
  <c r="BT82"/>
  <c r="BS82"/>
  <c r="BR82"/>
  <c r="BQ82"/>
  <c r="BP82"/>
  <c r="BO82"/>
  <c r="BN82"/>
  <c r="BM82"/>
  <c r="BL82"/>
  <c r="BK82"/>
  <c r="BJ82"/>
  <c r="BI82"/>
  <c r="BH82"/>
  <c r="BF82"/>
  <c r="BE82"/>
  <c r="BD82"/>
  <c r="BC82"/>
  <c r="BB82"/>
  <c r="BA82"/>
  <c r="AZ82"/>
  <c r="AY82"/>
  <c r="AX82"/>
  <c r="AW82"/>
  <c r="AV82"/>
  <c r="AU82"/>
  <c r="AT82"/>
  <c r="AS82"/>
  <c r="AR82"/>
  <c r="AQ82"/>
  <c r="AP82"/>
  <c r="AO82"/>
  <c r="AN82"/>
  <c r="AM82"/>
  <c r="AL82"/>
  <c r="AK82"/>
  <c r="AJ82"/>
  <c r="AI82"/>
  <c r="AH82"/>
  <c r="AG82"/>
  <c r="AF82"/>
  <c r="AE82"/>
  <c r="AD82"/>
  <c r="AC82"/>
  <c r="AB82"/>
  <c r="AA82"/>
  <c r="Z82"/>
  <c r="Y82"/>
  <c r="X82"/>
  <c r="W82"/>
  <c r="V82"/>
  <c r="U82"/>
  <c r="T82"/>
  <c r="S82"/>
  <c r="R82"/>
  <c r="Q82"/>
  <c r="P82"/>
  <c r="O82"/>
  <c r="N82"/>
  <c r="M82"/>
  <c r="L82"/>
  <c r="K82"/>
  <c r="J82"/>
  <c r="I82"/>
  <c r="H82"/>
  <c r="G82"/>
  <c r="F82"/>
  <c r="E82"/>
  <c r="D82"/>
  <c r="C82"/>
  <c r="B82"/>
  <c r="FF81"/>
  <c r="FE81"/>
  <c r="FD81"/>
  <c r="FC81"/>
  <c r="FB81"/>
  <c r="FA81"/>
  <c r="EZ81"/>
  <c r="EY81"/>
  <c r="EX81"/>
  <c r="EW81"/>
  <c r="EV81"/>
  <c r="EU81"/>
  <c r="ET81"/>
  <c r="ES81"/>
  <c r="ER81"/>
  <c r="EQ81"/>
  <c r="EP81"/>
  <c r="EO81"/>
  <c r="EN81"/>
  <c r="EM81"/>
  <c r="EL81"/>
  <c r="EK81"/>
  <c r="EJ81"/>
  <c r="EI81"/>
  <c r="EH81"/>
  <c r="EG81"/>
  <c r="EF81"/>
  <c r="EE81"/>
  <c r="ED81"/>
  <c r="EC81"/>
  <c r="EB81"/>
  <c r="EA81"/>
  <c r="DZ81"/>
  <c r="DY81"/>
  <c r="DX81"/>
  <c r="DW81"/>
  <c r="DV81"/>
  <c r="DU81"/>
  <c r="DT81"/>
  <c r="DS81"/>
  <c r="DR81"/>
  <c r="DQ81"/>
  <c r="DP81"/>
  <c r="DO81"/>
  <c r="DN81"/>
  <c r="DM81"/>
  <c r="DL81"/>
  <c r="DK81"/>
  <c r="DJ81"/>
  <c r="DI81"/>
  <c r="DH81"/>
  <c r="DF81"/>
  <c r="DE81"/>
  <c r="DD81"/>
  <c r="DC81"/>
  <c r="DB81"/>
  <c r="DA81"/>
  <c r="CZ81"/>
  <c r="CY81"/>
  <c r="CX81"/>
  <c r="CW81"/>
  <c r="CV81"/>
  <c r="CU81"/>
  <c r="CT81"/>
  <c r="CS81"/>
  <c r="CR81"/>
  <c r="CQ81"/>
  <c r="CP81"/>
  <c r="CO81"/>
  <c r="CN81"/>
  <c r="CM81"/>
  <c r="CL81"/>
  <c r="CK81"/>
  <c r="CJ81"/>
  <c r="CI81"/>
  <c r="CH81"/>
  <c r="CG81"/>
  <c r="CF81"/>
  <c r="CE81"/>
  <c r="CD81"/>
  <c r="CC81"/>
  <c r="CB81"/>
  <c r="CA81"/>
  <c r="BZ81"/>
  <c r="BY81"/>
  <c r="BX81"/>
  <c r="BW81"/>
  <c r="BV81"/>
  <c r="BU81"/>
  <c r="BT81"/>
  <c r="BS81"/>
  <c r="BR81"/>
  <c r="BQ81"/>
  <c r="BP81"/>
  <c r="BO81"/>
  <c r="BN81"/>
  <c r="BM81"/>
  <c r="BL81"/>
  <c r="BK81"/>
  <c r="BJ81"/>
  <c r="BI81"/>
  <c r="BH81"/>
  <c r="BF81"/>
  <c r="BE81"/>
  <c r="BD81"/>
  <c r="BC81"/>
  <c r="BB81"/>
  <c r="BA81"/>
  <c r="AZ81"/>
  <c r="AY81"/>
  <c r="AX81"/>
  <c r="AW81"/>
  <c r="AV81"/>
  <c r="AU81"/>
  <c r="AT81"/>
  <c r="AS81"/>
  <c r="AR81"/>
  <c r="AQ81"/>
  <c r="AP81"/>
  <c r="AO81"/>
  <c r="AN81"/>
  <c r="AM81"/>
  <c r="AL81"/>
  <c r="AK81"/>
  <c r="AJ81"/>
  <c r="AI81"/>
  <c r="AH81"/>
  <c r="AG81"/>
  <c r="AF81"/>
  <c r="AE81"/>
  <c r="AD81"/>
  <c r="AC81"/>
  <c r="AB81"/>
  <c r="AA81"/>
  <c r="Z81"/>
  <c r="Y81"/>
  <c r="X81"/>
  <c r="W81"/>
  <c r="V81"/>
  <c r="U81"/>
  <c r="T81"/>
  <c r="S81"/>
  <c r="R81"/>
  <c r="Q81"/>
  <c r="P81"/>
  <c r="O81"/>
  <c r="N81"/>
  <c r="M81"/>
  <c r="L81"/>
  <c r="K81"/>
  <c r="J81"/>
  <c r="I81"/>
  <c r="H81"/>
  <c r="G81"/>
  <c r="F81"/>
  <c r="E81"/>
  <c r="D81"/>
  <c r="C81"/>
  <c r="B81"/>
  <c r="FF80"/>
  <c r="FE80"/>
  <c r="FD80"/>
  <c r="FC80"/>
  <c r="FB80"/>
  <c r="FA80"/>
  <c r="EZ80"/>
  <c r="EY80"/>
  <c r="EX80"/>
  <c r="EW80"/>
  <c r="EV80"/>
  <c r="EU80"/>
  <c r="ET80"/>
  <c r="ES80"/>
  <c r="ER80"/>
  <c r="EQ80"/>
  <c r="EP80"/>
  <c r="EO80"/>
  <c r="EN80"/>
  <c r="EM80"/>
  <c r="EL80"/>
  <c r="EK80"/>
  <c r="EJ80"/>
  <c r="EI80"/>
  <c r="EH80"/>
  <c r="EG80"/>
  <c r="EF80"/>
  <c r="EE80"/>
  <c r="ED80"/>
  <c r="EC80"/>
  <c r="EB80"/>
  <c r="EA80"/>
  <c r="DZ80"/>
  <c r="DY80"/>
  <c r="DX80"/>
  <c r="DW80"/>
  <c r="DV80"/>
  <c r="DU80"/>
  <c r="DT80"/>
  <c r="DS80"/>
  <c r="DR80"/>
  <c r="DQ80"/>
  <c r="DP80"/>
  <c r="DO80"/>
  <c r="DN80"/>
  <c r="DM80"/>
  <c r="DL80"/>
  <c r="DK80"/>
  <c r="DJ80"/>
  <c r="DI80"/>
  <c r="DH80"/>
  <c r="DF80"/>
  <c r="DE80"/>
  <c r="DD80"/>
  <c r="DC80"/>
  <c r="DB80"/>
  <c r="DA80"/>
  <c r="CZ80"/>
  <c r="CY80"/>
  <c r="CX80"/>
  <c r="CW80"/>
  <c r="CV80"/>
  <c r="CU80"/>
  <c r="CT80"/>
  <c r="CS80"/>
  <c r="CR80"/>
  <c r="CQ80"/>
  <c r="CP80"/>
  <c r="CO80"/>
  <c r="CN80"/>
  <c r="CM80"/>
  <c r="CL80"/>
  <c r="CK80"/>
  <c r="CJ80"/>
  <c r="CI80"/>
  <c r="CH80"/>
  <c r="CG80"/>
  <c r="CF80"/>
  <c r="CE80"/>
  <c r="CD80"/>
  <c r="CC80"/>
  <c r="CB80"/>
  <c r="CA80"/>
  <c r="BZ80"/>
  <c r="BY80"/>
  <c r="BX80"/>
  <c r="BW80"/>
  <c r="BV80"/>
  <c r="BU80"/>
  <c r="BT80"/>
  <c r="BS80"/>
  <c r="BR80"/>
  <c r="BQ80"/>
  <c r="BP80"/>
  <c r="BO80"/>
  <c r="BN80"/>
  <c r="BM80"/>
  <c r="BL80"/>
  <c r="BK80"/>
  <c r="BJ80"/>
  <c r="BI80"/>
  <c r="BH80"/>
  <c r="BF80"/>
  <c r="BE80"/>
  <c r="BD80"/>
  <c r="BC80"/>
  <c r="BB80"/>
  <c r="BA80"/>
  <c r="AZ80"/>
  <c r="AY80"/>
  <c r="AX80"/>
  <c r="AW80"/>
  <c r="AV80"/>
  <c r="AU80"/>
  <c r="AT80"/>
  <c r="AS80"/>
  <c r="AR80"/>
  <c r="AQ80"/>
  <c r="AP80"/>
  <c r="AO80"/>
  <c r="AN80"/>
  <c r="AM80"/>
  <c r="AL80"/>
  <c r="AK80"/>
  <c r="AJ80"/>
  <c r="AI80"/>
  <c r="AH80"/>
  <c r="AG80"/>
  <c r="AF80"/>
  <c r="AE80"/>
  <c r="AD80"/>
  <c r="AC80"/>
  <c r="AB80"/>
  <c r="AA80"/>
  <c r="Z80"/>
  <c r="Y80"/>
  <c r="X80"/>
  <c r="W80"/>
  <c r="V80"/>
  <c r="U80"/>
  <c r="T80"/>
  <c r="S80"/>
  <c r="R80"/>
  <c r="Q80"/>
  <c r="P80"/>
  <c r="O80"/>
  <c r="N80"/>
  <c r="M80"/>
  <c r="L80"/>
  <c r="K80"/>
  <c r="J80"/>
  <c r="I80"/>
  <c r="H80"/>
  <c r="G80"/>
  <c r="F80"/>
  <c r="E80"/>
  <c r="D80"/>
  <c r="C80"/>
  <c r="B80"/>
  <c r="FF79"/>
  <c r="FE79"/>
  <c r="FD79"/>
  <c r="FC79"/>
  <c r="FB79"/>
  <c r="FA79"/>
  <c r="EZ79"/>
  <c r="EY79"/>
  <c r="EX79"/>
  <c r="EW79"/>
  <c r="EV79"/>
  <c r="EU79"/>
  <c r="ET79"/>
  <c r="ES79"/>
  <c r="ER79"/>
  <c r="EQ79"/>
  <c r="EP79"/>
  <c r="EO79"/>
  <c r="EN79"/>
  <c r="EM79"/>
  <c r="EL79"/>
  <c r="EK79"/>
  <c r="EJ79"/>
  <c r="EI79"/>
  <c r="EH79"/>
  <c r="EG79"/>
  <c r="EF79"/>
  <c r="EE79"/>
  <c r="ED79"/>
  <c r="EC79"/>
  <c r="EB79"/>
  <c r="EA79"/>
  <c r="DZ79"/>
  <c r="DY79"/>
  <c r="DX79"/>
  <c r="DW79"/>
  <c r="DV79"/>
  <c r="DU79"/>
  <c r="DT79"/>
  <c r="DS79"/>
  <c r="DR79"/>
  <c r="DQ79"/>
  <c r="DP79"/>
  <c r="DO79"/>
  <c r="DN79"/>
  <c r="DM79"/>
  <c r="DL79"/>
  <c r="DK79"/>
  <c r="DJ79"/>
  <c r="DI79"/>
  <c r="DH79"/>
  <c r="DF79"/>
  <c r="DE79"/>
  <c r="DD79"/>
  <c r="DC79"/>
  <c r="DB79"/>
  <c r="DA79"/>
  <c r="CZ79"/>
  <c r="CY79"/>
  <c r="CX79"/>
  <c r="CW79"/>
  <c r="CV79"/>
  <c r="CU79"/>
  <c r="CT79"/>
  <c r="CS79"/>
  <c r="CR79"/>
  <c r="CQ79"/>
  <c r="CP79"/>
  <c r="CO79"/>
  <c r="CN79"/>
  <c r="CM79"/>
  <c r="CL79"/>
  <c r="CK79"/>
  <c r="CJ79"/>
  <c r="CI79"/>
  <c r="CH79"/>
  <c r="CG79"/>
  <c r="CF79"/>
  <c r="CE79"/>
  <c r="CD79"/>
  <c r="CC79"/>
  <c r="CB79"/>
  <c r="CA79"/>
  <c r="BZ79"/>
  <c r="BY79"/>
  <c r="BX79"/>
  <c r="BW79"/>
  <c r="BV79"/>
  <c r="BU79"/>
  <c r="BT79"/>
  <c r="BS79"/>
  <c r="BR79"/>
  <c r="BQ79"/>
  <c r="BP79"/>
  <c r="BO79"/>
  <c r="BN79"/>
  <c r="BM79"/>
  <c r="BL79"/>
  <c r="BK79"/>
  <c r="BJ79"/>
  <c r="BI79"/>
  <c r="BH79"/>
  <c r="BF79"/>
  <c r="BE79"/>
  <c r="BD79"/>
  <c r="BC79"/>
  <c r="BB79"/>
  <c r="BA79"/>
  <c r="AZ79"/>
  <c r="AY79"/>
  <c r="AX79"/>
  <c r="AW79"/>
  <c r="AV79"/>
  <c r="AU79"/>
  <c r="AT79"/>
  <c r="AS79"/>
  <c r="AR79"/>
  <c r="AQ79"/>
  <c r="AP79"/>
  <c r="AO79"/>
  <c r="AN79"/>
  <c r="AM79"/>
  <c r="AL79"/>
  <c r="AK79"/>
  <c r="AJ79"/>
  <c r="AI79"/>
  <c r="AH79"/>
  <c r="AG79"/>
  <c r="AF79"/>
  <c r="AE79"/>
  <c r="AD79"/>
  <c r="AC79"/>
  <c r="AB79"/>
  <c r="AA79"/>
  <c r="Z79"/>
  <c r="Y79"/>
  <c r="X79"/>
  <c r="W79"/>
  <c r="V79"/>
  <c r="U79"/>
  <c r="T79"/>
  <c r="S79"/>
  <c r="R79"/>
  <c r="Q79"/>
  <c r="P79"/>
  <c r="O79"/>
  <c r="N79"/>
  <c r="M79"/>
  <c r="L79"/>
  <c r="K79"/>
  <c r="J79"/>
  <c r="I79"/>
  <c r="H79"/>
  <c r="G79"/>
  <c r="F79"/>
  <c r="E79"/>
  <c r="D79"/>
  <c r="C79"/>
  <c r="B79"/>
  <c r="FF78"/>
  <c r="FE78"/>
  <c r="FD78"/>
  <c r="FC78"/>
  <c r="FB78"/>
  <c r="FA78"/>
  <c r="EZ78"/>
  <c r="EY78"/>
  <c r="EX78"/>
  <c r="EW78"/>
  <c r="EV78"/>
  <c r="EU78"/>
  <c r="ET78"/>
  <c r="ES78"/>
  <c r="ER78"/>
  <c r="EQ78"/>
  <c r="EP78"/>
  <c r="EO78"/>
  <c r="EN78"/>
  <c r="EM78"/>
  <c r="EL78"/>
  <c r="EK78"/>
  <c r="EJ78"/>
  <c r="EI78"/>
  <c r="EH78"/>
  <c r="EG78"/>
  <c r="EF78"/>
  <c r="EE78"/>
  <c r="ED78"/>
  <c r="EC78"/>
  <c r="EB78"/>
  <c r="EA78"/>
  <c r="DZ78"/>
  <c r="DY78"/>
  <c r="DX78"/>
  <c r="DW78"/>
  <c r="DV78"/>
  <c r="DU78"/>
  <c r="DT78"/>
  <c r="DS78"/>
  <c r="DR78"/>
  <c r="DQ78"/>
  <c r="DP78"/>
  <c r="DO78"/>
  <c r="DN78"/>
  <c r="DM78"/>
  <c r="DL78"/>
  <c r="DK78"/>
  <c r="DJ78"/>
  <c r="DI78"/>
  <c r="DH78"/>
  <c r="DF78"/>
  <c r="DE78"/>
  <c r="DD78"/>
  <c r="DC78"/>
  <c r="DB78"/>
  <c r="DA78"/>
  <c r="CZ78"/>
  <c r="CY78"/>
  <c r="CX78"/>
  <c r="CW78"/>
  <c r="CV78"/>
  <c r="CU78"/>
  <c r="CT78"/>
  <c r="CS78"/>
  <c r="CR78"/>
  <c r="CQ78"/>
  <c r="CP78"/>
  <c r="CO78"/>
  <c r="CN78"/>
  <c r="CM78"/>
  <c r="CL78"/>
  <c r="CK78"/>
  <c r="CJ78"/>
  <c r="CI78"/>
  <c r="CH78"/>
  <c r="CG78"/>
  <c r="CF78"/>
  <c r="CE78"/>
  <c r="CD78"/>
  <c r="CC78"/>
  <c r="CB78"/>
  <c r="CA78"/>
  <c r="BZ78"/>
  <c r="BY78"/>
  <c r="BX78"/>
  <c r="BW78"/>
  <c r="BV78"/>
  <c r="BU78"/>
  <c r="BT78"/>
  <c r="BS78"/>
  <c r="BR78"/>
  <c r="BQ78"/>
  <c r="BP78"/>
  <c r="BO78"/>
  <c r="BN78"/>
  <c r="BM78"/>
  <c r="BL78"/>
  <c r="BK78"/>
  <c r="BJ78"/>
  <c r="BI78"/>
  <c r="BH78"/>
  <c r="BF78"/>
  <c r="BE78"/>
  <c r="BD78"/>
  <c r="BC78"/>
  <c r="BB78"/>
  <c r="BA78"/>
  <c r="AZ78"/>
  <c r="AY78"/>
  <c r="AX78"/>
  <c r="AW78"/>
  <c r="AV78"/>
  <c r="AU78"/>
  <c r="AT78"/>
  <c r="AS78"/>
  <c r="AR78"/>
  <c r="AQ78"/>
  <c r="AP78"/>
  <c r="AO78"/>
  <c r="AN78"/>
  <c r="AM78"/>
  <c r="AL78"/>
  <c r="AK78"/>
  <c r="AJ78"/>
  <c r="AI78"/>
  <c r="AH78"/>
  <c r="AG78"/>
  <c r="AF78"/>
  <c r="AE78"/>
  <c r="AD78"/>
  <c r="AC78"/>
  <c r="AB78"/>
  <c r="AA78"/>
  <c r="Z78"/>
  <c r="Y78"/>
  <c r="X78"/>
  <c r="W78"/>
  <c r="V78"/>
  <c r="U78"/>
  <c r="T78"/>
  <c r="S78"/>
  <c r="R78"/>
  <c r="Q78"/>
  <c r="P78"/>
  <c r="O78"/>
  <c r="N78"/>
  <c r="M78"/>
  <c r="L78"/>
  <c r="K78"/>
  <c r="J78"/>
  <c r="I78"/>
  <c r="H78"/>
  <c r="G78"/>
  <c r="F78"/>
  <c r="E78"/>
  <c r="D78"/>
  <c r="C78"/>
  <c r="B78"/>
  <c r="FF77"/>
  <c r="FE77"/>
  <c r="FD77"/>
  <c r="FC77"/>
  <c r="FB77"/>
  <c r="FA77"/>
  <c r="EZ77"/>
  <c r="EY77"/>
  <c r="EX77"/>
  <c r="EW77"/>
  <c r="EV77"/>
  <c r="EU77"/>
  <c r="ET77"/>
  <c r="ES77"/>
  <c r="ER77"/>
  <c r="EQ77"/>
  <c r="EP77"/>
  <c r="EO77"/>
  <c r="EN77"/>
  <c r="EM77"/>
  <c r="EL77"/>
  <c r="EK77"/>
  <c r="EJ77"/>
  <c r="EI77"/>
  <c r="EH77"/>
  <c r="EG77"/>
  <c r="EF77"/>
  <c r="EE77"/>
  <c r="ED77"/>
  <c r="EC77"/>
  <c r="EB77"/>
  <c r="EA77"/>
  <c r="DZ77"/>
  <c r="DY77"/>
  <c r="DX77"/>
  <c r="DW77"/>
  <c r="DV77"/>
  <c r="DU77"/>
  <c r="DT77"/>
  <c r="DS77"/>
  <c r="DR77"/>
  <c r="DQ77"/>
  <c r="DP77"/>
  <c r="DO77"/>
  <c r="DN77"/>
  <c r="DM77"/>
  <c r="DL77"/>
  <c r="DK77"/>
  <c r="DJ77"/>
  <c r="DI77"/>
  <c r="DH77"/>
  <c r="DF77"/>
  <c r="DE77"/>
  <c r="DD77"/>
  <c r="DC77"/>
  <c r="DB77"/>
  <c r="DA77"/>
  <c r="CZ77"/>
  <c r="CY77"/>
  <c r="CX77"/>
  <c r="CW77"/>
  <c r="CV77"/>
  <c r="CU77"/>
  <c r="CT77"/>
  <c r="CS77"/>
  <c r="CR77"/>
  <c r="CQ77"/>
  <c r="CP77"/>
  <c r="CO77"/>
  <c r="CN77"/>
  <c r="CM77"/>
  <c r="CL77"/>
  <c r="CK77"/>
  <c r="CJ77"/>
  <c r="CI77"/>
  <c r="CH77"/>
  <c r="CG77"/>
  <c r="CF77"/>
  <c r="CE77"/>
  <c r="CD77"/>
  <c r="CC77"/>
  <c r="CB77"/>
  <c r="CA77"/>
  <c r="BZ77"/>
  <c r="BY77"/>
  <c r="BX77"/>
  <c r="BW77"/>
  <c r="BV77"/>
  <c r="BU77"/>
  <c r="BT77"/>
  <c r="BS77"/>
  <c r="BR77"/>
  <c r="BQ77"/>
  <c r="BP77"/>
  <c r="BO77"/>
  <c r="BN77"/>
  <c r="BM77"/>
  <c r="BL77"/>
  <c r="BK77"/>
  <c r="BJ77"/>
  <c r="BI77"/>
  <c r="BH77"/>
  <c r="BF77"/>
  <c r="BE77"/>
  <c r="BD77"/>
  <c r="BC77"/>
  <c r="BB77"/>
  <c r="BA77"/>
  <c r="AZ77"/>
  <c r="AY77"/>
  <c r="AX77"/>
  <c r="AW77"/>
  <c r="AV77"/>
  <c r="AU77"/>
  <c r="AT77"/>
  <c r="AS77"/>
  <c r="AR77"/>
  <c r="AQ77"/>
  <c r="AP77"/>
  <c r="AO77"/>
  <c r="AN77"/>
  <c r="AM77"/>
  <c r="AL77"/>
  <c r="AK77"/>
  <c r="AJ77"/>
  <c r="AI77"/>
  <c r="AH77"/>
  <c r="AG77"/>
  <c r="AF77"/>
  <c r="AE77"/>
  <c r="AD77"/>
  <c r="AC77"/>
  <c r="AB77"/>
  <c r="AA77"/>
  <c r="Z77"/>
  <c r="Y77"/>
  <c r="X77"/>
  <c r="W77"/>
  <c r="V77"/>
  <c r="U77"/>
  <c r="T77"/>
  <c r="S77"/>
  <c r="R77"/>
  <c r="Q77"/>
  <c r="P77"/>
  <c r="O77"/>
  <c r="N77"/>
  <c r="M77"/>
  <c r="L77"/>
  <c r="K77"/>
  <c r="J77"/>
  <c r="I77"/>
  <c r="H77"/>
  <c r="G77"/>
  <c r="F77"/>
  <c r="E77"/>
  <c r="D77"/>
  <c r="C77"/>
  <c r="B77"/>
  <c r="FF76"/>
  <c r="FE76"/>
  <c r="FD76"/>
  <c r="FC76"/>
  <c r="FB76"/>
  <c r="FA76"/>
  <c r="EZ76"/>
  <c r="EY76"/>
  <c r="EX76"/>
  <c r="EW76"/>
  <c r="EV76"/>
  <c r="EU76"/>
  <c r="ET76"/>
  <c r="ES76"/>
  <c r="ER76"/>
  <c r="EQ76"/>
  <c r="EP76"/>
  <c r="EO76"/>
  <c r="EN76"/>
  <c r="EM76"/>
  <c r="EL76"/>
  <c r="EK76"/>
  <c r="EJ76"/>
  <c r="EI76"/>
  <c r="EH76"/>
  <c r="EG76"/>
  <c r="EF76"/>
  <c r="EE76"/>
  <c r="ED76"/>
  <c r="EC76"/>
  <c r="EB76"/>
  <c r="EA76"/>
  <c r="DZ76"/>
  <c r="DY76"/>
  <c r="DX76"/>
  <c r="DW76"/>
  <c r="DV76"/>
  <c r="DU76"/>
  <c r="DT76"/>
  <c r="DS76"/>
  <c r="DR76"/>
  <c r="DQ76"/>
  <c r="DP76"/>
  <c r="DO76"/>
  <c r="DN76"/>
  <c r="DM76"/>
  <c r="DL76"/>
  <c r="DK76"/>
  <c r="DJ76"/>
  <c r="DI76"/>
  <c r="DH76"/>
  <c r="DF76"/>
  <c r="DE76"/>
  <c r="DD76"/>
  <c r="DC76"/>
  <c r="DB76"/>
  <c r="DA76"/>
  <c r="CZ76"/>
  <c r="CY76"/>
  <c r="CX76"/>
  <c r="CW76"/>
  <c r="CV76"/>
  <c r="CU76"/>
  <c r="CT76"/>
  <c r="CS76"/>
  <c r="CR76"/>
  <c r="CQ76"/>
  <c r="CP76"/>
  <c r="CO76"/>
  <c r="CN76"/>
  <c r="CM76"/>
  <c r="CL76"/>
  <c r="CK76"/>
  <c r="CJ76"/>
  <c r="CI76"/>
  <c r="CH76"/>
  <c r="CG76"/>
  <c r="CF76"/>
  <c r="CE76"/>
  <c r="CD76"/>
  <c r="CC76"/>
  <c r="CB76"/>
  <c r="CA76"/>
  <c r="BZ76"/>
  <c r="BY76"/>
  <c r="BX76"/>
  <c r="BW76"/>
  <c r="BV76"/>
  <c r="BU76"/>
  <c r="BT76"/>
  <c r="BS76"/>
  <c r="BR76"/>
  <c r="BQ76"/>
  <c r="BP76"/>
  <c r="BO76"/>
  <c r="BN76"/>
  <c r="BM76"/>
  <c r="BL76"/>
  <c r="BK76"/>
  <c r="BJ76"/>
  <c r="BI76"/>
  <c r="BH76"/>
  <c r="BF76"/>
  <c r="BE76"/>
  <c r="BD76"/>
  <c r="BC76"/>
  <c r="BB76"/>
  <c r="BA76"/>
  <c r="AZ76"/>
  <c r="AY76"/>
  <c r="AX76"/>
  <c r="AW76"/>
  <c r="AV76"/>
  <c r="AU76"/>
  <c r="AT76"/>
  <c r="AS76"/>
  <c r="AR76"/>
  <c r="AQ76"/>
  <c r="AP76"/>
  <c r="AO76"/>
  <c r="AN76"/>
  <c r="AM76"/>
  <c r="AL76"/>
  <c r="AK76"/>
  <c r="AJ76"/>
  <c r="AI76"/>
  <c r="AH76"/>
  <c r="AG76"/>
  <c r="AF76"/>
  <c r="AE76"/>
  <c r="AD76"/>
  <c r="AC76"/>
  <c r="AB76"/>
  <c r="AA76"/>
  <c r="Z76"/>
  <c r="Y76"/>
  <c r="X76"/>
  <c r="W76"/>
  <c r="V76"/>
  <c r="U76"/>
  <c r="T76"/>
  <c r="S76"/>
  <c r="R76"/>
  <c r="Q76"/>
  <c r="P76"/>
  <c r="O76"/>
  <c r="N76"/>
  <c r="M76"/>
  <c r="L76"/>
  <c r="K76"/>
  <c r="J76"/>
  <c r="I76"/>
  <c r="H76"/>
  <c r="G76"/>
  <c r="F76"/>
  <c r="E76"/>
  <c r="D76"/>
  <c r="C76"/>
  <c r="B76"/>
  <c r="FF75"/>
  <c r="FE75"/>
  <c r="FD75"/>
  <c r="FC75"/>
  <c r="FB75"/>
  <c r="FA75"/>
  <c r="EZ75"/>
  <c r="EY75"/>
  <c r="EX75"/>
  <c r="EW75"/>
  <c r="EV75"/>
  <c r="EU75"/>
  <c r="ET75"/>
  <c r="ES75"/>
  <c r="ER75"/>
  <c r="EQ75"/>
  <c r="EP75"/>
  <c r="EO75"/>
  <c r="EN75"/>
  <c r="EM75"/>
  <c r="EL75"/>
  <c r="EK75"/>
  <c r="EJ75"/>
  <c r="EI75"/>
  <c r="EH75"/>
  <c r="EG75"/>
  <c r="EF75"/>
  <c r="EE75"/>
  <c r="ED75"/>
  <c r="EC75"/>
  <c r="EB75"/>
  <c r="EA75"/>
  <c r="DZ75"/>
  <c r="DY75"/>
  <c r="DX75"/>
  <c r="DW75"/>
  <c r="DV75"/>
  <c r="DU75"/>
  <c r="DT75"/>
  <c r="DS75"/>
  <c r="DR75"/>
  <c r="DQ75"/>
  <c r="DP75"/>
  <c r="DO75"/>
  <c r="DN75"/>
  <c r="DM75"/>
  <c r="DL75"/>
  <c r="DK75"/>
  <c r="DJ75"/>
  <c r="DI75"/>
  <c r="DH75"/>
  <c r="DF75"/>
  <c r="DE75"/>
  <c r="DD75"/>
  <c r="DC75"/>
  <c r="DB75"/>
  <c r="DA75"/>
  <c r="CZ75"/>
  <c r="CY75"/>
  <c r="CX75"/>
  <c r="CW75"/>
  <c r="CV75"/>
  <c r="CU75"/>
  <c r="CT75"/>
  <c r="CS75"/>
  <c r="CR75"/>
  <c r="CQ75"/>
  <c r="CP75"/>
  <c r="CO75"/>
  <c r="CN75"/>
  <c r="CM75"/>
  <c r="CL75"/>
  <c r="CK75"/>
  <c r="CJ75"/>
  <c r="CI75"/>
  <c r="CH75"/>
  <c r="CG75"/>
  <c r="CF75"/>
  <c r="CE75"/>
  <c r="CD75"/>
  <c r="CC75"/>
  <c r="CB75"/>
  <c r="CA75"/>
  <c r="BZ75"/>
  <c r="BY75"/>
  <c r="BX75"/>
  <c r="BW75"/>
  <c r="BV75"/>
  <c r="BU75"/>
  <c r="BT75"/>
  <c r="BS75"/>
  <c r="BR75"/>
  <c r="BQ75"/>
  <c r="BP75"/>
  <c r="BO75"/>
  <c r="BN75"/>
  <c r="BM75"/>
  <c r="BL75"/>
  <c r="BK75"/>
  <c r="BJ75"/>
  <c r="BI75"/>
  <c r="BH75"/>
  <c r="BF75"/>
  <c r="BE75"/>
  <c r="BD75"/>
  <c r="BC75"/>
  <c r="BB75"/>
  <c r="BA75"/>
  <c r="AZ75"/>
  <c r="AY75"/>
  <c r="AX75"/>
  <c r="AW75"/>
  <c r="AV75"/>
  <c r="AU75"/>
  <c r="AT75"/>
  <c r="AS75"/>
  <c r="AR75"/>
  <c r="AQ75"/>
  <c r="AP75"/>
  <c r="AO75"/>
  <c r="AN75"/>
  <c r="AM75"/>
  <c r="AL75"/>
  <c r="AK75"/>
  <c r="AJ75"/>
  <c r="AI75"/>
  <c r="AH75"/>
  <c r="AG75"/>
  <c r="AF75"/>
  <c r="AE75"/>
  <c r="AD75"/>
  <c r="AC75"/>
  <c r="AB75"/>
  <c r="AA75"/>
  <c r="Z75"/>
  <c r="Y75"/>
  <c r="X75"/>
  <c r="W75"/>
  <c r="V75"/>
  <c r="U75"/>
  <c r="T75"/>
  <c r="S75"/>
  <c r="R75"/>
  <c r="Q75"/>
  <c r="P75"/>
  <c r="O75"/>
  <c r="N75"/>
  <c r="M75"/>
  <c r="L75"/>
  <c r="K75"/>
  <c r="J75"/>
  <c r="I75"/>
  <c r="H75"/>
  <c r="G75"/>
  <c r="F75"/>
  <c r="E75"/>
  <c r="D75"/>
  <c r="C75"/>
  <c r="B75"/>
  <c r="FF72"/>
  <c r="FE72"/>
  <c r="FD72"/>
  <c r="FC72"/>
  <c r="FB72"/>
  <c r="FA72"/>
  <c r="EZ72"/>
  <c r="EY72"/>
  <c r="EX72"/>
  <c r="EW72"/>
  <c r="EV72"/>
  <c r="EU72"/>
  <c r="ET72"/>
  <c r="ES72"/>
  <c r="ER72"/>
  <c r="EQ72"/>
  <c r="EP72"/>
  <c r="EO72"/>
  <c r="EN72"/>
  <c r="EM72"/>
  <c r="EL72"/>
  <c r="EK72"/>
  <c r="EJ72"/>
  <c r="EI72"/>
  <c r="EH72"/>
  <c r="EG72"/>
  <c r="EF72"/>
  <c r="EE72"/>
  <c r="ED72"/>
  <c r="EC72"/>
  <c r="EB72"/>
  <c r="EA72"/>
  <c r="DZ72"/>
  <c r="DY72"/>
  <c r="DX72"/>
  <c r="DW72"/>
  <c r="DV72"/>
  <c r="DU72"/>
  <c r="DT72"/>
  <c r="DS72"/>
  <c r="DR72"/>
  <c r="DQ72"/>
  <c r="DP72"/>
  <c r="DO72"/>
  <c r="DN72"/>
  <c r="DM72"/>
  <c r="DL72"/>
  <c r="DK72"/>
  <c r="DJ72"/>
  <c r="DI72"/>
  <c r="DH72"/>
  <c r="DF72"/>
  <c r="DE72"/>
  <c r="DD72"/>
  <c r="DC72"/>
  <c r="DB72"/>
  <c r="DA72"/>
  <c r="CZ72"/>
  <c r="CY72"/>
  <c r="CX72"/>
  <c r="CW72"/>
  <c r="CV72"/>
  <c r="CU72"/>
  <c r="CT72"/>
  <c r="CS72"/>
  <c r="CR72"/>
  <c r="CQ72"/>
  <c r="CP72"/>
  <c r="CO72"/>
  <c r="CN72"/>
  <c r="CM72"/>
  <c r="CL72"/>
  <c r="CK72"/>
  <c r="CJ72"/>
  <c r="CI72"/>
  <c r="CH72"/>
  <c r="CG72"/>
  <c r="CF72"/>
  <c r="CE72"/>
  <c r="CD72"/>
  <c r="CC72"/>
  <c r="CB72"/>
  <c r="CA72"/>
  <c r="BZ72"/>
  <c r="BY72"/>
  <c r="BX72"/>
  <c r="BW72"/>
  <c r="BV72"/>
  <c r="BU72"/>
  <c r="BT72"/>
  <c r="BS72"/>
  <c r="BR72"/>
  <c r="BQ72"/>
  <c r="BP72"/>
  <c r="BO72"/>
  <c r="BN72"/>
  <c r="BM72"/>
  <c r="BL72"/>
  <c r="BK72"/>
  <c r="BJ72"/>
  <c r="BI72"/>
  <c r="BH72"/>
  <c r="BF72"/>
  <c r="BE72"/>
  <c r="BD72"/>
  <c r="BC72"/>
  <c r="BB72"/>
  <c r="BA72"/>
  <c r="AZ72"/>
  <c r="AY72"/>
  <c r="AX72"/>
  <c r="AW72"/>
  <c r="AV72"/>
  <c r="AU72"/>
  <c r="AT72"/>
  <c r="AS72"/>
  <c r="AR72"/>
  <c r="AQ72"/>
  <c r="AP72"/>
  <c r="AO72"/>
  <c r="AN72"/>
  <c r="AM72"/>
  <c r="AL72"/>
  <c r="AK72"/>
  <c r="AJ72"/>
  <c r="AI72"/>
  <c r="AH72"/>
  <c r="AG72"/>
  <c r="AF72"/>
  <c r="AE72"/>
  <c r="AD72"/>
  <c r="AC72"/>
  <c r="AB72"/>
  <c r="AA72"/>
  <c r="Z72"/>
  <c r="Y72"/>
  <c r="X72"/>
  <c r="W72"/>
  <c r="V72"/>
  <c r="U72"/>
  <c r="T72"/>
  <c r="S72"/>
  <c r="R72"/>
  <c r="Q72"/>
  <c r="P72"/>
  <c r="O72"/>
  <c r="N72"/>
  <c r="M72"/>
  <c r="L72"/>
  <c r="K72"/>
  <c r="J72"/>
  <c r="I72"/>
  <c r="H72"/>
  <c r="G72"/>
  <c r="B72"/>
  <c r="FF71"/>
  <c r="FE71"/>
  <c r="FD71"/>
  <c r="FC71"/>
  <c r="FB71"/>
  <c r="FA71"/>
  <c r="EZ71"/>
  <c r="EY71"/>
  <c r="EX71"/>
  <c r="EW71"/>
  <c r="EV71"/>
  <c r="EU71"/>
  <c r="ET71"/>
  <c r="ES71"/>
  <c r="ER71"/>
  <c r="EQ71"/>
  <c r="EP71"/>
  <c r="EO71"/>
  <c r="EN71"/>
  <c r="EM71"/>
  <c r="EL71"/>
  <c r="EK71"/>
  <c r="EJ71"/>
  <c r="EI71"/>
  <c r="EH71"/>
  <c r="EG71"/>
  <c r="EF71"/>
  <c r="EE71"/>
  <c r="ED71"/>
  <c r="EC71"/>
  <c r="EB71"/>
  <c r="EA71"/>
  <c r="DZ71"/>
  <c r="DY71"/>
  <c r="DX71"/>
  <c r="DW71"/>
  <c r="DV71"/>
  <c r="DU71"/>
  <c r="DT71"/>
  <c r="DS71"/>
  <c r="DR71"/>
  <c r="DQ71"/>
  <c r="DP71"/>
  <c r="DO71"/>
  <c r="DN71"/>
  <c r="DM71"/>
  <c r="DL71"/>
  <c r="DK71"/>
  <c r="DJ71"/>
  <c r="DI71"/>
  <c r="DH71"/>
  <c r="DF71"/>
  <c r="DE71"/>
  <c r="DD71"/>
  <c r="DC71"/>
  <c r="DB71"/>
  <c r="DA71"/>
  <c r="CZ71"/>
  <c r="CY71"/>
  <c r="CX71"/>
  <c r="CW71"/>
  <c r="CV71"/>
  <c r="CU71"/>
  <c r="CT71"/>
  <c r="CS71"/>
  <c r="CR71"/>
  <c r="CQ71"/>
  <c r="CP71"/>
  <c r="CO71"/>
  <c r="CN71"/>
  <c r="CM71"/>
  <c r="CL71"/>
  <c r="CK71"/>
  <c r="CJ71"/>
  <c r="CI71"/>
  <c r="CH71"/>
  <c r="CG71"/>
  <c r="CF71"/>
  <c r="CE71"/>
  <c r="CD71"/>
  <c r="CC71"/>
  <c r="CB71"/>
  <c r="CA71"/>
  <c r="BZ71"/>
  <c r="BY71"/>
  <c r="BX71"/>
  <c r="BW71"/>
  <c r="BV71"/>
  <c r="BU71"/>
  <c r="BT71"/>
  <c r="BS71"/>
  <c r="BR71"/>
  <c r="BQ71"/>
  <c r="BP71"/>
  <c r="BO71"/>
  <c r="BN71"/>
  <c r="BM71"/>
  <c r="BL71"/>
  <c r="BK71"/>
  <c r="BJ71"/>
  <c r="BI71"/>
  <c r="BH71"/>
  <c r="BF71"/>
  <c r="BE71"/>
  <c r="BD71"/>
  <c r="BC71"/>
  <c r="BB71"/>
  <c r="BA71"/>
  <c r="AZ71"/>
  <c r="AY71"/>
  <c r="AX71"/>
  <c r="AW71"/>
  <c r="AV71"/>
  <c r="AU71"/>
  <c r="AT71"/>
  <c r="AS71"/>
  <c r="AR71"/>
  <c r="AQ71"/>
  <c r="AP71"/>
  <c r="AO71"/>
  <c r="AN71"/>
  <c r="AM71"/>
  <c r="AL71"/>
  <c r="AK71"/>
  <c r="AJ71"/>
  <c r="AI71"/>
  <c r="AH71"/>
  <c r="AG71"/>
  <c r="AF71"/>
  <c r="AE71"/>
  <c r="AD71"/>
  <c r="AC71"/>
  <c r="AB71"/>
  <c r="AA71"/>
  <c r="Z71"/>
  <c r="Y71"/>
  <c r="X71"/>
  <c r="W71"/>
  <c r="V71"/>
  <c r="U71"/>
  <c r="T71"/>
  <c r="S71"/>
  <c r="R71"/>
  <c r="Q71"/>
  <c r="P71"/>
  <c r="O71"/>
  <c r="N71"/>
  <c r="M71"/>
  <c r="L71"/>
  <c r="K71"/>
  <c r="J71"/>
  <c r="I71"/>
  <c r="H71"/>
  <c r="G71"/>
  <c r="B71"/>
  <c r="FF69"/>
  <c r="FE69"/>
  <c r="FD69"/>
  <c r="FC69"/>
  <c r="FB69"/>
  <c r="FA69"/>
  <c r="EZ69"/>
  <c r="EY69"/>
  <c r="EX69"/>
  <c r="EW69"/>
  <c r="EV69"/>
  <c r="EU69"/>
  <c r="ET69"/>
  <c r="ES69"/>
  <c r="ER69"/>
  <c r="EQ69"/>
  <c r="EP69"/>
  <c r="EO69"/>
  <c r="EN69"/>
  <c r="EM69"/>
  <c r="EL69"/>
  <c r="EK69"/>
  <c r="EJ69"/>
  <c r="EI69"/>
  <c r="EH69"/>
  <c r="EG69"/>
  <c r="EF69"/>
  <c r="EE69"/>
  <c r="ED69"/>
  <c r="EC69"/>
  <c r="EB69"/>
  <c r="EA69"/>
  <c r="DZ69"/>
  <c r="DY69"/>
  <c r="DX69"/>
  <c r="DW69"/>
  <c r="DV69"/>
  <c r="DU69"/>
  <c r="DT69"/>
  <c r="DS69"/>
  <c r="DR69"/>
  <c r="DQ69"/>
  <c r="DP69"/>
  <c r="DO69"/>
  <c r="DN69"/>
  <c r="DM69"/>
  <c r="DL69"/>
  <c r="DK69"/>
  <c r="DJ69"/>
  <c r="DI69"/>
  <c r="DH69"/>
  <c r="DF69"/>
  <c r="DE69"/>
  <c r="DD69"/>
  <c r="DC69"/>
  <c r="DB69"/>
  <c r="DA69"/>
  <c r="CZ69"/>
  <c r="CY69"/>
  <c r="CX69"/>
  <c r="CW69"/>
  <c r="CV69"/>
  <c r="CU69"/>
  <c r="CT69"/>
  <c r="CS69"/>
  <c r="CR69"/>
  <c r="CQ69"/>
  <c r="CP69"/>
  <c r="CO69"/>
  <c r="CN69"/>
  <c r="CM69"/>
  <c r="CL69"/>
  <c r="CK69"/>
  <c r="CJ69"/>
  <c r="CI69"/>
  <c r="CH69"/>
  <c r="CG69"/>
  <c r="CF69"/>
  <c r="CE69"/>
  <c r="CD69"/>
  <c r="CC69"/>
  <c r="CB69"/>
  <c r="CA69"/>
  <c r="BZ69"/>
  <c r="BY69"/>
  <c r="BX69"/>
  <c r="BW69"/>
  <c r="BV69"/>
  <c r="BU69"/>
  <c r="BT69"/>
  <c r="BS69"/>
  <c r="BR69"/>
  <c r="BQ69"/>
  <c r="BP69"/>
  <c r="BO69"/>
  <c r="BN69"/>
  <c r="BM69"/>
  <c r="BL69"/>
  <c r="BK69"/>
  <c r="BJ69"/>
  <c r="BI69"/>
  <c r="BH69"/>
  <c r="BF69"/>
  <c r="BE69"/>
  <c r="BD69"/>
  <c r="BC69"/>
  <c r="BB69"/>
  <c r="BA69"/>
  <c r="AZ69"/>
  <c r="AY69"/>
  <c r="AX69"/>
  <c r="AW69"/>
  <c r="AV69"/>
  <c r="AU69"/>
  <c r="AT69"/>
  <c r="AS69"/>
  <c r="AR69"/>
  <c r="AQ69"/>
  <c r="AP69"/>
  <c r="AO69"/>
  <c r="AN69"/>
  <c r="AM69"/>
  <c r="AL69"/>
  <c r="AK69"/>
  <c r="AJ69"/>
  <c r="AI69"/>
  <c r="AH69"/>
  <c r="AG69"/>
  <c r="AF69"/>
  <c r="AE69"/>
  <c r="AD69"/>
  <c r="AC69"/>
  <c r="AB69"/>
  <c r="AA69"/>
  <c r="Z69"/>
  <c r="Y69"/>
  <c r="X69"/>
  <c r="W69"/>
  <c r="V69"/>
  <c r="U69"/>
  <c r="T69"/>
  <c r="S69"/>
  <c r="R69"/>
  <c r="Q69"/>
  <c r="P69"/>
  <c r="O69"/>
  <c r="N69"/>
  <c r="M69"/>
  <c r="L69"/>
  <c r="K69"/>
  <c r="J69"/>
  <c r="I69"/>
  <c r="H69"/>
  <c r="G69"/>
  <c r="F69"/>
  <c r="E69"/>
  <c r="D69"/>
  <c r="C69"/>
  <c r="B69"/>
  <c r="FF68"/>
  <c r="FE68"/>
  <c r="FD68"/>
  <c r="FC68"/>
  <c r="FB68"/>
  <c r="FA68"/>
  <c r="EZ68"/>
  <c r="EY68"/>
  <c r="EX68"/>
  <c r="EW68"/>
  <c r="EV68"/>
  <c r="EU68"/>
  <c r="ET68"/>
  <c r="ES68"/>
  <c r="ER68"/>
  <c r="EQ68"/>
  <c r="EP68"/>
  <c r="EO68"/>
  <c r="EN68"/>
  <c r="EM68"/>
  <c r="EL68"/>
  <c r="EK68"/>
  <c r="EJ68"/>
  <c r="EI68"/>
  <c r="EH68"/>
  <c r="EG68"/>
  <c r="EF68"/>
  <c r="EE68"/>
  <c r="ED68"/>
  <c r="EC68"/>
  <c r="EB68"/>
  <c r="EA68"/>
  <c r="DZ68"/>
  <c r="DY68"/>
  <c r="DX68"/>
  <c r="DW68"/>
  <c r="DV68"/>
  <c r="DU68"/>
  <c r="DT68"/>
  <c r="DS68"/>
  <c r="DR68"/>
  <c r="DQ68"/>
  <c r="DP68"/>
  <c r="DO68"/>
  <c r="DN68"/>
  <c r="DM68"/>
  <c r="DL68"/>
  <c r="DK68"/>
  <c r="DJ68"/>
  <c r="DI68"/>
  <c r="DH68"/>
  <c r="DF68"/>
  <c r="DE68"/>
  <c r="DD68"/>
  <c r="DC68"/>
  <c r="DB68"/>
  <c r="DA68"/>
  <c r="CZ68"/>
  <c r="CY68"/>
  <c r="CX68"/>
  <c r="CW68"/>
  <c r="CV68"/>
  <c r="CU68"/>
  <c r="CT68"/>
  <c r="CS68"/>
  <c r="CR68"/>
  <c r="CQ68"/>
  <c r="CP68"/>
  <c r="CO68"/>
  <c r="CN68"/>
  <c r="CM68"/>
  <c r="CL68"/>
  <c r="CK68"/>
  <c r="CJ68"/>
  <c r="CI68"/>
  <c r="CH68"/>
  <c r="CG68"/>
  <c r="CF68"/>
  <c r="CE68"/>
  <c r="CD68"/>
  <c r="CC68"/>
  <c r="CB68"/>
  <c r="CA68"/>
  <c r="BZ68"/>
  <c r="BY68"/>
  <c r="BX68"/>
  <c r="BW68"/>
  <c r="BV68"/>
  <c r="BU68"/>
  <c r="BT68"/>
  <c r="BS68"/>
  <c r="BR68"/>
  <c r="BQ68"/>
  <c r="BP68"/>
  <c r="BO68"/>
  <c r="BN68"/>
  <c r="BM68"/>
  <c r="BL68"/>
  <c r="BK68"/>
  <c r="BJ68"/>
  <c r="BI68"/>
  <c r="BH68"/>
  <c r="BF68"/>
  <c r="BE68"/>
  <c r="BD68"/>
  <c r="BC68"/>
  <c r="BB68"/>
  <c r="BA68"/>
  <c r="AZ68"/>
  <c r="AY68"/>
  <c r="AX68"/>
  <c r="AW68"/>
  <c r="AV68"/>
  <c r="AU68"/>
  <c r="AT68"/>
  <c r="AS68"/>
  <c r="AR68"/>
  <c r="AQ68"/>
  <c r="AP68"/>
  <c r="AO68"/>
  <c r="AN68"/>
  <c r="AM68"/>
  <c r="AL68"/>
  <c r="AK68"/>
  <c r="AJ68"/>
  <c r="AI68"/>
  <c r="AH68"/>
  <c r="AG68"/>
  <c r="AF68"/>
  <c r="AE68"/>
  <c r="AD68"/>
  <c r="AC68"/>
  <c r="AB68"/>
  <c r="AA68"/>
  <c r="Z68"/>
  <c r="Y68"/>
  <c r="X68"/>
  <c r="W68"/>
  <c r="V68"/>
  <c r="U68"/>
  <c r="T68"/>
  <c r="S68"/>
  <c r="R68"/>
  <c r="Q68"/>
  <c r="P68"/>
  <c r="O68"/>
  <c r="N68"/>
  <c r="M68"/>
  <c r="L68"/>
  <c r="K68"/>
  <c r="J68"/>
  <c r="I68"/>
  <c r="H68"/>
  <c r="G68"/>
  <c r="F68"/>
  <c r="E68"/>
  <c r="D68"/>
  <c r="C68"/>
  <c r="B68"/>
  <c r="FF67"/>
  <c r="FE67"/>
  <c r="FD67"/>
  <c r="FC67"/>
  <c r="FB67"/>
  <c r="FA67"/>
  <c r="EZ67"/>
  <c r="EY67"/>
  <c r="EX67"/>
  <c r="EW67"/>
  <c r="EV67"/>
  <c r="EU67"/>
  <c r="ET67"/>
  <c r="ES67"/>
  <c r="ER67"/>
  <c r="EQ67"/>
  <c r="EP67"/>
  <c r="EO67"/>
  <c r="EN67"/>
  <c r="EM67"/>
  <c r="EL67"/>
  <c r="EK67"/>
  <c r="EJ67"/>
  <c r="EI67"/>
  <c r="EH67"/>
  <c r="EG67"/>
  <c r="EF67"/>
  <c r="EE67"/>
  <c r="ED67"/>
  <c r="EC67"/>
  <c r="EB67"/>
  <c r="EA67"/>
  <c r="DZ67"/>
  <c r="DY67"/>
  <c r="DX67"/>
  <c r="DW67"/>
  <c r="DV67"/>
  <c r="DU67"/>
  <c r="DT67"/>
  <c r="DS67"/>
  <c r="DR67"/>
  <c r="DQ67"/>
  <c r="DP67"/>
  <c r="DO67"/>
  <c r="DN67"/>
  <c r="DM67"/>
  <c r="DL67"/>
  <c r="DK67"/>
  <c r="DJ67"/>
  <c r="DI67"/>
  <c r="DH67"/>
  <c r="DF67"/>
  <c r="DE67"/>
  <c r="DD67"/>
  <c r="DC67"/>
  <c r="DB67"/>
  <c r="DA67"/>
  <c r="CZ67"/>
  <c r="CY67"/>
  <c r="CX67"/>
  <c r="CW67"/>
  <c r="CV67"/>
  <c r="CU67"/>
  <c r="CT67"/>
  <c r="CS67"/>
  <c r="CR67"/>
  <c r="CQ67"/>
  <c r="CP67"/>
  <c r="CO67"/>
  <c r="CN67"/>
  <c r="CM67"/>
  <c r="CL67"/>
  <c r="CK67"/>
  <c r="CJ67"/>
  <c r="CI67"/>
  <c r="CH67"/>
  <c r="CG67"/>
  <c r="CF67"/>
  <c r="CE67"/>
  <c r="CD67"/>
  <c r="CC67"/>
  <c r="CB67"/>
  <c r="CA67"/>
  <c r="BZ67"/>
  <c r="BY67"/>
  <c r="BX67"/>
  <c r="BW67"/>
  <c r="BV67"/>
  <c r="BU67"/>
  <c r="BT67"/>
  <c r="BS67"/>
  <c r="BR67"/>
  <c r="BQ67"/>
  <c r="BP67"/>
  <c r="BO67"/>
  <c r="BN67"/>
  <c r="BM67"/>
  <c r="BL67"/>
  <c r="BK67"/>
  <c r="BJ67"/>
  <c r="BI67"/>
  <c r="BH67"/>
  <c r="BF67"/>
  <c r="BE67"/>
  <c r="BD67"/>
  <c r="BC67"/>
  <c r="BB67"/>
  <c r="BA67"/>
  <c r="AZ67"/>
  <c r="AY67"/>
  <c r="AX67"/>
  <c r="AW67"/>
  <c r="AV67"/>
  <c r="AU67"/>
  <c r="AT67"/>
  <c r="AS67"/>
  <c r="AR67"/>
  <c r="AQ67"/>
  <c r="AP67"/>
  <c r="AO67"/>
  <c r="AN67"/>
  <c r="AM67"/>
  <c r="AL67"/>
  <c r="AK67"/>
  <c r="AJ67"/>
  <c r="AI67"/>
  <c r="AH67"/>
  <c r="AG67"/>
  <c r="AF67"/>
  <c r="AE67"/>
  <c r="AD67"/>
  <c r="AC67"/>
  <c r="AB67"/>
  <c r="AA67"/>
  <c r="Z67"/>
  <c r="Y67"/>
  <c r="X67"/>
  <c r="W67"/>
  <c r="V67"/>
  <c r="U67"/>
  <c r="T67"/>
  <c r="S67"/>
  <c r="R67"/>
  <c r="Q67"/>
  <c r="P67"/>
  <c r="O67"/>
  <c r="N67"/>
  <c r="M67"/>
  <c r="L67"/>
  <c r="K67"/>
  <c r="J67"/>
  <c r="I67"/>
  <c r="H67"/>
  <c r="G67"/>
  <c r="F67"/>
  <c r="E67"/>
  <c r="D67"/>
  <c r="C67"/>
  <c r="B67"/>
  <c r="FF66"/>
  <c r="FE66"/>
  <c r="FD66"/>
  <c r="FC66"/>
  <c r="FB66"/>
  <c r="FA66"/>
  <c r="EZ66"/>
  <c r="EY66"/>
  <c r="EX66"/>
  <c r="EW66"/>
  <c r="EV66"/>
  <c r="EU66"/>
  <c r="ET66"/>
  <c r="ES66"/>
  <c r="ER66"/>
  <c r="EQ66"/>
  <c r="EP66"/>
  <c r="EO66"/>
  <c r="EN66"/>
  <c r="EM66"/>
  <c r="EL66"/>
  <c r="EK66"/>
  <c r="EJ66"/>
  <c r="EI66"/>
  <c r="EH66"/>
  <c r="EG66"/>
  <c r="EF66"/>
  <c r="EE66"/>
  <c r="ED66"/>
  <c r="EC66"/>
  <c r="EB66"/>
  <c r="EA66"/>
  <c r="DZ66"/>
  <c r="DY66"/>
  <c r="DX66"/>
  <c r="DW66"/>
  <c r="DV66"/>
  <c r="DU66"/>
  <c r="DT66"/>
  <c r="DS66"/>
  <c r="DR66"/>
  <c r="DQ66"/>
  <c r="DP66"/>
  <c r="DO66"/>
  <c r="DN66"/>
  <c r="DM66"/>
  <c r="DL66"/>
  <c r="DK66"/>
  <c r="DJ66"/>
  <c r="DI66"/>
  <c r="DH66"/>
  <c r="DF66"/>
  <c r="DE66"/>
  <c r="DD66"/>
  <c r="DC66"/>
  <c r="DB66"/>
  <c r="DA66"/>
  <c r="CZ66"/>
  <c r="CY66"/>
  <c r="CX66"/>
  <c r="CW66"/>
  <c r="CV66"/>
  <c r="CU66"/>
  <c r="CT66"/>
  <c r="CS66"/>
  <c r="CR66"/>
  <c r="CQ66"/>
  <c r="CP66"/>
  <c r="CO66"/>
  <c r="CN66"/>
  <c r="CM66"/>
  <c r="CL66"/>
  <c r="CK66"/>
  <c r="CJ66"/>
  <c r="CI66"/>
  <c r="CH66"/>
  <c r="CG66"/>
  <c r="CF66"/>
  <c r="CE66"/>
  <c r="CD66"/>
  <c r="CC66"/>
  <c r="CB66"/>
  <c r="CA66"/>
  <c r="BZ66"/>
  <c r="BY66"/>
  <c r="BX66"/>
  <c r="BW66"/>
  <c r="BV66"/>
  <c r="BU66"/>
  <c r="BT66"/>
  <c r="BS66"/>
  <c r="BR66"/>
  <c r="BQ66"/>
  <c r="BP66"/>
  <c r="BO66"/>
  <c r="BN66"/>
  <c r="BM66"/>
  <c r="BL66"/>
  <c r="BK66"/>
  <c r="BJ66"/>
  <c r="BI66"/>
  <c r="BH66"/>
  <c r="BF66"/>
  <c r="BE66"/>
  <c r="BD66"/>
  <c r="BC66"/>
  <c r="BB66"/>
  <c r="BA66"/>
  <c r="AZ66"/>
  <c r="AY66"/>
  <c r="AX66"/>
  <c r="AW66"/>
  <c r="AV66"/>
  <c r="AU66"/>
  <c r="AT66"/>
  <c r="AS66"/>
  <c r="AR66"/>
  <c r="AQ66"/>
  <c r="AP66"/>
  <c r="AO66"/>
  <c r="AN66"/>
  <c r="AM66"/>
  <c r="AL66"/>
  <c r="AK66"/>
  <c r="AJ66"/>
  <c r="AI66"/>
  <c r="AH66"/>
  <c r="AG66"/>
  <c r="AF66"/>
  <c r="AE66"/>
  <c r="AD66"/>
  <c r="AC66"/>
  <c r="AB66"/>
  <c r="AA66"/>
  <c r="Z66"/>
  <c r="Y66"/>
  <c r="X66"/>
  <c r="W66"/>
  <c r="V66"/>
  <c r="U66"/>
  <c r="T66"/>
  <c r="S66"/>
  <c r="R66"/>
  <c r="Q66"/>
  <c r="P66"/>
  <c r="O66"/>
  <c r="N66"/>
  <c r="M66"/>
  <c r="L66"/>
  <c r="K66"/>
  <c r="J66"/>
  <c r="I66"/>
  <c r="H66"/>
  <c r="G66"/>
  <c r="F66"/>
  <c r="E66"/>
  <c r="D66"/>
  <c r="C66"/>
  <c r="B66"/>
  <c r="FF65"/>
  <c r="FE65"/>
  <c r="FD65"/>
  <c r="FC65"/>
  <c r="FB65"/>
  <c r="FA65"/>
  <c r="EZ65"/>
  <c r="EY65"/>
  <c r="EX65"/>
  <c r="EW65"/>
  <c r="EV65"/>
  <c r="EU65"/>
  <c r="ET65"/>
  <c r="ES65"/>
  <c r="ER65"/>
  <c r="EQ65"/>
  <c r="EP65"/>
  <c r="EO65"/>
  <c r="EN65"/>
  <c r="EM65"/>
  <c r="EL65"/>
  <c r="EK65"/>
  <c r="EJ65"/>
  <c r="EI65"/>
  <c r="EH65"/>
  <c r="EG65"/>
  <c r="EF65"/>
  <c r="EE65"/>
  <c r="ED65"/>
  <c r="EC65"/>
  <c r="EB65"/>
  <c r="EA65"/>
  <c r="DZ65"/>
  <c r="DY65"/>
  <c r="DX65"/>
  <c r="DW65"/>
  <c r="DV65"/>
  <c r="DU65"/>
  <c r="DT65"/>
  <c r="DS65"/>
  <c r="DR65"/>
  <c r="DQ65"/>
  <c r="DP65"/>
  <c r="DO65"/>
  <c r="DN65"/>
  <c r="DM65"/>
  <c r="DL65"/>
  <c r="DK65"/>
  <c r="DJ65"/>
  <c r="DI65"/>
  <c r="DH65"/>
  <c r="DF65"/>
  <c r="DE65"/>
  <c r="DD65"/>
  <c r="DC65"/>
  <c r="DB65"/>
  <c r="DA65"/>
  <c r="CZ65"/>
  <c r="CY65"/>
  <c r="CX65"/>
  <c r="CW65"/>
  <c r="CV65"/>
  <c r="CU65"/>
  <c r="CT65"/>
  <c r="CS65"/>
  <c r="CR65"/>
  <c r="CQ65"/>
  <c r="CP65"/>
  <c r="CO65"/>
  <c r="CN65"/>
  <c r="CM65"/>
  <c r="CL65"/>
  <c r="CK65"/>
  <c r="CJ65"/>
  <c r="CI65"/>
  <c r="CH65"/>
  <c r="CG65"/>
  <c r="CF65"/>
  <c r="CE65"/>
  <c r="CD65"/>
  <c r="CC65"/>
  <c r="CB65"/>
  <c r="CA65"/>
  <c r="BZ65"/>
  <c r="BY65"/>
  <c r="BX65"/>
  <c r="BW65"/>
  <c r="BV65"/>
  <c r="BU65"/>
  <c r="BT65"/>
  <c r="BS65"/>
  <c r="BR65"/>
  <c r="BQ65"/>
  <c r="BP65"/>
  <c r="BO65"/>
  <c r="BN65"/>
  <c r="BM65"/>
  <c r="BL65"/>
  <c r="BK65"/>
  <c r="BJ65"/>
  <c r="BI65"/>
  <c r="BH65"/>
  <c r="BF65"/>
  <c r="BE65"/>
  <c r="BD65"/>
  <c r="BC65"/>
  <c r="BB65"/>
  <c r="BA65"/>
  <c r="AZ65"/>
  <c r="AY65"/>
  <c r="AX65"/>
  <c r="AW65"/>
  <c r="AV65"/>
  <c r="AU65"/>
  <c r="AT65"/>
  <c r="AS65"/>
  <c r="AR65"/>
  <c r="AQ65"/>
  <c r="AP65"/>
  <c r="AO65"/>
  <c r="AN65"/>
  <c r="AM65"/>
  <c r="AL65"/>
  <c r="AK65"/>
  <c r="AJ65"/>
  <c r="AI65"/>
  <c r="AH65"/>
  <c r="AG65"/>
  <c r="AF65"/>
  <c r="AE65"/>
  <c r="AD65"/>
  <c r="AC65"/>
  <c r="AB65"/>
  <c r="AA65"/>
  <c r="Z65"/>
  <c r="Y65"/>
  <c r="X65"/>
  <c r="W65"/>
  <c r="V65"/>
  <c r="U65"/>
  <c r="T65"/>
  <c r="S65"/>
  <c r="R65"/>
  <c r="Q65"/>
  <c r="P65"/>
  <c r="O65"/>
  <c r="N65"/>
  <c r="M65"/>
  <c r="L65"/>
  <c r="K65"/>
  <c r="J65"/>
  <c r="I65"/>
  <c r="H65"/>
  <c r="G65"/>
  <c r="F65"/>
  <c r="E65"/>
  <c r="D65"/>
  <c r="C65"/>
  <c r="B65"/>
  <c r="FF64"/>
  <c r="FE64"/>
  <c r="FD64"/>
  <c r="FC64"/>
  <c r="FB64"/>
  <c r="FA64"/>
  <c r="EZ64"/>
  <c r="EY64"/>
  <c r="EX64"/>
  <c r="EW64"/>
  <c r="EV64"/>
  <c r="EU64"/>
  <c r="ET64"/>
  <c r="ES64"/>
  <c r="ER64"/>
  <c r="EQ64"/>
  <c r="EP64"/>
  <c r="EO64"/>
  <c r="EN64"/>
  <c r="EM64"/>
  <c r="EL64"/>
  <c r="EK64"/>
  <c r="EJ64"/>
  <c r="EI64"/>
  <c r="EH64"/>
  <c r="EG64"/>
  <c r="EF64"/>
  <c r="EE64"/>
  <c r="ED64"/>
  <c r="EC64"/>
  <c r="EB64"/>
  <c r="EA64"/>
  <c r="DZ64"/>
  <c r="DY64"/>
  <c r="DX64"/>
  <c r="DW64"/>
  <c r="DV64"/>
  <c r="DU64"/>
  <c r="DT64"/>
  <c r="DS64"/>
  <c r="DR64"/>
  <c r="DQ64"/>
  <c r="DP64"/>
  <c r="DO64"/>
  <c r="DN64"/>
  <c r="DM64"/>
  <c r="DL64"/>
  <c r="DK64"/>
  <c r="DJ64"/>
  <c r="DI64"/>
  <c r="DH64"/>
  <c r="DF64"/>
  <c r="DE64"/>
  <c r="DD64"/>
  <c r="DC64"/>
  <c r="DB64"/>
  <c r="DA64"/>
  <c r="CZ64"/>
  <c r="CY64"/>
  <c r="CX64"/>
  <c r="CW64"/>
  <c r="CV64"/>
  <c r="CU64"/>
  <c r="CT64"/>
  <c r="CS64"/>
  <c r="CR64"/>
  <c r="CQ64"/>
  <c r="CP64"/>
  <c r="CO64"/>
  <c r="CN64"/>
  <c r="CM64"/>
  <c r="CL64"/>
  <c r="CK64"/>
  <c r="CJ64"/>
  <c r="CI64"/>
  <c r="CH64"/>
  <c r="CG64"/>
  <c r="CF64"/>
  <c r="CE64"/>
  <c r="CD64"/>
  <c r="CC64"/>
  <c r="CB64"/>
  <c r="CA64"/>
  <c r="BZ64"/>
  <c r="BY64"/>
  <c r="BX64"/>
  <c r="BW64"/>
  <c r="BV64"/>
  <c r="BU64"/>
  <c r="BT64"/>
  <c r="BS64"/>
  <c r="BR64"/>
  <c r="BQ64"/>
  <c r="BP64"/>
  <c r="BO64"/>
  <c r="BN64"/>
  <c r="BM64"/>
  <c r="BL64"/>
  <c r="BK64"/>
  <c r="BJ64"/>
  <c r="BI64"/>
  <c r="BH64"/>
  <c r="BF64"/>
  <c r="BE64"/>
  <c r="BD64"/>
  <c r="BC64"/>
  <c r="BB64"/>
  <c r="BA64"/>
  <c r="AZ64"/>
  <c r="AY64"/>
  <c r="AX64"/>
  <c r="AW64"/>
  <c r="AV64"/>
  <c r="AU64"/>
  <c r="AT64"/>
  <c r="AS64"/>
  <c r="AR64"/>
  <c r="AQ64"/>
  <c r="AP64"/>
  <c r="AO64"/>
  <c r="AN64"/>
  <c r="AM64"/>
  <c r="AL64"/>
  <c r="AK64"/>
  <c r="AJ64"/>
  <c r="AI64"/>
  <c r="AH64"/>
  <c r="AG64"/>
  <c r="AF64"/>
  <c r="AE64"/>
  <c r="AD64"/>
  <c r="AC64"/>
  <c r="AB64"/>
  <c r="AA64"/>
  <c r="Z64"/>
  <c r="Y64"/>
  <c r="X64"/>
  <c r="W64"/>
  <c r="V64"/>
  <c r="U64"/>
  <c r="T64"/>
  <c r="S64"/>
  <c r="R64"/>
  <c r="Q64"/>
  <c r="P64"/>
  <c r="O64"/>
  <c r="N64"/>
  <c r="M64"/>
  <c r="L64"/>
  <c r="K64"/>
  <c r="J64"/>
  <c r="I64"/>
  <c r="H64"/>
  <c r="G64"/>
  <c r="F64"/>
  <c r="E64"/>
  <c r="D64"/>
  <c r="C64"/>
  <c r="B64"/>
  <c r="FF63"/>
  <c r="FE63"/>
  <c r="FD63"/>
  <c r="FC63"/>
  <c r="FB63"/>
  <c r="FA63"/>
  <c r="EZ63"/>
  <c r="EY63"/>
  <c r="EX63"/>
  <c r="EW63"/>
  <c r="EV63"/>
  <c r="EU63"/>
  <c r="ET63"/>
  <c r="ES63"/>
  <c r="ER63"/>
  <c r="EQ63"/>
  <c r="EP63"/>
  <c r="EO63"/>
  <c r="EN63"/>
  <c r="EM63"/>
  <c r="EL63"/>
  <c r="EK63"/>
  <c r="EJ63"/>
  <c r="EI63"/>
  <c r="EH63"/>
  <c r="EG63"/>
  <c r="EF63"/>
  <c r="EE63"/>
  <c r="ED63"/>
  <c r="EC63"/>
  <c r="EB63"/>
  <c r="EA63"/>
  <c r="DZ63"/>
  <c r="DY63"/>
  <c r="DX63"/>
  <c r="DW63"/>
  <c r="DV63"/>
  <c r="DU63"/>
  <c r="DT63"/>
  <c r="DS63"/>
  <c r="DR63"/>
  <c r="DQ63"/>
  <c r="DP63"/>
  <c r="DO63"/>
  <c r="DN63"/>
  <c r="DM63"/>
  <c r="DL63"/>
  <c r="DK63"/>
  <c r="DJ63"/>
  <c r="DI63"/>
  <c r="DH63"/>
  <c r="DF63"/>
  <c r="DE63"/>
  <c r="DD63"/>
  <c r="DC63"/>
  <c r="DB63"/>
  <c r="DA63"/>
  <c r="CZ63"/>
  <c r="CY63"/>
  <c r="CX63"/>
  <c r="CW63"/>
  <c r="CV63"/>
  <c r="CU63"/>
  <c r="CT63"/>
  <c r="CS63"/>
  <c r="CR63"/>
  <c r="CQ63"/>
  <c r="CP63"/>
  <c r="CO63"/>
  <c r="CN63"/>
  <c r="CM63"/>
  <c r="CL63"/>
  <c r="CK63"/>
  <c r="CJ63"/>
  <c r="CI63"/>
  <c r="CH63"/>
  <c r="CG63"/>
  <c r="CF63"/>
  <c r="CE63"/>
  <c r="CD63"/>
  <c r="CC63"/>
  <c r="CB63"/>
  <c r="CA63"/>
  <c r="BZ63"/>
  <c r="BY63"/>
  <c r="BX63"/>
  <c r="BW63"/>
  <c r="BV63"/>
  <c r="BU63"/>
  <c r="BT63"/>
  <c r="BS63"/>
  <c r="BR63"/>
  <c r="BQ63"/>
  <c r="BP63"/>
  <c r="BO63"/>
  <c r="BN63"/>
  <c r="BM63"/>
  <c r="BL63"/>
  <c r="BK63"/>
  <c r="BJ63"/>
  <c r="BI63"/>
  <c r="BH63"/>
  <c r="BF63"/>
  <c r="BE63"/>
  <c r="BD63"/>
  <c r="BC63"/>
  <c r="BB63"/>
  <c r="BA63"/>
  <c r="AZ63"/>
  <c r="AY63"/>
  <c r="AX63"/>
  <c r="AW63"/>
  <c r="AV63"/>
  <c r="AU63"/>
  <c r="AT63"/>
  <c r="AS63"/>
  <c r="AR63"/>
  <c r="AQ63"/>
  <c r="AP63"/>
  <c r="AO63"/>
  <c r="AN63"/>
  <c r="AM63"/>
  <c r="AL63"/>
  <c r="AK63"/>
  <c r="AJ63"/>
  <c r="AI63"/>
  <c r="AH63"/>
  <c r="AG63"/>
  <c r="AF63"/>
  <c r="AE63"/>
  <c r="AD63"/>
  <c r="AC63"/>
  <c r="AB63"/>
  <c r="AA63"/>
  <c r="Z63"/>
  <c r="Y63"/>
  <c r="X63"/>
  <c r="W63"/>
  <c r="V63"/>
  <c r="U63"/>
  <c r="T63"/>
  <c r="S63"/>
  <c r="R63"/>
  <c r="Q63"/>
  <c r="P63"/>
  <c r="O63"/>
  <c r="N63"/>
  <c r="M63"/>
  <c r="L63"/>
  <c r="K63"/>
  <c r="J63"/>
  <c r="I63"/>
  <c r="H63"/>
  <c r="G63"/>
  <c r="F63"/>
  <c r="E63"/>
  <c r="D63"/>
  <c r="C63"/>
  <c r="B63"/>
  <c r="FF62"/>
  <c r="FE62"/>
  <c r="FD62"/>
  <c r="FC62"/>
  <c r="FB62"/>
  <c r="FA62"/>
  <c r="EZ62"/>
  <c r="EY62"/>
  <c r="EX62"/>
  <c r="EW62"/>
  <c r="EV62"/>
  <c r="EU62"/>
  <c r="ET62"/>
  <c r="ES62"/>
  <c r="ER62"/>
  <c r="EQ62"/>
  <c r="EP62"/>
  <c r="EO62"/>
  <c r="EN62"/>
  <c r="EM62"/>
  <c r="EL62"/>
  <c r="EK62"/>
  <c r="EJ62"/>
  <c r="EI62"/>
  <c r="EH62"/>
  <c r="EG62"/>
  <c r="EF62"/>
  <c r="EE62"/>
  <c r="ED62"/>
  <c r="EC62"/>
  <c r="EB62"/>
  <c r="EA62"/>
  <c r="DZ62"/>
  <c r="DY62"/>
  <c r="DX62"/>
  <c r="DW62"/>
  <c r="DV62"/>
  <c r="DU62"/>
  <c r="DT62"/>
  <c r="DS62"/>
  <c r="DR62"/>
  <c r="DQ62"/>
  <c r="DP62"/>
  <c r="DO62"/>
  <c r="DN62"/>
  <c r="DM62"/>
  <c r="DL62"/>
  <c r="DK62"/>
  <c r="DJ62"/>
  <c r="DI62"/>
  <c r="DH62"/>
  <c r="DF62"/>
  <c r="DE62"/>
  <c r="DD62"/>
  <c r="DC62"/>
  <c r="DB62"/>
  <c r="DA62"/>
  <c r="CZ62"/>
  <c r="CY62"/>
  <c r="CX62"/>
  <c r="CW62"/>
  <c r="CV62"/>
  <c r="CU62"/>
  <c r="CT62"/>
  <c r="CS62"/>
  <c r="CR62"/>
  <c r="CQ62"/>
  <c r="CP62"/>
  <c r="CO62"/>
  <c r="CN62"/>
  <c r="CM62"/>
  <c r="CL62"/>
  <c r="CK62"/>
  <c r="CJ62"/>
  <c r="CI62"/>
  <c r="CH62"/>
  <c r="CG62"/>
  <c r="CF62"/>
  <c r="CE62"/>
  <c r="CD62"/>
  <c r="CC62"/>
  <c r="CB62"/>
  <c r="CA62"/>
  <c r="BZ62"/>
  <c r="BY62"/>
  <c r="BX62"/>
  <c r="BW62"/>
  <c r="BV62"/>
  <c r="BU62"/>
  <c r="BT62"/>
  <c r="BS62"/>
  <c r="BR62"/>
  <c r="BQ62"/>
  <c r="BP62"/>
  <c r="BO62"/>
  <c r="BN62"/>
  <c r="BM62"/>
  <c r="BL62"/>
  <c r="BK62"/>
  <c r="BJ62"/>
  <c r="BI62"/>
  <c r="BH62"/>
  <c r="BF62"/>
  <c r="BE62"/>
  <c r="BD62"/>
  <c r="BC62"/>
  <c r="BB62"/>
  <c r="BA62"/>
  <c r="AZ62"/>
  <c r="AY62"/>
  <c r="AX62"/>
  <c r="AW62"/>
  <c r="AV62"/>
  <c r="AU62"/>
  <c r="AT62"/>
  <c r="AS62"/>
  <c r="AR62"/>
  <c r="AQ62"/>
  <c r="AP62"/>
  <c r="AO62"/>
  <c r="AN62"/>
  <c r="AM62"/>
  <c r="AL62"/>
  <c r="AK62"/>
  <c r="AJ62"/>
  <c r="AI62"/>
  <c r="AH62"/>
  <c r="AG62"/>
  <c r="AF62"/>
  <c r="AE62"/>
  <c r="AD62"/>
  <c r="AC62"/>
  <c r="AB62"/>
  <c r="AA62"/>
  <c r="Z62"/>
  <c r="Y62"/>
  <c r="X62"/>
  <c r="W62"/>
  <c r="V62"/>
  <c r="U62"/>
  <c r="T62"/>
  <c r="S62"/>
  <c r="R62"/>
  <c r="Q62"/>
  <c r="P62"/>
  <c r="O62"/>
  <c r="N62"/>
  <c r="M62"/>
  <c r="L62"/>
  <c r="K62"/>
  <c r="J62"/>
  <c r="I62"/>
  <c r="H62"/>
  <c r="G62"/>
  <c r="F62"/>
  <c r="E62"/>
  <c r="D62"/>
  <c r="C62"/>
  <c r="B62"/>
  <c r="FF61"/>
  <c r="FE61"/>
  <c r="FD61"/>
  <c r="FC61"/>
  <c r="FB61"/>
  <c r="FA61"/>
  <c r="EZ61"/>
  <c r="EY61"/>
  <c r="EX61"/>
  <c r="EW61"/>
  <c r="EV61"/>
  <c r="EU61"/>
  <c r="ET61"/>
  <c r="ES61"/>
  <c r="ER61"/>
  <c r="EQ61"/>
  <c r="EP61"/>
  <c r="EO61"/>
  <c r="EN61"/>
  <c r="EM61"/>
  <c r="EL61"/>
  <c r="EK61"/>
  <c r="EJ61"/>
  <c r="EI61"/>
  <c r="EH61"/>
  <c r="EG61"/>
  <c r="EF61"/>
  <c r="EE61"/>
  <c r="ED61"/>
  <c r="EC61"/>
  <c r="EB61"/>
  <c r="EA61"/>
  <c r="DZ61"/>
  <c r="DY61"/>
  <c r="DX61"/>
  <c r="DW61"/>
  <c r="DV61"/>
  <c r="DU61"/>
  <c r="DT61"/>
  <c r="DS61"/>
  <c r="DR61"/>
  <c r="DQ61"/>
  <c r="DP61"/>
  <c r="DO61"/>
  <c r="DN61"/>
  <c r="DM61"/>
  <c r="DL61"/>
  <c r="DK61"/>
  <c r="DJ61"/>
  <c r="DI61"/>
  <c r="DH61"/>
  <c r="DF61"/>
  <c r="DE61"/>
  <c r="DD61"/>
  <c r="DC61"/>
  <c r="DB61"/>
  <c r="DA61"/>
  <c r="CZ61"/>
  <c r="CY61"/>
  <c r="CX61"/>
  <c r="CW61"/>
  <c r="CV61"/>
  <c r="CU61"/>
  <c r="CT61"/>
  <c r="CS61"/>
  <c r="CR61"/>
  <c r="CQ61"/>
  <c r="CP61"/>
  <c r="CO61"/>
  <c r="CN61"/>
  <c r="CM61"/>
  <c r="CL61"/>
  <c r="CK61"/>
  <c r="CJ61"/>
  <c r="CI61"/>
  <c r="CH61"/>
  <c r="CG61"/>
  <c r="CF61"/>
  <c r="CE61"/>
  <c r="CD61"/>
  <c r="CC61"/>
  <c r="CB61"/>
  <c r="CA61"/>
  <c r="BZ61"/>
  <c r="BY61"/>
  <c r="BX61"/>
  <c r="BW61"/>
  <c r="BV61"/>
  <c r="BU61"/>
  <c r="BT61"/>
  <c r="BS61"/>
  <c r="BR61"/>
  <c r="BQ61"/>
  <c r="BP61"/>
  <c r="BO61"/>
  <c r="BN61"/>
  <c r="BM61"/>
  <c r="BL61"/>
  <c r="BK61"/>
  <c r="BJ61"/>
  <c r="BI61"/>
  <c r="BH61"/>
  <c r="BF61"/>
  <c r="BE61"/>
  <c r="BD61"/>
  <c r="BC61"/>
  <c r="BB61"/>
  <c r="BA61"/>
  <c r="AZ61"/>
  <c r="AY61"/>
  <c r="AX61"/>
  <c r="AW61"/>
  <c r="AV61"/>
  <c r="AU61"/>
  <c r="AT61"/>
  <c r="AS61"/>
  <c r="AR61"/>
  <c r="AQ61"/>
  <c r="AP61"/>
  <c r="AO61"/>
  <c r="AN61"/>
  <c r="AM61"/>
  <c r="AL61"/>
  <c r="AK61"/>
  <c r="AJ61"/>
  <c r="AI61"/>
  <c r="AH61"/>
  <c r="AG61"/>
  <c r="AF61"/>
  <c r="AE61"/>
  <c r="AD61"/>
  <c r="AC61"/>
  <c r="AB61"/>
  <c r="AA61"/>
  <c r="Z61"/>
  <c r="Y61"/>
  <c r="X61"/>
  <c r="W61"/>
  <c r="V61"/>
  <c r="U61"/>
  <c r="T61"/>
  <c r="S61"/>
  <c r="R61"/>
  <c r="Q61"/>
  <c r="P61"/>
  <c r="O61"/>
  <c r="N61"/>
  <c r="M61"/>
  <c r="L61"/>
  <c r="K61"/>
  <c r="J61"/>
  <c r="I61"/>
  <c r="H61"/>
  <c r="G61"/>
  <c r="F61"/>
  <c r="E61"/>
  <c r="D61"/>
  <c r="C61"/>
  <c r="B61"/>
  <c r="FF60"/>
  <c r="FE60"/>
  <c r="FD60"/>
  <c r="FC60"/>
  <c r="FB60"/>
  <c r="FA60"/>
  <c r="EZ60"/>
  <c r="EY60"/>
  <c r="EX60"/>
  <c r="EW60"/>
  <c r="EV60"/>
  <c r="EU60"/>
  <c r="ET60"/>
  <c r="ES60"/>
  <c r="ER60"/>
  <c r="EQ60"/>
  <c r="EP60"/>
  <c r="EO60"/>
  <c r="EN60"/>
  <c r="EM60"/>
  <c r="EL60"/>
  <c r="EK60"/>
  <c r="EJ60"/>
  <c r="EI60"/>
  <c r="EH60"/>
  <c r="EG60"/>
  <c r="EF60"/>
  <c r="EE60"/>
  <c r="ED60"/>
  <c r="EC60"/>
  <c r="EB60"/>
  <c r="EA60"/>
  <c r="DZ60"/>
  <c r="DY60"/>
  <c r="DX60"/>
  <c r="DW60"/>
  <c r="DV60"/>
  <c r="DU60"/>
  <c r="DT60"/>
  <c r="DS60"/>
  <c r="DR60"/>
  <c r="DQ60"/>
  <c r="DP60"/>
  <c r="DO60"/>
  <c r="DN60"/>
  <c r="DM60"/>
  <c r="DL60"/>
  <c r="DK60"/>
  <c r="DJ60"/>
  <c r="DI60"/>
  <c r="DH60"/>
  <c r="DF60"/>
  <c r="DE60"/>
  <c r="DD60"/>
  <c r="DC60"/>
  <c r="DB60"/>
  <c r="DA60"/>
  <c r="CZ60"/>
  <c r="CY60"/>
  <c r="CX60"/>
  <c r="CW60"/>
  <c r="CV60"/>
  <c r="CU60"/>
  <c r="CT60"/>
  <c r="CS60"/>
  <c r="CR60"/>
  <c r="CQ60"/>
  <c r="CP60"/>
  <c r="CO60"/>
  <c r="CN60"/>
  <c r="CM60"/>
  <c r="CL60"/>
  <c r="CK60"/>
  <c r="CJ60"/>
  <c r="CI60"/>
  <c r="CH60"/>
  <c r="CG60"/>
  <c r="CF60"/>
  <c r="CE60"/>
  <c r="CD60"/>
  <c r="CC60"/>
  <c r="CB60"/>
  <c r="CA60"/>
  <c r="BZ60"/>
  <c r="BY60"/>
  <c r="BX60"/>
  <c r="BW60"/>
  <c r="BV60"/>
  <c r="BU60"/>
  <c r="BT60"/>
  <c r="BS60"/>
  <c r="BR60"/>
  <c r="BQ60"/>
  <c r="BP60"/>
  <c r="BO60"/>
  <c r="BN60"/>
  <c r="BM60"/>
  <c r="BL60"/>
  <c r="BK60"/>
  <c r="BJ60"/>
  <c r="BI60"/>
  <c r="BH60"/>
  <c r="BF60"/>
  <c r="BE60"/>
  <c r="BD60"/>
  <c r="BC60"/>
  <c r="BB60"/>
  <c r="BA60"/>
  <c r="AZ60"/>
  <c r="AY60"/>
  <c r="AX60"/>
  <c r="AW60"/>
  <c r="AV60"/>
  <c r="AU60"/>
  <c r="AT60"/>
  <c r="AS60"/>
  <c r="AR60"/>
  <c r="AQ60"/>
  <c r="AP60"/>
  <c r="AO60"/>
  <c r="AN60"/>
  <c r="AM60"/>
  <c r="AL60"/>
  <c r="AK60"/>
  <c r="AJ60"/>
  <c r="AI60"/>
  <c r="AH60"/>
  <c r="AG60"/>
  <c r="AF60"/>
  <c r="AE60"/>
  <c r="AD60"/>
  <c r="AC60"/>
  <c r="AB60"/>
  <c r="AA60"/>
  <c r="Z60"/>
  <c r="Y60"/>
  <c r="X60"/>
  <c r="W60"/>
  <c r="V60"/>
  <c r="U60"/>
  <c r="T60"/>
  <c r="S60"/>
  <c r="R60"/>
  <c r="Q60"/>
  <c r="P60"/>
  <c r="O60"/>
  <c r="N60"/>
  <c r="M60"/>
  <c r="L60"/>
  <c r="K60"/>
  <c r="J60"/>
  <c r="I60"/>
  <c r="H60"/>
  <c r="G60"/>
  <c r="F60"/>
  <c r="E60"/>
  <c r="D60"/>
  <c r="C60"/>
  <c r="B60"/>
  <c r="FF59"/>
  <c r="FE59"/>
  <c r="FD59"/>
  <c r="FC59"/>
  <c r="FB59"/>
  <c r="FA59"/>
  <c r="EZ59"/>
  <c r="EY59"/>
  <c r="EX59"/>
  <c r="EW59"/>
  <c r="EV59"/>
  <c r="EU59"/>
  <c r="ET59"/>
  <c r="ES59"/>
  <c r="ER59"/>
  <c r="EQ59"/>
  <c r="EP59"/>
  <c r="EO59"/>
  <c r="EN59"/>
  <c r="EM59"/>
  <c r="EL59"/>
  <c r="EK59"/>
  <c r="EJ59"/>
  <c r="EI59"/>
  <c r="EH59"/>
  <c r="EG59"/>
  <c r="EF59"/>
  <c r="EE59"/>
  <c r="ED59"/>
  <c r="EC59"/>
  <c r="EB59"/>
  <c r="EA59"/>
  <c r="DZ59"/>
  <c r="DY59"/>
  <c r="DX59"/>
  <c r="DW59"/>
  <c r="DV59"/>
  <c r="DU59"/>
  <c r="DT59"/>
  <c r="DS59"/>
  <c r="DR59"/>
  <c r="DQ59"/>
  <c r="DP59"/>
  <c r="DO59"/>
  <c r="DN59"/>
  <c r="DM59"/>
  <c r="DL59"/>
  <c r="DK59"/>
  <c r="DJ59"/>
  <c r="DI59"/>
  <c r="DH59"/>
  <c r="DF59"/>
  <c r="DE59"/>
  <c r="DD59"/>
  <c r="DC59"/>
  <c r="DB59"/>
  <c r="DA59"/>
  <c r="CZ59"/>
  <c r="CY59"/>
  <c r="CX59"/>
  <c r="CW59"/>
  <c r="CV59"/>
  <c r="CU59"/>
  <c r="CT59"/>
  <c r="CS59"/>
  <c r="CR59"/>
  <c r="CQ59"/>
  <c r="CP59"/>
  <c r="CO59"/>
  <c r="CN59"/>
  <c r="CM59"/>
  <c r="CL59"/>
  <c r="CK59"/>
  <c r="CJ59"/>
  <c r="CI59"/>
  <c r="CH59"/>
  <c r="CG59"/>
  <c r="CF59"/>
  <c r="CE59"/>
  <c r="CD59"/>
  <c r="CC59"/>
  <c r="CB59"/>
  <c r="CA59"/>
  <c r="BZ59"/>
  <c r="BY59"/>
  <c r="BX59"/>
  <c r="BW59"/>
  <c r="BV59"/>
  <c r="BU59"/>
  <c r="BT59"/>
  <c r="BS59"/>
  <c r="BR59"/>
  <c r="BQ59"/>
  <c r="BP59"/>
  <c r="BO59"/>
  <c r="BN59"/>
  <c r="BM59"/>
  <c r="BL59"/>
  <c r="BK59"/>
  <c r="BJ59"/>
  <c r="BI59"/>
  <c r="BH59"/>
  <c r="BF59"/>
  <c r="BE59"/>
  <c r="BD59"/>
  <c r="BC59"/>
  <c r="BB59"/>
  <c r="BA59"/>
  <c r="AZ59"/>
  <c r="AY59"/>
  <c r="AX59"/>
  <c r="AW59"/>
  <c r="AV59"/>
  <c r="AU59"/>
  <c r="AT59"/>
  <c r="AS59"/>
  <c r="AR59"/>
  <c r="AQ59"/>
  <c r="AP59"/>
  <c r="AO59"/>
  <c r="AN59"/>
  <c r="AM59"/>
  <c r="AL59"/>
  <c r="AK59"/>
  <c r="AJ59"/>
  <c r="AI59"/>
  <c r="AH59"/>
  <c r="AG59"/>
  <c r="AF59"/>
  <c r="AE59"/>
  <c r="AD59"/>
  <c r="AC59"/>
  <c r="AB59"/>
  <c r="AA59"/>
  <c r="Z59"/>
  <c r="Y59"/>
  <c r="X59"/>
  <c r="W59"/>
  <c r="V59"/>
  <c r="U59"/>
  <c r="T59"/>
  <c r="S59"/>
  <c r="R59"/>
  <c r="Q59"/>
  <c r="P59"/>
  <c r="O59"/>
  <c r="N59"/>
  <c r="M59"/>
  <c r="L59"/>
  <c r="K59"/>
  <c r="J59"/>
  <c r="I59"/>
  <c r="H59"/>
  <c r="G59"/>
  <c r="F59"/>
  <c r="E59"/>
  <c r="D59"/>
  <c r="C59"/>
  <c r="B59"/>
  <c r="FF58"/>
  <c r="FE58"/>
  <c r="FD58"/>
  <c r="FC58"/>
  <c r="FB58"/>
  <c r="FA58"/>
  <c r="EZ58"/>
  <c r="EY58"/>
  <c r="EX58"/>
  <c r="EW58"/>
  <c r="EV58"/>
  <c r="EU58"/>
  <c r="ET58"/>
  <c r="ES58"/>
  <c r="ER58"/>
  <c r="EQ58"/>
  <c r="EP58"/>
  <c r="EO58"/>
  <c r="EN58"/>
  <c r="EM58"/>
  <c r="EL58"/>
  <c r="EK58"/>
  <c r="EJ58"/>
  <c r="EI58"/>
  <c r="EH58"/>
  <c r="EG58"/>
  <c r="EF58"/>
  <c r="EE58"/>
  <c r="ED58"/>
  <c r="EC58"/>
  <c r="EB58"/>
  <c r="EA58"/>
  <c r="DZ58"/>
  <c r="DY58"/>
  <c r="DX58"/>
  <c r="DW58"/>
  <c r="DV58"/>
  <c r="DU58"/>
  <c r="DT58"/>
  <c r="DS58"/>
  <c r="DR58"/>
  <c r="DQ58"/>
  <c r="DP58"/>
  <c r="DO58"/>
  <c r="DN58"/>
  <c r="DM58"/>
  <c r="DL58"/>
  <c r="DK58"/>
  <c r="DJ58"/>
  <c r="DI58"/>
  <c r="DH58"/>
  <c r="DF58"/>
  <c r="DE58"/>
  <c r="DD58"/>
  <c r="DC58"/>
  <c r="DB58"/>
  <c r="DA58"/>
  <c r="CZ58"/>
  <c r="CY58"/>
  <c r="CX58"/>
  <c r="CW58"/>
  <c r="CV58"/>
  <c r="CU58"/>
  <c r="CT58"/>
  <c r="CS58"/>
  <c r="CR58"/>
  <c r="CQ58"/>
  <c r="CP58"/>
  <c r="CO58"/>
  <c r="CN58"/>
  <c r="CM58"/>
  <c r="CL58"/>
  <c r="CK58"/>
  <c r="CJ58"/>
  <c r="CI58"/>
  <c r="CH58"/>
  <c r="CG58"/>
  <c r="CF58"/>
  <c r="CE58"/>
  <c r="CD58"/>
  <c r="CC58"/>
  <c r="CB58"/>
  <c r="CA58"/>
  <c r="BZ58"/>
  <c r="BY58"/>
  <c r="BX58"/>
  <c r="BW58"/>
  <c r="BV58"/>
  <c r="BU58"/>
  <c r="BT58"/>
  <c r="BS58"/>
  <c r="BR58"/>
  <c r="BQ58"/>
  <c r="BP58"/>
  <c r="BO58"/>
  <c r="BN58"/>
  <c r="BM58"/>
  <c r="BL58"/>
  <c r="BK58"/>
  <c r="BJ58"/>
  <c r="BI58"/>
  <c r="BH58"/>
  <c r="BF58"/>
  <c r="BE58"/>
  <c r="BD58"/>
  <c r="BC58"/>
  <c r="BB58"/>
  <c r="BA58"/>
  <c r="AZ58"/>
  <c r="AY58"/>
  <c r="AX58"/>
  <c r="AW58"/>
  <c r="AV58"/>
  <c r="AU58"/>
  <c r="AT58"/>
  <c r="AS58"/>
  <c r="AR58"/>
  <c r="AQ58"/>
  <c r="AP58"/>
  <c r="AO58"/>
  <c r="AN58"/>
  <c r="AM58"/>
  <c r="AL58"/>
  <c r="AK58"/>
  <c r="AJ58"/>
  <c r="AI58"/>
  <c r="AH58"/>
  <c r="AG58"/>
  <c r="AF58"/>
  <c r="AE58"/>
  <c r="AD58"/>
  <c r="AC58"/>
  <c r="AB58"/>
  <c r="AA58"/>
  <c r="Z58"/>
  <c r="Y58"/>
  <c r="X58"/>
  <c r="W58"/>
  <c r="V58"/>
  <c r="U58"/>
  <c r="T58"/>
  <c r="S58"/>
  <c r="R58"/>
  <c r="Q58"/>
  <c r="P58"/>
  <c r="O58"/>
  <c r="N58"/>
  <c r="M58"/>
  <c r="L58"/>
  <c r="K58"/>
  <c r="J58"/>
  <c r="I58"/>
  <c r="H58"/>
  <c r="G58"/>
  <c r="F58"/>
  <c r="E58"/>
  <c r="D58"/>
  <c r="C58"/>
  <c r="B58"/>
  <c r="FF57"/>
  <c r="FE57"/>
  <c r="FD57"/>
  <c r="FC57"/>
  <c r="FB57"/>
  <c r="FA57"/>
  <c r="EZ57"/>
  <c r="EY57"/>
  <c r="EX57"/>
  <c r="EW57"/>
  <c r="EV57"/>
  <c r="EU57"/>
  <c r="ET57"/>
  <c r="ES57"/>
  <c r="ER57"/>
  <c r="EQ57"/>
  <c r="EP57"/>
  <c r="EO57"/>
  <c r="EN57"/>
  <c r="EM57"/>
  <c r="EL57"/>
  <c r="EK57"/>
  <c r="EJ57"/>
  <c r="EI57"/>
  <c r="EH57"/>
  <c r="EG57"/>
  <c r="EF57"/>
  <c r="EE57"/>
  <c r="ED57"/>
  <c r="EC57"/>
  <c r="EB57"/>
  <c r="EA57"/>
  <c r="DZ57"/>
  <c r="DY57"/>
  <c r="DX57"/>
  <c r="DW57"/>
  <c r="DV57"/>
  <c r="DU57"/>
  <c r="DT57"/>
  <c r="DS57"/>
  <c r="DR57"/>
  <c r="DQ57"/>
  <c r="DP57"/>
  <c r="DO57"/>
  <c r="DN57"/>
  <c r="DM57"/>
  <c r="DL57"/>
  <c r="DK57"/>
  <c r="DJ57"/>
  <c r="DI57"/>
  <c r="DH57"/>
  <c r="DF57"/>
  <c r="DE57"/>
  <c r="DD57"/>
  <c r="DC57"/>
  <c r="DB57"/>
  <c r="DA57"/>
  <c r="CZ57"/>
  <c r="CY57"/>
  <c r="CX57"/>
  <c r="CW57"/>
  <c r="CV57"/>
  <c r="CU57"/>
  <c r="CT57"/>
  <c r="CS57"/>
  <c r="CR57"/>
  <c r="CQ57"/>
  <c r="CP57"/>
  <c r="CO57"/>
  <c r="CN57"/>
  <c r="CM57"/>
  <c r="CL57"/>
  <c r="CK57"/>
  <c r="CJ57"/>
  <c r="CI57"/>
  <c r="CH57"/>
  <c r="CG57"/>
  <c r="CF57"/>
  <c r="CE57"/>
  <c r="CD57"/>
  <c r="CC57"/>
  <c r="CB57"/>
  <c r="CA57"/>
  <c r="BZ57"/>
  <c r="BY57"/>
  <c r="BX57"/>
  <c r="BW57"/>
  <c r="BV57"/>
  <c r="BU57"/>
  <c r="BT57"/>
  <c r="BS57"/>
  <c r="BR57"/>
  <c r="BQ57"/>
  <c r="BP57"/>
  <c r="BO57"/>
  <c r="BN57"/>
  <c r="BM57"/>
  <c r="BL57"/>
  <c r="BK57"/>
  <c r="BJ57"/>
  <c r="BI57"/>
  <c r="BH57"/>
  <c r="BF57"/>
  <c r="BE57"/>
  <c r="BD57"/>
  <c r="BC57"/>
  <c r="BB57"/>
  <c r="BA57"/>
  <c r="AZ57"/>
  <c r="AY57"/>
  <c r="AX57"/>
  <c r="AW57"/>
  <c r="AV57"/>
  <c r="AU57"/>
  <c r="AT57"/>
  <c r="AS57"/>
  <c r="AR57"/>
  <c r="AQ57"/>
  <c r="AP57"/>
  <c r="AO57"/>
  <c r="AN57"/>
  <c r="AM57"/>
  <c r="AL57"/>
  <c r="AK57"/>
  <c r="AJ57"/>
  <c r="AI57"/>
  <c r="AH57"/>
  <c r="AG57"/>
  <c r="AF57"/>
  <c r="AE57"/>
  <c r="AD57"/>
  <c r="AC57"/>
  <c r="AB57"/>
  <c r="AA57"/>
  <c r="Z57"/>
  <c r="Y57"/>
  <c r="X57"/>
  <c r="W57"/>
  <c r="V57"/>
  <c r="U57"/>
  <c r="T57"/>
  <c r="S57"/>
  <c r="R57"/>
  <c r="Q57"/>
  <c r="P57"/>
  <c r="O57"/>
  <c r="N57"/>
  <c r="M57"/>
  <c r="L57"/>
  <c r="K57"/>
  <c r="J57"/>
  <c r="I57"/>
  <c r="H57"/>
  <c r="G57"/>
  <c r="F57"/>
  <c r="E57"/>
  <c r="D57"/>
  <c r="C57"/>
  <c r="B57"/>
  <c r="FF56"/>
  <c r="FE56"/>
  <c r="FD56"/>
  <c r="FC56"/>
  <c r="FB56"/>
  <c r="FA56"/>
  <c r="EZ56"/>
  <c r="EY56"/>
  <c r="EX56"/>
  <c r="EW56"/>
  <c r="EV56"/>
  <c r="EU56"/>
  <c r="ET56"/>
  <c r="ES56"/>
  <c r="ER56"/>
  <c r="EQ56"/>
  <c r="EP56"/>
  <c r="EO56"/>
  <c r="EN56"/>
  <c r="EM56"/>
  <c r="EL56"/>
  <c r="EK56"/>
  <c r="EJ56"/>
  <c r="EI56"/>
  <c r="EH56"/>
  <c r="EG56"/>
  <c r="EF56"/>
  <c r="EE56"/>
  <c r="ED56"/>
  <c r="EC56"/>
  <c r="EB56"/>
  <c r="EA56"/>
  <c r="DZ56"/>
  <c r="DY56"/>
  <c r="DX56"/>
  <c r="DW56"/>
  <c r="DV56"/>
  <c r="DU56"/>
  <c r="DT56"/>
  <c r="DS56"/>
  <c r="DR56"/>
  <c r="DQ56"/>
  <c r="DP56"/>
  <c r="DO56"/>
  <c r="DN56"/>
  <c r="DM56"/>
  <c r="DL56"/>
  <c r="DK56"/>
  <c r="DJ56"/>
  <c r="DI56"/>
  <c r="DH56"/>
  <c r="DF56"/>
  <c r="DE56"/>
  <c r="DD56"/>
  <c r="DC56"/>
  <c r="DB56"/>
  <c r="DA56"/>
  <c r="CZ56"/>
  <c r="CY56"/>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F56"/>
  <c r="E56"/>
  <c r="D56"/>
  <c r="C56"/>
  <c r="B56"/>
  <c r="FF55"/>
  <c r="FE55"/>
  <c r="FD55"/>
  <c r="FC55"/>
  <c r="FB55"/>
  <c r="FA55"/>
  <c r="EZ55"/>
  <c r="EY55"/>
  <c r="EX55"/>
  <c r="EW55"/>
  <c r="EV55"/>
  <c r="EU55"/>
  <c r="ET55"/>
  <c r="ES55"/>
  <c r="ER55"/>
  <c r="EQ55"/>
  <c r="EP55"/>
  <c r="EO55"/>
  <c r="EN55"/>
  <c r="EM55"/>
  <c r="EL55"/>
  <c r="EK55"/>
  <c r="EJ55"/>
  <c r="EI55"/>
  <c r="EH55"/>
  <c r="EG55"/>
  <c r="EF55"/>
  <c r="EE55"/>
  <c r="ED55"/>
  <c r="EC55"/>
  <c r="EB55"/>
  <c r="EA55"/>
  <c r="DZ55"/>
  <c r="DY55"/>
  <c r="DX55"/>
  <c r="DW55"/>
  <c r="DV55"/>
  <c r="DU55"/>
  <c r="DT55"/>
  <c r="DS55"/>
  <c r="DR55"/>
  <c r="DQ55"/>
  <c r="DP55"/>
  <c r="DO55"/>
  <c r="DN55"/>
  <c r="DM55"/>
  <c r="DL55"/>
  <c r="DK55"/>
  <c r="DJ55"/>
  <c r="DI55"/>
  <c r="DH55"/>
  <c r="DF55"/>
  <c r="DE55"/>
  <c r="DD55"/>
  <c r="DC55"/>
  <c r="DB55"/>
  <c r="DA55"/>
  <c r="CZ55"/>
  <c r="CY55"/>
  <c r="CX55"/>
  <c r="CW55"/>
  <c r="CV55"/>
  <c r="CU55"/>
  <c r="CT55"/>
  <c r="CS55"/>
  <c r="CR55"/>
  <c r="CQ55"/>
  <c r="CP55"/>
  <c r="CO55"/>
  <c r="CN55"/>
  <c r="CM55"/>
  <c r="CL55"/>
  <c r="CK55"/>
  <c r="CJ55"/>
  <c r="CI55"/>
  <c r="CH55"/>
  <c r="CG55"/>
  <c r="CF55"/>
  <c r="CE55"/>
  <c r="CD55"/>
  <c r="CC55"/>
  <c r="CB55"/>
  <c r="CA55"/>
  <c r="BZ55"/>
  <c r="BY55"/>
  <c r="BX55"/>
  <c r="BW55"/>
  <c r="BV55"/>
  <c r="BU55"/>
  <c r="BT55"/>
  <c r="BS55"/>
  <c r="BR55"/>
  <c r="BQ55"/>
  <c r="BP55"/>
  <c r="BO55"/>
  <c r="BN55"/>
  <c r="BM55"/>
  <c r="BL55"/>
  <c r="BK55"/>
  <c r="BJ55"/>
  <c r="BI55"/>
  <c r="BH55"/>
  <c r="BF55"/>
  <c r="BE55"/>
  <c r="BD55"/>
  <c r="BC55"/>
  <c r="BB55"/>
  <c r="BA55"/>
  <c r="AZ55"/>
  <c r="AY55"/>
  <c r="AX55"/>
  <c r="AW55"/>
  <c r="AV55"/>
  <c r="AU55"/>
  <c r="AT55"/>
  <c r="AS55"/>
  <c r="AR55"/>
  <c r="AQ55"/>
  <c r="AP55"/>
  <c r="AO55"/>
  <c r="AN55"/>
  <c r="AM55"/>
  <c r="AL55"/>
  <c r="AK55"/>
  <c r="AJ55"/>
  <c r="AI55"/>
  <c r="AH55"/>
  <c r="AG55"/>
  <c r="AF55"/>
  <c r="AE55"/>
  <c r="AD55"/>
  <c r="AC55"/>
  <c r="AB55"/>
  <c r="AA55"/>
  <c r="Z55"/>
  <c r="Y55"/>
  <c r="X55"/>
  <c r="W55"/>
  <c r="V55"/>
  <c r="U55"/>
  <c r="T55"/>
  <c r="S55"/>
  <c r="R55"/>
  <c r="Q55"/>
  <c r="P55"/>
  <c r="O55"/>
  <c r="N55"/>
  <c r="M55"/>
  <c r="L55"/>
  <c r="K55"/>
  <c r="J55"/>
  <c r="I55"/>
  <c r="H55"/>
  <c r="G55"/>
  <c r="F55"/>
  <c r="E55"/>
  <c r="D55"/>
  <c r="C55"/>
  <c r="B55"/>
  <c r="FF54"/>
  <c r="FE54"/>
  <c r="FD54"/>
  <c r="FC54"/>
  <c r="FB54"/>
  <c r="FA54"/>
  <c r="EZ54"/>
  <c r="EY54"/>
  <c r="EX54"/>
  <c r="EW54"/>
  <c r="EV54"/>
  <c r="EU54"/>
  <c r="ET54"/>
  <c r="ES54"/>
  <c r="ER54"/>
  <c r="EQ54"/>
  <c r="EP54"/>
  <c r="EO54"/>
  <c r="EN54"/>
  <c r="EM54"/>
  <c r="EL54"/>
  <c r="EK54"/>
  <c r="EJ54"/>
  <c r="EI54"/>
  <c r="EH54"/>
  <c r="EG54"/>
  <c r="EF54"/>
  <c r="EE54"/>
  <c r="ED54"/>
  <c r="EC54"/>
  <c r="EB54"/>
  <c r="EA54"/>
  <c r="DZ54"/>
  <c r="DY54"/>
  <c r="DX54"/>
  <c r="DW54"/>
  <c r="DV54"/>
  <c r="DU54"/>
  <c r="DT54"/>
  <c r="DS54"/>
  <c r="DR54"/>
  <c r="DQ54"/>
  <c r="DP54"/>
  <c r="DO54"/>
  <c r="DN54"/>
  <c r="DM54"/>
  <c r="DL54"/>
  <c r="DK54"/>
  <c r="DJ54"/>
  <c r="DI54"/>
  <c r="DH54"/>
  <c r="DF54"/>
  <c r="DE54"/>
  <c r="DD54"/>
  <c r="DC54"/>
  <c r="DB54"/>
  <c r="DA54"/>
  <c r="CZ54"/>
  <c r="CY54"/>
  <c r="CX54"/>
  <c r="CW54"/>
  <c r="CV54"/>
  <c r="CU54"/>
  <c r="CT54"/>
  <c r="CS54"/>
  <c r="CR54"/>
  <c r="CQ54"/>
  <c r="CP54"/>
  <c r="CO54"/>
  <c r="CN54"/>
  <c r="CM54"/>
  <c r="CL54"/>
  <c r="CK54"/>
  <c r="CJ54"/>
  <c r="CI54"/>
  <c r="CH54"/>
  <c r="CG54"/>
  <c r="CF54"/>
  <c r="CE54"/>
  <c r="CD54"/>
  <c r="CC54"/>
  <c r="CB54"/>
  <c r="CA54"/>
  <c r="BZ54"/>
  <c r="BY54"/>
  <c r="BX54"/>
  <c r="BW54"/>
  <c r="BV54"/>
  <c r="BU54"/>
  <c r="BT54"/>
  <c r="BS54"/>
  <c r="BR54"/>
  <c r="BQ54"/>
  <c r="BP54"/>
  <c r="BO54"/>
  <c r="BN54"/>
  <c r="BM54"/>
  <c r="BL54"/>
  <c r="BK54"/>
  <c r="BJ54"/>
  <c r="BI54"/>
  <c r="BH54"/>
  <c r="BF54"/>
  <c r="BE54"/>
  <c r="BD54"/>
  <c r="BC54"/>
  <c r="BB54"/>
  <c r="BA54"/>
  <c r="AZ54"/>
  <c r="AY54"/>
  <c r="AX54"/>
  <c r="AW54"/>
  <c r="AV54"/>
  <c r="AU54"/>
  <c r="AT54"/>
  <c r="AS54"/>
  <c r="AR54"/>
  <c r="AQ54"/>
  <c r="AP54"/>
  <c r="AO54"/>
  <c r="AN54"/>
  <c r="AM54"/>
  <c r="AL54"/>
  <c r="AK54"/>
  <c r="AJ54"/>
  <c r="AI54"/>
  <c r="AH54"/>
  <c r="AG54"/>
  <c r="AF54"/>
  <c r="AE54"/>
  <c r="AD54"/>
  <c r="AC54"/>
  <c r="AB54"/>
  <c r="AA54"/>
  <c r="Z54"/>
  <c r="Y54"/>
  <c r="X54"/>
  <c r="W54"/>
  <c r="V54"/>
  <c r="U54"/>
  <c r="T54"/>
  <c r="S54"/>
  <c r="R54"/>
  <c r="Q54"/>
  <c r="P54"/>
  <c r="O54"/>
  <c r="N54"/>
  <c r="M54"/>
  <c r="L54"/>
  <c r="K54"/>
  <c r="J54"/>
  <c r="I54"/>
  <c r="H54"/>
  <c r="G54"/>
  <c r="F54"/>
  <c r="E54"/>
  <c r="D54"/>
  <c r="C54"/>
  <c r="B54"/>
  <c r="FF53"/>
  <c r="FE53"/>
  <c r="FD53"/>
  <c r="FC53"/>
  <c r="FB53"/>
  <c r="FA53"/>
  <c r="EZ53"/>
  <c r="EY53"/>
  <c r="EX53"/>
  <c r="EW53"/>
  <c r="EV53"/>
  <c r="EU53"/>
  <c r="ET53"/>
  <c r="ES53"/>
  <c r="ER53"/>
  <c r="EQ53"/>
  <c r="EP53"/>
  <c r="EO53"/>
  <c r="EN53"/>
  <c r="EM53"/>
  <c r="EL53"/>
  <c r="EK53"/>
  <c r="EJ53"/>
  <c r="EI53"/>
  <c r="EH53"/>
  <c r="EG53"/>
  <c r="EF53"/>
  <c r="EE53"/>
  <c r="ED53"/>
  <c r="EC53"/>
  <c r="EB53"/>
  <c r="EA53"/>
  <c r="DZ53"/>
  <c r="DY53"/>
  <c r="DX53"/>
  <c r="DW53"/>
  <c r="DV53"/>
  <c r="DU53"/>
  <c r="DT53"/>
  <c r="DS53"/>
  <c r="DR53"/>
  <c r="DQ53"/>
  <c r="DP53"/>
  <c r="DO53"/>
  <c r="DN53"/>
  <c r="DM53"/>
  <c r="DL53"/>
  <c r="DK53"/>
  <c r="DJ53"/>
  <c r="DI53"/>
  <c r="DH53"/>
  <c r="DF53"/>
  <c r="DE53"/>
  <c r="DD53"/>
  <c r="DC53"/>
  <c r="DB53"/>
  <c r="DA53"/>
  <c r="CZ53"/>
  <c r="CY53"/>
  <c r="CX53"/>
  <c r="CW53"/>
  <c r="CV53"/>
  <c r="CU53"/>
  <c r="CT53"/>
  <c r="CS53"/>
  <c r="CR53"/>
  <c r="CQ53"/>
  <c r="CP53"/>
  <c r="CO53"/>
  <c r="CN53"/>
  <c r="CM53"/>
  <c r="CL53"/>
  <c r="CK53"/>
  <c r="CJ53"/>
  <c r="CI53"/>
  <c r="CH53"/>
  <c r="CG53"/>
  <c r="CF53"/>
  <c r="CE53"/>
  <c r="CD53"/>
  <c r="CC53"/>
  <c r="CB53"/>
  <c r="CA53"/>
  <c r="BZ53"/>
  <c r="BY53"/>
  <c r="BX53"/>
  <c r="BW53"/>
  <c r="BV53"/>
  <c r="BU53"/>
  <c r="BT53"/>
  <c r="BS53"/>
  <c r="BR53"/>
  <c r="BQ53"/>
  <c r="BP53"/>
  <c r="BO53"/>
  <c r="BN53"/>
  <c r="BM53"/>
  <c r="BL53"/>
  <c r="BK53"/>
  <c r="BJ53"/>
  <c r="BI53"/>
  <c r="BH53"/>
  <c r="BF53"/>
  <c r="BE53"/>
  <c r="BD53"/>
  <c r="BC53"/>
  <c r="BB53"/>
  <c r="BA53"/>
  <c r="AZ53"/>
  <c r="AY53"/>
  <c r="AX53"/>
  <c r="AW53"/>
  <c r="AV53"/>
  <c r="AU53"/>
  <c r="AT53"/>
  <c r="AS53"/>
  <c r="AR53"/>
  <c r="AQ53"/>
  <c r="AP53"/>
  <c r="AO53"/>
  <c r="AN53"/>
  <c r="AM53"/>
  <c r="AL53"/>
  <c r="AK53"/>
  <c r="AJ53"/>
  <c r="AI53"/>
  <c r="AH53"/>
  <c r="AG53"/>
  <c r="AF53"/>
  <c r="AE53"/>
  <c r="AD53"/>
  <c r="AC53"/>
  <c r="AB53"/>
  <c r="AA53"/>
  <c r="Z53"/>
  <c r="Y53"/>
  <c r="X53"/>
  <c r="W53"/>
  <c r="V53"/>
  <c r="U53"/>
  <c r="T53"/>
  <c r="S53"/>
  <c r="R53"/>
  <c r="Q53"/>
  <c r="P53"/>
  <c r="O53"/>
  <c r="N53"/>
  <c r="M53"/>
  <c r="L53"/>
  <c r="K53"/>
  <c r="J53"/>
  <c r="I53"/>
  <c r="H53"/>
  <c r="G53"/>
  <c r="F53"/>
  <c r="E53"/>
  <c r="D53"/>
  <c r="C53"/>
  <c r="B53"/>
  <c r="B52"/>
  <c r="FF50"/>
  <c r="FE50"/>
  <c r="FD50"/>
  <c r="FC50"/>
  <c r="FB50"/>
  <c r="FA50"/>
  <c r="EZ50"/>
  <c r="EY50"/>
  <c r="EX50"/>
  <c r="EW50"/>
  <c r="EV50"/>
  <c r="EU50"/>
  <c r="ET50"/>
  <c r="ES50"/>
  <c r="ER50"/>
  <c r="EQ50"/>
  <c r="EP50"/>
  <c r="EO50"/>
  <c r="EN50"/>
  <c r="EM50"/>
  <c r="EL50"/>
  <c r="EK50"/>
  <c r="EJ50"/>
  <c r="EI50"/>
  <c r="EH50"/>
  <c r="EG50"/>
  <c r="EF50"/>
  <c r="EE50"/>
  <c r="ED50"/>
  <c r="EC50"/>
  <c r="EB50"/>
  <c r="EA50"/>
  <c r="DZ50"/>
  <c r="DY50"/>
  <c r="DX50"/>
  <c r="DW50"/>
  <c r="DV50"/>
  <c r="DU50"/>
  <c r="DT50"/>
  <c r="DS50"/>
  <c r="DR50"/>
  <c r="DQ50"/>
  <c r="DP50"/>
  <c r="DO50"/>
  <c r="DN50"/>
  <c r="DM50"/>
  <c r="DL50"/>
  <c r="DK50"/>
  <c r="DJ50"/>
  <c r="DI50"/>
  <c r="DH50"/>
  <c r="DF50"/>
  <c r="DE50"/>
  <c r="DD50"/>
  <c r="DC50"/>
  <c r="DB50"/>
  <c r="DA50"/>
  <c r="CZ50"/>
  <c r="CY50"/>
  <c r="CX50"/>
  <c r="CW50"/>
  <c r="CV50"/>
  <c r="CU50"/>
  <c r="CT50"/>
  <c r="CS50"/>
  <c r="CR50"/>
  <c r="CQ50"/>
  <c r="CP50"/>
  <c r="CO50"/>
  <c r="CN50"/>
  <c r="CM50"/>
  <c r="CL50"/>
  <c r="CK50"/>
  <c r="CJ50"/>
  <c r="CI50"/>
  <c r="CH50"/>
  <c r="CG50"/>
  <c r="CF50"/>
  <c r="CE50"/>
  <c r="CD50"/>
  <c r="CC50"/>
  <c r="CB50"/>
  <c r="CA50"/>
  <c r="BZ50"/>
  <c r="BY50"/>
  <c r="BX50"/>
  <c r="BW50"/>
  <c r="BV50"/>
  <c r="BU50"/>
  <c r="BT50"/>
  <c r="BS50"/>
  <c r="BR50"/>
  <c r="BQ50"/>
  <c r="BP50"/>
  <c r="BO50"/>
  <c r="BN50"/>
  <c r="BM50"/>
  <c r="BL50"/>
  <c r="BK50"/>
  <c r="BJ50"/>
  <c r="BI50"/>
  <c r="BH50"/>
  <c r="BF50"/>
  <c r="BE50"/>
  <c r="BD50"/>
  <c r="BC50"/>
  <c r="BB50"/>
  <c r="BA50"/>
  <c r="AZ50"/>
  <c r="AY50"/>
  <c r="AX50"/>
  <c r="AW50"/>
  <c r="AV50"/>
  <c r="AU50"/>
  <c r="AT50"/>
  <c r="AS50"/>
  <c r="AR50"/>
  <c r="AQ50"/>
  <c r="AP50"/>
  <c r="AO50"/>
  <c r="AN50"/>
  <c r="AM50"/>
  <c r="AL50"/>
  <c r="AK50"/>
  <c r="AJ50"/>
  <c r="AI50"/>
  <c r="AH50"/>
  <c r="AG50"/>
  <c r="AF50"/>
  <c r="AE50"/>
  <c r="AD50"/>
  <c r="AC50"/>
  <c r="AB50"/>
  <c r="AA50"/>
  <c r="Z50"/>
  <c r="Y50"/>
  <c r="X50"/>
  <c r="W50"/>
  <c r="V50"/>
  <c r="U50"/>
  <c r="T50"/>
  <c r="S50"/>
  <c r="R50"/>
  <c r="Q50"/>
  <c r="P50"/>
  <c r="O50"/>
  <c r="N50"/>
  <c r="M50"/>
  <c r="L50"/>
  <c r="K50"/>
  <c r="J50"/>
  <c r="I50"/>
  <c r="H50"/>
  <c r="G50"/>
  <c r="F50"/>
  <c r="B50"/>
  <c r="FF49"/>
  <c r="FE49"/>
  <c r="FD49"/>
  <c r="FC49"/>
  <c r="FB49"/>
  <c r="FA49"/>
  <c r="EZ49"/>
  <c r="EY49"/>
  <c r="EX49"/>
  <c r="EW49"/>
  <c r="EV49"/>
  <c r="EU49"/>
  <c r="ET49"/>
  <c r="ES49"/>
  <c r="ER49"/>
  <c r="EQ49"/>
  <c r="EP49"/>
  <c r="EO49"/>
  <c r="EN49"/>
  <c r="EM49"/>
  <c r="EL49"/>
  <c r="EK49"/>
  <c r="EJ49"/>
  <c r="EI49"/>
  <c r="EH49"/>
  <c r="EG49"/>
  <c r="EF49"/>
  <c r="EE49"/>
  <c r="ED49"/>
  <c r="EC49"/>
  <c r="EB49"/>
  <c r="EA49"/>
  <c r="DZ49"/>
  <c r="DY49"/>
  <c r="DX49"/>
  <c r="DW49"/>
  <c r="DV49"/>
  <c r="DU49"/>
  <c r="DT49"/>
  <c r="DS49"/>
  <c r="DR49"/>
  <c r="DQ49"/>
  <c r="DP49"/>
  <c r="DO49"/>
  <c r="DN49"/>
  <c r="DM49"/>
  <c r="DL49"/>
  <c r="DK49"/>
  <c r="DJ49"/>
  <c r="DI49"/>
  <c r="DH49"/>
  <c r="DF49"/>
  <c r="DE49"/>
  <c r="DD49"/>
  <c r="DC49"/>
  <c r="DB49"/>
  <c r="DA49"/>
  <c r="CZ49"/>
  <c r="CY49"/>
  <c r="CX49"/>
  <c r="CW49"/>
  <c r="CV49"/>
  <c r="CU49"/>
  <c r="CT49"/>
  <c r="CS49"/>
  <c r="CR49"/>
  <c r="CQ49"/>
  <c r="CP49"/>
  <c r="CO49"/>
  <c r="CN49"/>
  <c r="CM49"/>
  <c r="CL49"/>
  <c r="CK49"/>
  <c r="CJ49"/>
  <c r="CI49"/>
  <c r="CH49"/>
  <c r="CG49"/>
  <c r="CF49"/>
  <c r="CE49"/>
  <c r="CD49"/>
  <c r="CC49"/>
  <c r="CB49"/>
  <c r="CA49"/>
  <c r="BZ49"/>
  <c r="BY49"/>
  <c r="BX49"/>
  <c r="BW49"/>
  <c r="BV49"/>
  <c r="BU49"/>
  <c r="BT49"/>
  <c r="BS49"/>
  <c r="BR49"/>
  <c r="BQ49"/>
  <c r="BP49"/>
  <c r="BO49"/>
  <c r="BN49"/>
  <c r="BM49"/>
  <c r="BL49"/>
  <c r="BK49"/>
  <c r="BJ49"/>
  <c r="BI49"/>
  <c r="BH49"/>
  <c r="BF49"/>
  <c r="BE49"/>
  <c r="BD49"/>
  <c r="BC49"/>
  <c r="BB49"/>
  <c r="BA49"/>
  <c r="AZ49"/>
  <c r="AY49"/>
  <c r="AX49"/>
  <c r="AW49"/>
  <c r="AV49"/>
  <c r="AU49"/>
  <c r="AT49"/>
  <c r="AS49"/>
  <c r="AR49"/>
  <c r="AQ49"/>
  <c r="AP49"/>
  <c r="AO49"/>
  <c r="AN49"/>
  <c r="AM49"/>
  <c r="AL49"/>
  <c r="AK49"/>
  <c r="AJ49"/>
  <c r="AI49"/>
  <c r="AH49"/>
  <c r="AG49"/>
  <c r="AF49"/>
  <c r="AE49"/>
  <c r="AD49"/>
  <c r="AC49"/>
  <c r="AB49"/>
  <c r="AA49"/>
  <c r="Z49"/>
  <c r="Y49"/>
  <c r="X49"/>
  <c r="W49"/>
  <c r="V49"/>
  <c r="U49"/>
  <c r="T49"/>
  <c r="S49"/>
  <c r="R49"/>
  <c r="Q49"/>
  <c r="P49"/>
  <c r="O49"/>
  <c r="N49"/>
  <c r="M49"/>
  <c r="L49"/>
  <c r="K49"/>
  <c r="J49"/>
  <c r="I49"/>
  <c r="H49"/>
  <c r="G49"/>
  <c r="F49"/>
  <c r="E49"/>
  <c r="C49"/>
  <c r="B49"/>
  <c r="FF48"/>
  <c r="FE48"/>
  <c r="FD48"/>
  <c r="FC48"/>
  <c r="FB48"/>
  <c r="FA48"/>
  <c r="EZ48"/>
  <c r="EY48"/>
  <c r="EX48"/>
  <c r="EW48"/>
  <c r="EV48"/>
  <c r="EU48"/>
  <c r="ET48"/>
  <c r="ES48"/>
  <c r="ER48"/>
  <c r="EQ48"/>
  <c r="EP48"/>
  <c r="EO48"/>
  <c r="EN48"/>
  <c r="EM48"/>
  <c r="EL48"/>
  <c r="EK48"/>
  <c r="EJ48"/>
  <c r="EI48"/>
  <c r="EH48"/>
  <c r="EG48"/>
  <c r="EF48"/>
  <c r="EE48"/>
  <c r="ED48"/>
  <c r="EC48"/>
  <c r="EB48"/>
  <c r="EA48"/>
  <c r="DZ48"/>
  <c r="DY48"/>
  <c r="DX48"/>
  <c r="DW48"/>
  <c r="DV48"/>
  <c r="DU48"/>
  <c r="DT48"/>
  <c r="DS48"/>
  <c r="DR48"/>
  <c r="DQ48"/>
  <c r="DP48"/>
  <c r="DO48"/>
  <c r="DN48"/>
  <c r="DM48"/>
  <c r="DL48"/>
  <c r="DK48"/>
  <c r="DJ48"/>
  <c r="DI48"/>
  <c r="DH48"/>
  <c r="DF48"/>
  <c r="DE48"/>
  <c r="DD48"/>
  <c r="DC48"/>
  <c r="DB48"/>
  <c r="DA48"/>
  <c r="CZ48"/>
  <c r="CY48"/>
  <c r="CX48"/>
  <c r="CW48"/>
  <c r="CV48"/>
  <c r="CU48"/>
  <c r="CT48"/>
  <c r="CS48"/>
  <c r="CR48"/>
  <c r="CQ48"/>
  <c r="CP48"/>
  <c r="CO48"/>
  <c r="CN48"/>
  <c r="CM48"/>
  <c r="CL48"/>
  <c r="CK48"/>
  <c r="CJ48"/>
  <c r="CI48"/>
  <c r="CH48"/>
  <c r="CG48"/>
  <c r="CF48"/>
  <c r="CE48"/>
  <c r="CD48"/>
  <c r="CC48"/>
  <c r="CB48"/>
  <c r="CA48"/>
  <c r="BZ48"/>
  <c r="BY48"/>
  <c r="BX48"/>
  <c r="BW48"/>
  <c r="BV48"/>
  <c r="BU48"/>
  <c r="BT48"/>
  <c r="BS48"/>
  <c r="BR48"/>
  <c r="BQ48"/>
  <c r="BP48"/>
  <c r="BO48"/>
  <c r="BN48"/>
  <c r="BM48"/>
  <c r="BL48"/>
  <c r="BK48"/>
  <c r="BJ48"/>
  <c r="BI48"/>
  <c r="BH48"/>
  <c r="BF48"/>
  <c r="BE48"/>
  <c r="BD48"/>
  <c r="BC48"/>
  <c r="BB48"/>
  <c r="BA48"/>
  <c r="AZ48"/>
  <c r="AY48"/>
  <c r="AX48"/>
  <c r="AW48"/>
  <c r="AV48"/>
  <c r="AU48"/>
  <c r="AT48"/>
  <c r="AS48"/>
  <c r="AR48"/>
  <c r="AQ48"/>
  <c r="AP48"/>
  <c r="AO48"/>
  <c r="AN48"/>
  <c r="AM48"/>
  <c r="AL48"/>
  <c r="AK48"/>
  <c r="AJ48"/>
  <c r="AI48"/>
  <c r="AH48"/>
  <c r="AG48"/>
  <c r="AF48"/>
  <c r="AE48"/>
  <c r="AD48"/>
  <c r="AC48"/>
  <c r="AB48"/>
  <c r="AA48"/>
  <c r="Z48"/>
  <c r="Y48"/>
  <c r="X48"/>
  <c r="W48"/>
  <c r="V48"/>
  <c r="U48"/>
  <c r="T48"/>
  <c r="S48"/>
  <c r="R48"/>
  <c r="Q48"/>
  <c r="P48"/>
  <c r="O48"/>
  <c r="N48"/>
  <c r="M48"/>
  <c r="L48"/>
  <c r="K48"/>
  <c r="J48"/>
  <c r="I48"/>
  <c r="H48"/>
  <c r="G48"/>
  <c r="F48"/>
  <c r="E48"/>
  <c r="C48"/>
  <c r="B48"/>
  <c r="FF47"/>
  <c r="FE47"/>
  <c r="FD47"/>
  <c r="FC47"/>
  <c r="FB47"/>
  <c r="FA47"/>
  <c r="EZ47"/>
  <c r="EY47"/>
  <c r="EX47"/>
  <c r="EW47"/>
  <c r="EV47"/>
  <c r="EU47"/>
  <c r="ET47"/>
  <c r="ES47"/>
  <c r="ER47"/>
  <c r="EQ47"/>
  <c r="EP47"/>
  <c r="EO47"/>
  <c r="EN47"/>
  <c r="EM47"/>
  <c r="EL47"/>
  <c r="EK47"/>
  <c r="EJ47"/>
  <c r="EI47"/>
  <c r="EH47"/>
  <c r="EG47"/>
  <c r="EF47"/>
  <c r="EE47"/>
  <c r="ED47"/>
  <c r="EC47"/>
  <c r="EB47"/>
  <c r="EA47"/>
  <c r="DZ47"/>
  <c r="DY47"/>
  <c r="DX47"/>
  <c r="DW47"/>
  <c r="DV47"/>
  <c r="DU47"/>
  <c r="DT47"/>
  <c r="DS47"/>
  <c r="DR47"/>
  <c r="DQ47"/>
  <c r="DP47"/>
  <c r="DO47"/>
  <c r="DN47"/>
  <c r="DM47"/>
  <c r="DL47"/>
  <c r="DK47"/>
  <c r="DJ47"/>
  <c r="DI47"/>
  <c r="DH47"/>
  <c r="DF47"/>
  <c r="DE47"/>
  <c r="DD47"/>
  <c r="DC47"/>
  <c r="DB47"/>
  <c r="DA47"/>
  <c r="CZ47"/>
  <c r="CY47"/>
  <c r="CX47"/>
  <c r="CW47"/>
  <c r="CV47"/>
  <c r="CU47"/>
  <c r="CT47"/>
  <c r="CS47"/>
  <c r="CR47"/>
  <c r="CQ47"/>
  <c r="CP47"/>
  <c r="CO47"/>
  <c r="CN47"/>
  <c r="CM47"/>
  <c r="CL47"/>
  <c r="CK47"/>
  <c r="CJ47"/>
  <c r="CI47"/>
  <c r="CH47"/>
  <c r="CG47"/>
  <c r="CF47"/>
  <c r="CE47"/>
  <c r="CD47"/>
  <c r="CC47"/>
  <c r="CB47"/>
  <c r="CA47"/>
  <c r="BZ47"/>
  <c r="BY47"/>
  <c r="BX47"/>
  <c r="BW47"/>
  <c r="BV47"/>
  <c r="BU47"/>
  <c r="BT47"/>
  <c r="BS47"/>
  <c r="BR47"/>
  <c r="BQ47"/>
  <c r="BP47"/>
  <c r="BO47"/>
  <c r="BN47"/>
  <c r="BM47"/>
  <c r="BL47"/>
  <c r="BK47"/>
  <c r="BJ47"/>
  <c r="BI47"/>
  <c r="BH47"/>
  <c r="BF47"/>
  <c r="BE47"/>
  <c r="BD47"/>
  <c r="BC47"/>
  <c r="BB47"/>
  <c r="BA47"/>
  <c r="AZ47"/>
  <c r="AY47"/>
  <c r="AX47"/>
  <c r="AW47"/>
  <c r="AV47"/>
  <c r="AU47"/>
  <c r="AT47"/>
  <c r="AS47"/>
  <c r="AR47"/>
  <c r="AQ47"/>
  <c r="AP47"/>
  <c r="AO47"/>
  <c r="AN47"/>
  <c r="AM47"/>
  <c r="AL47"/>
  <c r="AK47"/>
  <c r="AJ47"/>
  <c r="AI47"/>
  <c r="AH47"/>
  <c r="AG47"/>
  <c r="AF47"/>
  <c r="AE47"/>
  <c r="AD47"/>
  <c r="AC47"/>
  <c r="AB47"/>
  <c r="AA47"/>
  <c r="Z47"/>
  <c r="Y47"/>
  <c r="X47"/>
  <c r="W47"/>
  <c r="V47"/>
  <c r="U47"/>
  <c r="T47"/>
  <c r="S47"/>
  <c r="R47"/>
  <c r="Q47"/>
  <c r="P47"/>
  <c r="O47"/>
  <c r="N47"/>
  <c r="M47"/>
  <c r="L47"/>
  <c r="K47"/>
  <c r="J47"/>
  <c r="I47"/>
  <c r="H47"/>
  <c r="G47"/>
  <c r="F47"/>
  <c r="E47"/>
  <c r="C47"/>
  <c r="B47"/>
  <c r="FF46"/>
  <c r="FE46"/>
  <c r="FD46"/>
  <c r="FC46"/>
  <c r="FB46"/>
  <c r="FA46"/>
  <c r="EZ46"/>
  <c r="EY46"/>
  <c r="EX46"/>
  <c r="EW46"/>
  <c r="EV46"/>
  <c r="EU46"/>
  <c r="ET46"/>
  <c r="ES46"/>
  <c r="ER46"/>
  <c r="EQ46"/>
  <c r="EP46"/>
  <c r="EO46"/>
  <c r="EN46"/>
  <c r="EM46"/>
  <c r="EL46"/>
  <c r="EK46"/>
  <c r="EJ46"/>
  <c r="EI46"/>
  <c r="EH46"/>
  <c r="EG46"/>
  <c r="EF46"/>
  <c r="EE46"/>
  <c r="ED46"/>
  <c r="EC46"/>
  <c r="EB46"/>
  <c r="EA46"/>
  <c r="DZ46"/>
  <c r="DY46"/>
  <c r="DX46"/>
  <c r="DW46"/>
  <c r="DV46"/>
  <c r="DU46"/>
  <c r="DT46"/>
  <c r="DS46"/>
  <c r="DR46"/>
  <c r="DQ46"/>
  <c r="DP46"/>
  <c r="DO46"/>
  <c r="DN46"/>
  <c r="DM46"/>
  <c r="DL46"/>
  <c r="DK46"/>
  <c r="DJ46"/>
  <c r="DI46"/>
  <c r="DH46"/>
  <c r="DF46"/>
  <c r="DE46"/>
  <c r="DD46"/>
  <c r="DC46"/>
  <c r="DB46"/>
  <c r="DA46"/>
  <c r="CZ46"/>
  <c r="CY46"/>
  <c r="CX46"/>
  <c r="CW46"/>
  <c r="CV46"/>
  <c r="CU46"/>
  <c r="CT46"/>
  <c r="CS46"/>
  <c r="CR46"/>
  <c r="CQ46"/>
  <c r="CP46"/>
  <c r="CO46"/>
  <c r="CN46"/>
  <c r="CM46"/>
  <c r="CL46"/>
  <c r="CK46"/>
  <c r="CJ46"/>
  <c r="CI46"/>
  <c r="CH46"/>
  <c r="CG46"/>
  <c r="CF46"/>
  <c r="CE46"/>
  <c r="CD46"/>
  <c r="CC46"/>
  <c r="CB46"/>
  <c r="CA46"/>
  <c r="BZ46"/>
  <c r="BY46"/>
  <c r="BX46"/>
  <c r="BW46"/>
  <c r="BV46"/>
  <c r="BU46"/>
  <c r="BT46"/>
  <c r="BS46"/>
  <c r="BR46"/>
  <c r="BQ46"/>
  <c r="BP46"/>
  <c r="BO46"/>
  <c r="BN46"/>
  <c r="BM46"/>
  <c r="BL46"/>
  <c r="BK46"/>
  <c r="BJ46"/>
  <c r="BI46"/>
  <c r="BH46"/>
  <c r="BF46"/>
  <c r="BE46"/>
  <c r="BD46"/>
  <c r="BC46"/>
  <c r="BB46"/>
  <c r="BA46"/>
  <c r="AZ46"/>
  <c r="AY46"/>
  <c r="AX46"/>
  <c r="AW46"/>
  <c r="AV46"/>
  <c r="AU46"/>
  <c r="AT46"/>
  <c r="AS46"/>
  <c r="AR46"/>
  <c r="AQ46"/>
  <c r="AP46"/>
  <c r="AO46"/>
  <c r="AN46"/>
  <c r="AM46"/>
  <c r="AL46"/>
  <c r="AK46"/>
  <c r="AJ46"/>
  <c r="AI46"/>
  <c r="AH46"/>
  <c r="AG46"/>
  <c r="AF46"/>
  <c r="AE46"/>
  <c r="AD46"/>
  <c r="AC46"/>
  <c r="AB46"/>
  <c r="AA46"/>
  <c r="Z46"/>
  <c r="Y46"/>
  <c r="X46"/>
  <c r="W46"/>
  <c r="V46"/>
  <c r="U46"/>
  <c r="T46"/>
  <c r="S46"/>
  <c r="R46"/>
  <c r="Q46"/>
  <c r="P46"/>
  <c r="O46"/>
  <c r="N46"/>
  <c r="M46"/>
  <c r="L46"/>
  <c r="K46"/>
  <c r="J46"/>
  <c r="I46"/>
  <c r="H46"/>
  <c r="G46"/>
  <c r="F46"/>
  <c r="E46"/>
  <c r="C46"/>
  <c r="B46"/>
  <c r="FF45"/>
  <c r="FE45"/>
  <c r="FD45"/>
  <c r="FC45"/>
  <c r="FB45"/>
  <c r="FA45"/>
  <c r="EZ45"/>
  <c r="EY45"/>
  <c r="EX45"/>
  <c r="EW45"/>
  <c r="EV45"/>
  <c r="EU45"/>
  <c r="ET45"/>
  <c r="ES45"/>
  <c r="ER45"/>
  <c r="EQ45"/>
  <c r="EP45"/>
  <c r="EO45"/>
  <c r="EN45"/>
  <c r="EM45"/>
  <c r="EL45"/>
  <c r="EK45"/>
  <c r="EJ45"/>
  <c r="EI45"/>
  <c r="EH45"/>
  <c r="EG45"/>
  <c r="EF45"/>
  <c r="EE45"/>
  <c r="ED45"/>
  <c r="EC45"/>
  <c r="EB45"/>
  <c r="EA45"/>
  <c r="DZ45"/>
  <c r="DY45"/>
  <c r="DX45"/>
  <c r="DW45"/>
  <c r="DV45"/>
  <c r="DU45"/>
  <c r="DT45"/>
  <c r="DS45"/>
  <c r="DR45"/>
  <c r="DQ45"/>
  <c r="DP45"/>
  <c r="DO45"/>
  <c r="DN45"/>
  <c r="DM45"/>
  <c r="DL45"/>
  <c r="DK45"/>
  <c r="DJ45"/>
  <c r="DI45"/>
  <c r="DH45"/>
  <c r="DF45"/>
  <c r="DE45"/>
  <c r="DD45"/>
  <c r="DC45"/>
  <c r="DB45"/>
  <c r="DA45"/>
  <c r="CZ45"/>
  <c r="CY45"/>
  <c r="CX45"/>
  <c r="CW45"/>
  <c r="CV45"/>
  <c r="CU45"/>
  <c r="CT45"/>
  <c r="CS45"/>
  <c r="CR45"/>
  <c r="CQ45"/>
  <c r="CP45"/>
  <c r="CO45"/>
  <c r="CN45"/>
  <c r="CM45"/>
  <c r="CL45"/>
  <c r="CK45"/>
  <c r="CJ45"/>
  <c r="CI45"/>
  <c r="CH45"/>
  <c r="CG45"/>
  <c r="CF45"/>
  <c r="CE45"/>
  <c r="CD45"/>
  <c r="CC45"/>
  <c r="CB45"/>
  <c r="CA45"/>
  <c r="BZ45"/>
  <c r="BY45"/>
  <c r="BX45"/>
  <c r="BW45"/>
  <c r="BV45"/>
  <c r="BU45"/>
  <c r="BT45"/>
  <c r="BS45"/>
  <c r="BR45"/>
  <c r="BQ45"/>
  <c r="BP45"/>
  <c r="BO45"/>
  <c r="BN45"/>
  <c r="BM45"/>
  <c r="BL45"/>
  <c r="BK45"/>
  <c r="BJ45"/>
  <c r="BI45"/>
  <c r="BH45"/>
  <c r="BF45"/>
  <c r="BE45"/>
  <c r="BD45"/>
  <c r="BC45"/>
  <c r="BB45"/>
  <c r="BA45"/>
  <c r="AZ45"/>
  <c r="AY45"/>
  <c r="AX45"/>
  <c r="AW45"/>
  <c r="AV45"/>
  <c r="AU45"/>
  <c r="AT45"/>
  <c r="AS45"/>
  <c r="AR45"/>
  <c r="AQ45"/>
  <c r="AP45"/>
  <c r="AO45"/>
  <c r="AN45"/>
  <c r="AM45"/>
  <c r="AL45"/>
  <c r="AK45"/>
  <c r="AJ45"/>
  <c r="AI45"/>
  <c r="AH45"/>
  <c r="AG45"/>
  <c r="AF45"/>
  <c r="AE45"/>
  <c r="AD45"/>
  <c r="AC45"/>
  <c r="AB45"/>
  <c r="AA45"/>
  <c r="Z45"/>
  <c r="Y45"/>
  <c r="X45"/>
  <c r="W45"/>
  <c r="V45"/>
  <c r="U45"/>
  <c r="T45"/>
  <c r="S45"/>
  <c r="R45"/>
  <c r="Q45"/>
  <c r="P45"/>
  <c r="O45"/>
  <c r="N45"/>
  <c r="M45"/>
  <c r="L45"/>
  <c r="K45"/>
  <c r="J45"/>
  <c r="I45"/>
  <c r="H45"/>
  <c r="G45"/>
  <c r="F45"/>
  <c r="E45"/>
  <c r="C45"/>
  <c r="B45"/>
  <c r="FF44"/>
  <c r="FE44"/>
  <c r="FD44"/>
  <c r="FC44"/>
  <c r="FB44"/>
  <c r="FA44"/>
  <c r="EZ44"/>
  <c r="EY44"/>
  <c r="EX44"/>
  <c r="EW44"/>
  <c r="EV44"/>
  <c r="EU44"/>
  <c r="ET44"/>
  <c r="ES44"/>
  <c r="ER44"/>
  <c r="EQ44"/>
  <c r="EP44"/>
  <c r="EO44"/>
  <c r="EN44"/>
  <c r="EM44"/>
  <c r="EL44"/>
  <c r="EK44"/>
  <c r="EJ44"/>
  <c r="EI44"/>
  <c r="EH44"/>
  <c r="EG44"/>
  <c r="EF44"/>
  <c r="EE44"/>
  <c r="ED44"/>
  <c r="EC44"/>
  <c r="EB44"/>
  <c r="EA44"/>
  <c r="DZ44"/>
  <c r="DY44"/>
  <c r="DX44"/>
  <c r="DW44"/>
  <c r="DV44"/>
  <c r="DU44"/>
  <c r="DT44"/>
  <c r="DS44"/>
  <c r="DR44"/>
  <c r="DQ44"/>
  <c r="DP44"/>
  <c r="DO44"/>
  <c r="DN44"/>
  <c r="DM44"/>
  <c r="DL44"/>
  <c r="DK44"/>
  <c r="DJ44"/>
  <c r="DI44"/>
  <c r="DH44"/>
  <c r="DF44"/>
  <c r="DE44"/>
  <c r="DD44"/>
  <c r="DC44"/>
  <c r="DB44"/>
  <c r="DA44"/>
  <c r="CZ44"/>
  <c r="CY44"/>
  <c r="CX44"/>
  <c r="CW44"/>
  <c r="CV44"/>
  <c r="CU44"/>
  <c r="CT44"/>
  <c r="CS44"/>
  <c r="CR44"/>
  <c r="CQ44"/>
  <c r="CP44"/>
  <c r="CO44"/>
  <c r="CN44"/>
  <c r="CM44"/>
  <c r="CL44"/>
  <c r="CK44"/>
  <c r="CJ44"/>
  <c r="CI44"/>
  <c r="CH44"/>
  <c r="CG44"/>
  <c r="CF44"/>
  <c r="CE44"/>
  <c r="CD44"/>
  <c r="CC44"/>
  <c r="CB44"/>
  <c r="CA44"/>
  <c r="BZ44"/>
  <c r="BY44"/>
  <c r="BX44"/>
  <c r="BW44"/>
  <c r="BV44"/>
  <c r="BU44"/>
  <c r="BT44"/>
  <c r="BS44"/>
  <c r="BR44"/>
  <c r="BQ44"/>
  <c r="BP44"/>
  <c r="BO44"/>
  <c r="BN44"/>
  <c r="BM44"/>
  <c r="BL44"/>
  <c r="BK44"/>
  <c r="BJ44"/>
  <c r="BI44"/>
  <c r="BH44"/>
  <c r="BF44"/>
  <c r="BE44"/>
  <c r="BD44"/>
  <c r="BC44"/>
  <c r="BB44"/>
  <c r="BA44"/>
  <c r="AZ44"/>
  <c r="AY44"/>
  <c r="AX44"/>
  <c r="AW44"/>
  <c r="AV44"/>
  <c r="AU44"/>
  <c r="AT44"/>
  <c r="AS44"/>
  <c r="AR44"/>
  <c r="AQ44"/>
  <c r="AP44"/>
  <c r="AO44"/>
  <c r="AN44"/>
  <c r="AM44"/>
  <c r="AL44"/>
  <c r="AK44"/>
  <c r="AJ44"/>
  <c r="AI44"/>
  <c r="AH44"/>
  <c r="AG44"/>
  <c r="AF44"/>
  <c r="AE44"/>
  <c r="AD44"/>
  <c r="AC44"/>
  <c r="AB44"/>
  <c r="AA44"/>
  <c r="Z44"/>
  <c r="Y44"/>
  <c r="X44"/>
  <c r="W44"/>
  <c r="V44"/>
  <c r="U44"/>
  <c r="T44"/>
  <c r="S44"/>
  <c r="R44"/>
  <c r="Q44"/>
  <c r="P44"/>
  <c r="O44"/>
  <c r="N44"/>
  <c r="M44"/>
  <c r="L44"/>
  <c r="K44"/>
  <c r="J44"/>
  <c r="I44"/>
  <c r="H44"/>
  <c r="G44"/>
  <c r="F44"/>
  <c r="E44"/>
  <c r="C44"/>
  <c r="B44"/>
  <c r="FF43"/>
  <c r="FE43"/>
  <c r="FD43"/>
  <c r="FC43"/>
  <c r="FB43"/>
  <c r="FA43"/>
  <c r="EZ43"/>
  <c r="EY43"/>
  <c r="EX43"/>
  <c r="EW43"/>
  <c r="EV43"/>
  <c r="EU43"/>
  <c r="ET43"/>
  <c r="ES43"/>
  <c r="ER43"/>
  <c r="EQ43"/>
  <c r="EP43"/>
  <c r="EO43"/>
  <c r="EN43"/>
  <c r="EM43"/>
  <c r="EL43"/>
  <c r="EK43"/>
  <c r="EJ43"/>
  <c r="EI43"/>
  <c r="EH43"/>
  <c r="EG43"/>
  <c r="EF43"/>
  <c r="EE43"/>
  <c r="ED43"/>
  <c r="EC43"/>
  <c r="EB43"/>
  <c r="EA43"/>
  <c r="DZ43"/>
  <c r="DY43"/>
  <c r="DX43"/>
  <c r="DW43"/>
  <c r="DV43"/>
  <c r="DU43"/>
  <c r="DT43"/>
  <c r="DS43"/>
  <c r="DR43"/>
  <c r="DQ43"/>
  <c r="DP43"/>
  <c r="DO43"/>
  <c r="DN43"/>
  <c r="DM43"/>
  <c r="DL43"/>
  <c r="DK43"/>
  <c r="DJ43"/>
  <c r="DI43"/>
  <c r="DH43"/>
  <c r="DF43"/>
  <c r="DE43"/>
  <c r="DD43"/>
  <c r="DC43"/>
  <c r="DB43"/>
  <c r="DA43"/>
  <c r="CZ43"/>
  <c r="CY43"/>
  <c r="CX43"/>
  <c r="CW43"/>
  <c r="CV43"/>
  <c r="CU43"/>
  <c r="CT43"/>
  <c r="CS43"/>
  <c r="CR43"/>
  <c r="CQ43"/>
  <c r="CP43"/>
  <c r="CO43"/>
  <c r="CN43"/>
  <c r="CM43"/>
  <c r="CL43"/>
  <c r="CK43"/>
  <c r="CJ43"/>
  <c r="CI43"/>
  <c r="CH43"/>
  <c r="CG43"/>
  <c r="CF43"/>
  <c r="CE43"/>
  <c r="CD43"/>
  <c r="CC43"/>
  <c r="CB43"/>
  <c r="CA43"/>
  <c r="BZ43"/>
  <c r="BY43"/>
  <c r="BX43"/>
  <c r="BW43"/>
  <c r="BV43"/>
  <c r="BU43"/>
  <c r="BT43"/>
  <c r="BS43"/>
  <c r="BR43"/>
  <c r="BQ43"/>
  <c r="BP43"/>
  <c r="BO43"/>
  <c r="BN43"/>
  <c r="BM43"/>
  <c r="BL43"/>
  <c r="BK43"/>
  <c r="BJ43"/>
  <c r="BI43"/>
  <c r="BH43"/>
  <c r="BF43"/>
  <c r="BE43"/>
  <c r="BD43"/>
  <c r="BC43"/>
  <c r="BB43"/>
  <c r="BA43"/>
  <c r="AZ43"/>
  <c r="AY43"/>
  <c r="AX43"/>
  <c r="AW43"/>
  <c r="AV43"/>
  <c r="AU43"/>
  <c r="AT43"/>
  <c r="AS43"/>
  <c r="AR43"/>
  <c r="AQ43"/>
  <c r="AP43"/>
  <c r="AO43"/>
  <c r="AN43"/>
  <c r="AM43"/>
  <c r="AL43"/>
  <c r="AK43"/>
  <c r="AJ43"/>
  <c r="AI43"/>
  <c r="AH43"/>
  <c r="AG43"/>
  <c r="AF43"/>
  <c r="AE43"/>
  <c r="AD43"/>
  <c r="AC43"/>
  <c r="AB43"/>
  <c r="AA43"/>
  <c r="Z43"/>
  <c r="Y43"/>
  <c r="X43"/>
  <c r="W43"/>
  <c r="V43"/>
  <c r="U43"/>
  <c r="T43"/>
  <c r="S43"/>
  <c r="R43"/>
  <c r="Q43"/>
  <c r="P43"/>
  <c r="O43"/>
  <c r="N43"/>
  <c r="M43"/>
  <c r="L43"/>
  <c r="K43"/>
  <c r="J43"/>
  <c r="I43"/>
  <c r="H43"/>
  <c r="G43"/>
  <c r="F43"/>
  <c r="E43"/>
  <c r="C43"/>
  <c r="B43"/>
  <c r="FF42"/>
  <c r="FE42"/>
  <c r="FD42"/>
  <c r="FC42"/>
  <c r="FB42"/>
  <c r="FA42"/>
  <c r="EZ42"/>
  <c r="EY42"/>
  <c r="EX42"/>
  <c r="EW42"/>
  <c r="EV42"/>
  <c r="EU42"/>
  <c r="ET42"/>
  <c r="ES42"/>
  <c r="ER42"/>
  <c r="EQ42"/>
  <c r="EP42"/>
  <c r="EO42"/>
  <c r="EN42"/>
  <c r="EM42"/>
  <c r="EL42"/>
  <c r="EK42"/>
  <c r="EJ42"/>
  <c r="EI42"/>
  <c r="EH42"/>
  <c r="EG42"/>
  <c r="EF42"/>
  <c r="EE42"/>
  <c r="ED42"/>
  <c r="EC42"/>
  <c r="EB42"/>
  <c r="EA42"/>
  <c r="DZ42"/>
  <c r="DY42"/>
  <c r="DX42"/>
  <c r="DW42"/>
  <c r="DV42"/>
  <c r="DU42"/>
  <c r="DT42"/>
  <c r="DS42"/>
  <c r="DR42"/>
  <c r="DQ42"/>
  <c r="DP42"/>
  <c r="DO42"/>
  <c r="DN42"/>
  <c r="DM42"/>
  <c r="DL42"/>
  <c r="DK42"/>
  <c r="DJ42"/>
  <c r="DI42"/>
  <c r="DH42"/>
  <c r="DF42"/>
  <c r="DE42"/>
  <c r="DD42"/>
  <c r="DC42"/>
  <c r="DB42"/>
  <c r="DA42"/>
  <c r="CZ42"/>
  <c r="CY42"/>
  <c r="CX42"/>
  <c r="CW42"/>
  <c r="CV42"/>
  <c r="CU42"/>
  <c r="CT42"/>
  <c r="CS42"/>
  <c r="CR42"/>
  <c r="CQ42"/>
  <c r="CP42"/>
  <c r="CO42"/>
  <c r="CN42"/>
  <c r="CM42"/>
  <c r="CL42"/>
  <c r="CK42"/>
  <c r="CJ42"/>
  <c r="CI42"/>
  <c r="CH42"/>
  <c r="CG42"/>
  <c r="CF42"/>
  <c r="CE42"/>
  <c r="CD42"/>
  <c r="CC42"/>
  <c r="CB42"/>
  <c r="CA42"/>
  <c r="BZ42"/>
  <c r="BY42"/>
  <c r="BX42"/>
  <c r="BW42"/>
  <c r="BV42"/>
  <c r="BU42"/>
  <c r="BT42"/>
  <c r="BS42"/>
  <c r="BR42"/>
  <c r="BQ42"/>
  <c r="BP42"/>
  <c r="BO42"/>
  <c r="BN42"/>
  <c r="BM42"/>
  <c r="BL42"/>
  <c r="BK42"/>
  <c r="BJ42"/>
  <c r="BI42"/>
  <c r="BH42"/>
  <c r="BF42"/>
  <c r="BE42"/>
  <c r="BD42"/>
  <c r="BC42"/>
  <c r="BB42"/>
  <c r="BA42"/>
  <c r="AZ42"/>
  <c r="AY42"/>
  <c r="AX42"/>
  <c r="AW42"/>
  <c r="AV42"/>
  <c r="AU42"/>
  <c r="AT42"/>
  <c r="AS42"/>
  <c r="AR42"/>
  <c r="AQ42"/>
  <c r="AP42"/>
  <c r="AO42"/>
  <c r="AN42"/>
  <c r="AM42"/>
  <c r="AL42"/>
  <c r="AK42"/>
  <c r="AJ42"/>
  <c r="AI42"/>
  <c r="AH42"/>
  <c r="AG42"/>
  <c r="AF42"/>
  <c r="AE42"/>
  <c r="AD42"/>
  <c r="AC42"/>
  <c r="AB42"/>
  <c r="AA42"/>
  <c r="Z42"/>
  <c r="Y42"/>
  <c r="X42"/>
  <c r="W42"/>
  <c r="V42"/>
  <c r="U42"/>
  <c r="T42"/>
  <c r="S42"/>
  <c r="R42"/>
  <c r="Q42"/>
  <c r="P42"/>
  <c r="O42"/>
  <c r="N42"/>
  <c r="M42"/>
  <c r="L42"/>
  <c r="K42"/>
  <c r="J42"/>
  <c r="I42"/>
  <c r="H42"/>
  <c r="G42"/>
  <c r="F42"/>
  <c r="E42"/>
  <c r="C42"/>
  <c r="B42"/>
  <c r="FF41"/>
  <c r="FE41"/>
  <c r="FD41"/>
  <c r="FC41"/>
  <c r="FB41"/>
  <c r="FA41"/>
  <c r="EZ41"/>
  <c r="EY41"/>
  <c r="EX41"/>
  <c r="EW41"/>
  <c r="EV41"/>
  <c r="EU41"/>
  <c r="ET41"/>
  <c r="ES41"/>
  <c r="ER41"/>
  <c r="EQ41"/>
  <c r="EP41"/>
  <c r="EO41"/>
  <c r="EN41"/>
  <c r="EM41"/>
  <c r="EL41"/>
  <c r="EK41"/>
  <c r="EJ41"/>
  <c r="EI41"/>
  <c r="EH41"/>
  <c r="EG41"/>
  <c r="EF41"/>
  <c r="EE41"/>
  <c r="ED41"/>
  <c r="EC41"/>
  <c r="EB41"/>
  <c r="EA41"/>
  <c r="DZ41"/>
  <c r="DY41"/>
  <c r="DX41"/>
  <c r="DW41"/>
  <c r="DV41"/>
  <c r="DU41"/>
  <c r="DT41"/>
  <c r="DS41"/>
  <c r="DR41"/>
  <c r="DQ41"/>
  <c r="DP41"/>
  <c r="DO41"/>
  <c r="DN41"/>
  <c r="DM41"/>
  <c r="DL41"/>
  <c r="DK41"/>
  <c r="DJ41"/>
  <c r="DI41"/>
  <c r="DH41"/>
  <c r="DF41"/>
  <c r="DE41"/>
  <c r="DD41"/>
  <c r="DC41"/>
  <c r="DB41"/>
  <c r="DA41"/>
  <c r="CZ41"/>
  <c r="CY41"/>
  <c r="CX41"/>
  <c r="CW41"/>
  <c r="CV41"/>
  <c r="CU41"/>
  <c r="CT41"/>
  <c r="CS41"/>
  <c r="CR41"/>
  <c r="CQ41"/>
  <c r="CP41"/>
  <c r="CO41"/>
  <c r="CN41"/>
  <c r="CM41"/>
  <c r="CL41"/>
  <c r="CK41"/>
  <c r="CJ41"/>
  <c r="CI41"/>
  <c r="CH41"/>
  <c r="CG41"/>
  <c r="CF41"/>
  <c r="CE41"/>
  <c r="CD41"/>
  <c r="CC41"/>
  <c r="CB41"/>
  <c r="CA41"/>
  <c r="BZ41"/>
  <c r="BY41"/>
  <c r="BX41"/>
  <c r="BW41"/>
  <c r="BV41"/>
  <c r="BU41"/>
  <c r="BT41"/>
  <c r="BS41"/>
  <c r="BR41"/>
  <c r="BQ41"/>
  <c r="BP41"/>
  <c r="BO41"/>
  <c r="BN41"/>
  <c r="BM41"/>
  <c r="BL41"/>
  <c r="BK41"/>
  <c r="BJ41"/>
  <c r="BI41"/>
  <c r="BH41"/>
  <c r="BF41"/>
  <c r="BE41"/>
  <c r="BD41"/>
  <c r="BC41"/>
  <c r="BB41"/>
  <c r="BA41"/>
  <c r="AZ41"/>
  <c r="AY41"/>
  <c r="AX41"/>
  <c r="AW41"/>
  <c r="AV41"/>
  <c r="AU41"/>
  <c r="AT41"/>
  <c r="AS41"/>
  <c r="AR41"/>
  <c r="AQ41"/>
  <c r="AP41"/>
  <c r="AO41"/>
  <c r="AN41"/>
  <c r="AM41"/>
  <c r="AL41"/>
  <c r="AK41"/>
  <c r="AJ41"/>
  <c r="AI41"/>
  <c r="AH41"/>
  <c r="AG41"/>
  <c r="AF41"/>
  <c r="AE41"/>
  <c r="AD41"/>
  <c r="AC41"/>
  <c r="AB41"/>
  <c r="AA41"/>
  <c r="Z41"/>
  <c r="Y41"/>
  <c r="X41"/>
  <c r="W41"/>
  <c r="V41"/>
  <c r="U41"/>
  <c r="T41"/>
  <c r="S41"/>
  <c r="R41"/>
  <c r="Q41"/>
  <c r="P41"/>
  <c r="O41"/>
  <c r="N41"/>
  <c r="M41"/>
  <c r="L41"/>
  <c r="K41"/>
  <c r="J41"/>
  <c r="I41"/>
  <c r="H41"/>
  <c r="G41"/>
  <c r="F41"/>
  <c r="E41"/>
  <c r="D41"/>
  <c r="B41"/>
  <c r="B40"/>
  <c r="BF39"/>
  <c r="FF38"/>
  <c r="FE38"/>
  <c r="FD38"/>
  <c r="FC38"/>
  <c r="FB38"/>
  <c r="FA38"/>
  <c r="EZ38"/>
  <c r="EY38"/>
  <c r="EX38"/>
  <c r="EW38"/>
  <c r="EV38"/>
  <c r="EU38"/>
  <c r="ET38"/>
  <c r="ES38"/>
  <c r="ER38"/>
  <c r="EQ38"/>
  <c r="EP38"/>
  <c r="EO38"/>
  <c r="EN38"/>
  <c r="EM38"/>
  <c r="EL38"/>
  <c r="EK38"/>
  <c r="EJ38"/>
  <c r="EI38"/>
  <c r="EH38"/>
  <c r="EG38"/>
  <c r="EF38"/>
  <c r="EE38"/>
  <c r="ED38"/>
  <c r="EC38"/>
  <c r="EB38"/>
  <c r="EA38"/>
  <c r="DZ38"/>
  <c r="DY38"/>
  <c r="DX38"/>
  <c r="DW38"/>
  <c r="DV38"/>
  <c r="DU38"/>
  <c r="DT38"/>
  <c r="DS38"/>
  <c r="DR38"/>
  <c r="DQ38"/>
  <c r="DP38"/>
  <c r="DO38"/>
  <c r="DN38"/>
  <c r="DM38"/>
  <c r="DL38"/>
  <c r="DK38"/>
  <c r="DJ38"/>
  <c r="DI38"/>
  <c r="DH38"/>
  <c r="DF38"/>
  <c r="DE38"/>
  <c r="DD38"/>
  <c r="DC38"/>
  <c r="DB38"/>
  <c r="DA38"/>
  <c r="CZ38"/>
  <c r="CY38"/>
  <c r="CX38"/>
  <c r="CW38"/>
  <c r="CV38"/>
  <c r="CU38"/>
  <c r="CT38"/>
  <c r="CS38"/>
  <c r="CR38"/>
  <c r="CQ38"/>
  <c r="CP38"/>
  <c r="CO38"/>
  <c r="CN38"/>
  <c r="CM38"/>
  <c r="CL38"/>
  <c r="CK38"/>
  <c r="CJ38"/>
  <c r="CI38"/>
  <c r="CH38"/>
  <c r="CG38"/>
  <c r="CF38"/>
  <c r="CE38"/>
  <c r="CD38"/>
  <c r="CC38"/>
  <c r="CB38"/>
  <c r="CA38"/>
  <c r="BZ38"/>
  <c r="BY38"/>
  <c r="BX38"/>
  <c r="BW38"/>
  <c r="BV38"/>
  <c r="BU38"/>
  <c r="BT38"/>
  <c r="BS38"/>
  <c r="BR38"/>
  <c r="BQ38"/>
  <c r="BP38"/>
  <c r="BO38"/>
  <c r="BN38"/>
  <c r="BM38"/>
  <c r="BL38"/>
  <c r="BK38"/>
  <c r="BJ38"/>
  <c r="BI38"/>
  <c r="BH38"/>
  <c r="BF38"/>
  <c r="BE38"/>
  <c r="BD38"/>
  <c r="BC38"/>
  <c r="BB38"/>
  <c r="BA38"/>
  <c r="AZ38"/>
  <c r="AY38"/>
  <c r="AX38"/>
  <c r="AW38"/>
  <c r="AV38"/>
  <c r="AU38"/>
  <c r="AT38"/>
  <c r="AS38"/>
  <c r="AR38"/>
  <c r="AQ38"/>
  <c r="AP38"/>
  <c r="AO38"/>
  <c r="AN38"/>
  <c r="AM38"/>
  <c r="AL38"/>
  <c r="AK38"/>
  <c r="AJ38"/>
  <c r="AI38"/>
  <c r="AH38"/>
  <c r="AG38"/>
  <c r="AF38"/>
  <c r="AE38"/>
  <c r="AD38"/>
  <c r="AC38"/>
  <c r="AB38"/>
  <c r="AA38"/>
  <c r="Z38"/>
  <c r="Y38"/>
  <c r="X38"/>
  <c r="W38"/>
  <c r="V38"/>
  <c r="U38"/>
  <c r="T38"/>
  <c r="S38"/>
  <c r="R38"/>
  <c r="Q38"/>
  <c r="P38"/>
  <c r="O38"/>
  <c r="N38"/>
  <c r="M38"/>
  <c r="L38"/>
  <c r="K38"/>
  <c r="J38"/>
  <c r="I38"/>
  <c r="H38"/>
  <c r="G38"/>
  <c r="B38"/>
  <c r="FF37"/>
  <c r="FE37"/>
  <c r="FD37"/>
  <c r="FC37"/>
  <c r="FB37"/>
  <c r="FA37"/>
  <c r="EZ37"/>
  <c r="EY37"/>
  <c r="EX37"/>
  <c r="EW37"/>
  <c r="EV37"/>
  <c r="EU37"/>
  <c r="ET37"/>
  <c r="ES37"/>
  <c r="ER37"/>
  <c r="EQ37"/>
  <c r="EP37"/>
  <c r="EO37"/>
  <c r="EN37"/>
  <c r="EM37"/>
  <c r="EL37"/>
  <c r="EK37"/>
  <c r="EJ37"/>
  <c r="EI37"/>
  <c r="EH37"/>
  <c r="EG37"/>
  <c r="EF37"/>
  <c r="EE37"/>
  <c r="ED37"/>
  <c r="EC37"/>
  <c r="EB37"/>
  <c r="EA37"/>
  <c r="DZ37"/>
  <c r="DY37"/>
  <c r="DX37"/>
  <c r="DW37"/>
  <c r="DV37"/>
  <c r="DU37"/>
  <c r="DT37"/>
  <c r="DS37"/>
  <c r="DR37"/>
  <c r="DQ37"/>
  <c r="DP37"/>
  <c r="DO37"/>
  <c r="DN37"/>
  <c r="DM37"/>
  <c r="DL37"/>
  <c r="DK37"/>
  <c r="DJ37"/>
  <c r="DI37"/>
  <c r="DH37"/>
  <c r="DF37"/>
  <c r="DE37"/>
  <c r="DD37"/>
  <c r="DC37"/>
  <c r="DB37"/>
  <c r="DA37"/>
  <c r="CZ37"/>
  <c r="CY37"/>
  <c r="CX37"/>
  <c r="CW37"/>
  <c r="CV37"/>
  <c r="CU37"/>
  <c r="CT37"/>
  <c r="CS37"/>
  <c r="CR37"/>
  <c r="CQ37"/>
  <c r="CP37"/>
  <c r="CO37"/>
  <c r="CN37"/>
  <c r="CM37"/>
  <c r="CL37"/>
  <c r="CK37"/>
  <c r="CJ37"/>
  <c r="CI37"/>
  <c r="CH37"/>
  <c r="CG37"/>
  <c r="CF37"/>
  <c r="CE37"/>
  <c r="CD37"/>
  <c r="CC37"/>
  <c r="CB37"/>
  <c r="CA37"/>
  <c r="BZ37"/>
  <c r="BY37"/>
  <c r="BX37"/>
  <c r="BW37"/>
  <c r="BV37"/>
  <c r="BU37"/>
  <c r="BT37"/>
  <c r="BS37"/>
  <c r="BR37"/>
  <c r="BQ37"/>
  <c r="BP37"/>
  <c r="BO37"/>
  <c r="BN37"/>
  <c r="BM37"/>
  <c r="BL37"/>
  <c r="BK37"/>
  <c r="BJ37"/>
  <c r="BI37"/>
  <c r="BH37"/>
  <c r="BF37"/>
  <c r="BE37"/>
  <c r="BD37"/>
  <c r="BC37"/>
  <c r="BB37"/>
  <c r="BA37"/>
  <c r="AZ37"/>
  <c r="AY37"/>
  <c r="AX37"/>
  <c r="AW37"/>
  <c r="AV37"/>
  <c r="AU37"/>
  <c r="AT37"/>
  <c r="AS37"/>
  <c r="AR37"/>
  <c r="AQ37"/>
  <c r="AP37"/>
  <c r="AO37"/>
  <c r="AN37"/>
  <c r="AM37"/>
  <c r="AL37"/>
  <c r="AK37"/>
  <c r="AJ37"/>
  <c r="AI37"/>
  <c r="AH37"/>
  <c r="AG37"/>
  <c r="AF37"/>
  <c r="AE37"/>
  <c r="AD37"/>
  <c r="AC37"/>
  <c r="AB37"/>
  <c r="AA37"/>
  <c r="Z37"/>
  <c r="Y37"/>
  <c r="X37"/>
  <c r="W37"/>
  <c r="V37"/>
  <c r="U37"/>
  <c r="T37"/>
  <c r="S37"/>
  <c r="R37"/>
  <c r="Q37"/>
  <c r="P37"/>
  <c r="O37"/>
  <c r="N37"/>
  <c r="M37"/>
  <c r="L37"/>
  <c r="K37"/>
  <c r="J37"/>
  <c r="I37"/>
  <c r="H37"/>
  <c r="G37"/>
  <c r="F37"/>
  <c r="B37"/>
  <c r="B36"/>
  <c r="FF35"/>
  <c r="FE35"/>
  <c r="FD35"/>
  <c r="FC35"/>
  <c r="FB35"/>
  <c r="FA35"/>
  <c r="EZ35"/>
  <c r="EY35"/>
  <c r="EX35"/>
  <c r="EW35"/>
  <c r="EV35"/>
  <c r="EU35"/>
  <c r="ET35"/>
  <c r="ES35"/>
  <c r="ER35"/>
  <c r="EQ35"/>
  <c r="EP35"/>
  <c r="EO35"/>
  <c r="EN35"/>
  <c r="EM35"/>
  <c r="EL35"/>
  <c r="EK35"/>
  <c r="EJ35"/>
  <c r="EI35"/>
  <c r="EH35"/>
  <c r="EG35"/>
  <c r="EF35"/>
  <c r="EE35"/>
  <c r="ED35"/>
  <c r="EC35"/>
  <c r="EB35"/>
  <c r="EA35"/>
  <c r="DZ35"/>
  <c r="DY35"/>
  <c r="DX35"/>
  <c r="DW35"/>
  <c r="DV35"/>
  <c r="DU35"/>
  <c r="DT35"/>
  <c r="DS35"/>
  <c r="DR35"/>
  <c r="DQ35"/>
  <c r="DP35"/>
  <c r="DO35"/>
  <c r="DN35"/>
  <c r="DM35"/>
  <c r="DL35"/>
  <c r="DK35"/>
  <c r="DJ35"/>
  <c r="DI35"/>
  <c r="DH35"/>
  <c r="DF35"/>
  <c r="DE35"/>
  <c r="DD35"/>
  <c r="DC35"/>
  <c r="DB35"/>
  <c r="DA35"/>
  <c r="CZ35"/>
  <c r="CY35"/>
  <c r="CX35"/>
  <c r="CW35"/>
  <c r="CV35"/>
  <c r="CU35"/>
  <c r="CT35"/>
  <c r="CS35"/>
  <c r="CR35"/>
  <c r="CQ35"/>
  <c r="CP35"/>
  <c r="CO35"/>
  <c r="CN35"/>
  <c r="CM35"/>
  <c r="CL35"/>
  <c r="CK35"/>
  <c r="CJ35"/>
  <c r="CI35"/>
  <c r="CH35"/>
  <c r="CG35"/>
  <c r="CF35"/>
  <c r="CE35"/>
  <c r="CD35"/>
  <c r="CC35"/>
  <c r="CB35"/>
  <c r="CA35"/>
  <c r="BZ35"/>
  <c r="BY35"/>
  <c r="BX35"/>
  <c r="BW35"/>
  <c r="BV35"/>
  <c r="BU35"/>
  <c r="BT35"/>
  <c r="BS35"/>
  <c r="BR35"/>
  <c r="BQ35"/>
  <c r="BP35"/>
  <c r="BO35"/>
  <c r="BN35"/>
  <c r="BM35"/>
  <c r="BL35"/>
  <c r="BK35"/>
  <c r="BJ35"/>
  <c r="BI35"/>
  <c r="BH35"/>
  <c r="BF35"/>
  <c r="BE35"/>
  <c r="BD35"/>
  <c r="BC35"/>
  <c r="BB35"/>
  <c r="BA35"/>
  <c r="AZ35"/>
  <c r="AY35"/>
  <c r="AX35"/>
  <c r="AW35"/>
  <c r="AV35"/>
  <c r="AU35"/>
  <c r="AT35"/>
  <c r="AS35"/>
  <c r="AR35"/>
  <c r="AQ35"/>
  <c r="AP35"/>
  <c r="AO35"/>
  <c r="AN35"/>
  <c r="AM35"/>
  <c r="AL35"/>
  <c r="AK35"/>
  <c r="AJ35"/>
  <c r="AI35"/>
  <c r="AH35"/>
  <c r="AG35"/>
  <c r="AF35"/>
  <c r="AE35"/>
  <c r="AD35"/>
  <c r="AC35"/>
  <c r="AB35"/>
  <c r="AA35"/>
  <c r="Z35"/>
  <c r="Y35"/>
  <c r="X35"/>
  <c r="W35"/>
  <c r="V35"/>
  <c r="U35"/>
  <c r="T35"/>
  <c r="S35"/>
  <c r="R35"/>
  <c r="Q35"/>
  <c r="P35"/>
  <c r="O35"/>
  <c r="N35"/>
  <c r="M35"/>
  <c r="L35"/>
  <c r="K35"/>
  <c r="J35"/>
  <c r="I35"/>
  <c r="H35"/>
  <c r="G35"/>
  <c r="F35"/>
  <c r="E35"/>
  <c r="D35"/>
  <c r="C35"/>
  <c r="B35"/>
  <c r="FF34"/>
  <c r="FE34"/>
  <c r="FD34"/>
  <c r="FC34"/>
  <c r="FB34"/>
  <c r="FA34"/>
  <c r="EZ34"/>
  <c r="EY34"/>
  <c r="EX34"/>
  <c r="EW34"/>
  <c r="EV34"/>
  <c r="EU34"/>
  <c r="ET34"/>
  <c r="ES34"/>
  <c r="ER34"/>
  <c r="EQ34"/>
  <c r="EP34"/>
  <c r="EO34"/>
  <c r="EN34"/>
  <c r="EM34"/>
  <c r="EL34"/>
  <c r="EK34"/>
  <c r="EJ34"/>
  <c r="EI34"/>
  <c r="EH34"/>
  <c r="EG34"/>
  <c r="EF34"/>
  <c r="EE34"/>
  <c r="ED34"/>
  <c r="EC34"/>
  <c r="EB34"/>
  <c r="EA34"/>
  <c r="DZ34"/>
  <c r="DY34"/>
  <c r="DX34"/>
  <c r="DW34"/>
  <c r="DV34"/>
  <c r="DU34"/>
  <c r="DT34"/>
  <c r="DS34"/>
  <c r="DR34"/>
  <c r="DQ34"/>
  <c r="DP34"/>
  <c r="DO34"/>
  <c r="DN34"/>
  <c r="DM34"/>
  <c r="DL34"/>
  <c r="DK34"/>
  <c r="DJ34"/>
  <c r="DI34"/>
  <c r="DH34"/>
  <c r="DF34"/>
  <c r="DE34"/>
  <c r="DD34"/>
  <c r="DC34"/>
  <c r="DB34"/>
  <c r="DA34"/>
  <c r="CZ34"/>
  <c r="CY34"/>
  <c r="CX34"/>
  <c r="CW34"/>
  <c r="CV34"/>
  <c r="CU34"/>
  <c r="CT34"/>
  <c r="CS34"/>
  <c r="CR34"/>
  <c r="CQ34"/>
  <c r="CP34"/>
  <c r="CO34"/>
  <c r="CN34"/>
  <c r="CM34"/>
  <c r="CL34"/>
  <c r="CK34"/>
  <c r="CJ34"/>
  <c r="CI34"/>
  <c r="CH34"/>
  <c r="CG34"/>
  <c r="CF34"/>
  <c r="CE34"/>
  <c r="CD34"/>
  <c r="CC34"/>
  <c r="CB34"/>
  <c r="CA34"/>
  <c r="BZ34"/>
  <c r="BY34"/>
  <c r="BX34"/>
  <c r="BW34"/>
  <c r="BV34"/>
  <c r="BU34"/>
  <c r="BT34"/>
  <c r="BS34"/>
  <c r="BR34"/>
  <c r="BQ34"/>
  <c r="BP34"/>
  <c r="BO34"/>
  <c r="BN34"/>
  <c r="BM34"/>
  <c r="BL34"/>
  <c r="BK34"/>
  <c r="BJ34"/>
  <c r="BI34"/>
  <c r="BH34"/>
  <c r="BF34"/>
  <c r="BE34"/>
  <c r="BD34"/>
  <c r="BC34"/>
  <c r="BB34"/>
  <c r="BA34"/>
  <c r="AZ34"/>
  <c r="AY34"/>
  <c r="AX34"/>
  <c r="AW34"/>
  <c r="AV34"/>
  <c r="AU34"/>
  <c r="AT34"/>
  <c r="AS34"/>
  <c r="AR34"/>
  <c r="AQ34"/>
  <c r="AP34"/>
  <c r="AO34"/>
  <c r="AN34"/>
  <c r="AM34"/>
  <c r="AL34"/>
  <c r="AK34"/>
  <c r="AJ34"/>
  <c r="AI34"/>
  <c r="AH34"/>
  <c r="AG34"/>
  <c r="AF34"/>
  <c r="AE34"/>
  <c r="AD34"/>
  <c r="AC34"/>
  <c r="AB34"/>
  <c r="AA34"/>
  <c r="Z34"/>
  <c r="Y34"/>
  <c r="X34"/>
  <c r="W34"/>
  <c r="V34"/>
  <c r="U34"/>
  <c r="T34"/>
  <c r="S34"/>
  <c r="R34"/>
  <c r="Q34"/>
  <c r="P34"/>
  <c r="O34"/>
  <c r="N34"/>
  <c r="M34"/>
  <c r="L34"/>
  <c r="K34"/>
  <c r="J34"/>
  <c r="I34"/>
  <c r="H34"/>
  <c r="G34"/>
  <c r="F34"/>
  <c r="E34"/>
  <c r="D34"/>
  <c r="C34"/>
  <c r="B34"/>
  <c r="FF33"/>
  <c r="FE33"/>
  <c r="FD33"/>
  <c r="FC33"/>
  <c r="FB33"/>
  <c r="FA33"/>
  <c r="EZ33"/>
  <c r="EY33"/>
  <c r="EX33"/>
  <c r="EW33"/>
  <c r="EV33"/>
  <c r="EU33"/>
  <c r="ET33"/>
  <c r="ES33"/>
  <c r="ER33"/>
  <c r="EQ33"/>
  <c r="EP33"/>
  <c r="EO33"/>
  <c r="EN33"/>
  <c r="EM33"/>
  <c r="EL33"/>
  <c r="EK33"/>
  <c r="EJ33"/>
  <c r="EI33"/>
  <c r="EH33"/>
  <c r="EG33"/>
  <c r="EF33"/>
  <c r="EE33"/>
  <c r="ED33"/>
  <c r="EC33"/>
  <c r="EB33"/>
  <c r="EA33"/>
  <c r="DZ33"/>
  <c r="DY33"/>
  <c r="DX33"/>
  <c r="DW33"/>
  <c r="DV33"/>
  <c r="DU33"/>
  <c r="DT33"/>
  <c r="DS33"/>
  <c r="DR33"/>
  <c r="DQ33"/>
  <c r="DP33"/>
  <c r="DO33"/>
  <c r="DN33"/>
  <c r="DM33"/>
  <c r="DL33"/>
  <c r="DK33"/>
  <c r="DJ33"/>
  <c r="DI33"/>
  <c r="DH33"/>
  <c r="DF33"/>
  <c r="DE33"/>
  <c r="DD33"/>
  <c r="DC33"/>
  <c r="DB33"/>
  <c r="DA33"/>
  <c r="CZ33"/>
  <c r="CY33"/>
  <c r="CX33"/>
  <c r="CW33"/>
  <c r="CV33"/>
  <c r="CU33"/>
  <c r="CT33"/>
  <c r="CS33"/>
  <c r="CR33"/>
  <c r="CQ33"/>
  <c r="CP33"/>
  <c r="CO33"/>
  <c r="CN33"/>
  <c r="CM33"/>
  <c r="CL33"/>
  <c r="CK33"/>
  <c r="CJ33"/>
  <c r="CI33"/>
  <c r="CH33"/>
  <c r="CG33"/>
  <c r="CF33"/>
  <c r="CE33"/>
  <c r="CD33"/>
  <c r="CC33"/>
  <c r="CB33"/>
  <c r="CA33"/>
  <c r="BZ33"/>
  <c r="BY33"/>
  <c r="BX33"/>
  <c r="BW33"/>
  <c r="BV33"/>
  <c r="BU33"/>
  <c r="BT33"/>
  <c r="BS33"/>
  <c r="BR33"/>
  <c r="BQ33"/>
  <c r="BP33"/>
  <c r="BO33"/>
  <c r="BN33"/>
  <c r="BM33"/>
  <c r="BL33"/>
  <c r="BK33"/>
  <c r="BJ33"/>
  <c r="BI33"/>
  <c r="BH33"/>
  <c r="BF33"/>
  <c r="BE33"/>
  <c r="BD33"/>
  <c r="BC33"/>
  <c r="BB33"/>
  <c r="BA33"/>
  <c r="AZ33"/>
  <c r="AY33"/>
  <c r="AX33"/>
  <c r="AW33"/>
  <c r="AV33"/>
  <c r="AU33"/>
  <c r="AT33"/>
  <c r="AS33"/>
  <c r="AR33"/>
  <c r="AQ33"/>
  <c r="AP33"/>
  <c r="AO33"/>
  <c r="AN33"/>
  <c r="AM33"/>
  <c r="AL33"/>
  <c r="AK33"/>
  <c r="AJ33"/>
  <c r="AI33"/>
  <c r="AH33"/>
  <c r="AG33"/>
  <c r="AF33"/>
  <c r="AE33"/>
  <c r="AD33"/>
  <c r="AC33"/>
  <c r="AB33"/>
  <c r="AA33"/>
  <c r="Z33"/>
  <c r="Y33"/>
  <c r="X33"/>
  <c r="W33"/>
  <c r="V33"/>
  <c r="U33"/>
  <c r="T33"/>
  <c r="S33"/>
  <c r="R33"/>
  <c r="Q33"/>
  <c r="P33"/>
  <c r="O33"/>
  <c r="N33"/>
  <c r="M33"/>
  <c r="L33"/>
  <c r="K33"/>
  <c r="J33"/>
  <c r="I33"/>
  <c r="H33"/>
  <c r="G33"/>
  <c r="F33"/>
  <c r="E33"/>
  <c r="D33"/>
  <c r="C33"/>
  <c r="B33"/>
  <c r="FF32"/>
  <c r="FE32"/>
  <c r="FD32"/>
  <c r="FC32"/>
  <c r="FB32"/>
  <c r="FA32"/>
  <c r="EZ32"/>
  <c r="EY32"/>
  <c r="EX32"/>
  <c r="EW32"/>
  <c r="EV32"/>
  <c r="EU32"/>
  <c r="ET32"/>
  <c r="ES32"/>
  <c r="ER32"/>
  <c r="EQ32"/>
  <c r="EP32"/>
  <c r="EO32"/>
  <c r="EN32"/>
  <c r="EM32"/>
  <c r="EL32"/>
  <c r="EK32"/>
  <c r="EJ32"/>
  <c r="EI32"/>
  <c r="EH32"/>
  <c r="EG32"/>
  <c r="EF32"/>
  <c r="EE32"/>
  <c r="ED32"/>
  <c r="EC32"/>
  <c r="EB32"/>
  <c r="EA32"/>
  <c r="DZ32"/>
  <c r="DY32"/>
  <c r="DX32"/>
  <c r="DW32"/>
  <c r="DV32"/>
  <c r="DU32"/>
  <c r="DT32"/>
  <c r="DS32"/>
  <c r="DR32"/>
  <c r="DQ32"/>
  <c r="DP32"/>
  <c r="DO32"/>
  <c r="DN32"/>
  <c r="DM32"/>
  <c r="DL32"/>
  <c r="DK32"/>
  <c r="DJ32"/>
  <c r="DI32"/>
  <c r="DH32"/>
  <c r="DF32"/>
  <c r="DE32"/>
  <c r="DD32"/>
  <c r="DC32"/>
  <c r="DB32"/>
  <c r="DA32"/>
  <c r="CZ32"/>
  <c r="CY32"/>
  <c r="CX32"/>
  <c r="CW32"/>
  <c r="CV32"/>
  <c r="CU32"/>
  <c r="CT32"/>
  <c r="CS32"/>
  <c r="CR32"/>
  <c r="CQ32"/>
  <c r="CP32"/>
  <c r="CO32"/>
  <c r="CN32"/>
  <c r="CM32"/>
  <c r="CL32"/>
  <c r="CK32"/>
  <c r="CJ32"/>
  <c r="CI32"/>
  <c r="CH32"/>
  <c r="CG32"/>
  <c r="CF32"/>
  <c r="CE32"/>
  <c r="CD32"/>
  <c r="CC32"/>
  <c r="CB32"/>
  <c r="CA32"/>
  <c r="BZ32"/>
  <c r="BY32"/>
  <c r="BX32"/>
  <c r="BW32"/>
  <c r="BV32"/>
  <c r="BU32"/>
  <c r="BT32"/>
  <c r="BS32"/>
  <c r="BR32"/>
  <c r="BQ32"/>
  <c r="BP32"/>
  <c r="BO32"/>
  <c r="BN32"/>
  <c r="BM32"/>
  <c r="BL32"/>
  <c r="BK32"/>
  <c r="BJ32"/>
  <c r="BI32"/>
  <c r="BH32"/>
  <c r="BF32"/>
  <c r="BE32"/>
  <c r="BD32"/>
  <c r="BC32"/>
  <c r="BB32"/>
  <c r="BA32"/>
  <c r="AZ32"/>
  <c r="AY32"/>
  <c r="AX32"/>
  <c r="AW32"/>
  <c r="AV32"/>
  <c r="AU32"/>
  <c r="AT32"/>
  <c r="AS32"/>
  <c r="AR32"/>
  <c r="AQ32"/>
  <c r="AP32"/>
  <c r="AO32"/>
  <c r="AN32"/>
  <c r="AM32"/>
  <c r="AL32"/>
  <c r="AK32"/>
  <c r="AJ32"/>
  <c r="AI32"/>
  <c r="AH32"/>
  <c r="AG32"/>
  <c r="AF32"/>
  <c r="AE32"/>
  <c r="AD32"/>
  <c r="AC32"/>
  <c r="AB32"/>
  <c r="AA32"/>
  <c r="Z32"/>
  <c r="Y32"/>
  <c r="X32"/>
  <c r="W32"/>
  <c r="V32"/>
  <c r="U32"/>
  <c r="T32"/>
  <c r="S32"/>
  <c r="R32"/>
  <c r="Q32"/>
  <c r="P32"/>
  <c r="O32"/>
  <c r="N32"/>
  <c r="M32"/>
  <c r="L32"/>
  <c r="K32"/>
  <c r="J32"/>
  <c r="I32"/>
  <c r="H32"/>
  <c r="G32"/>
  <c r="F32"/>
  <c r="E32"/>
  <c r="D32"/>
  <c r="C32"/>
  <c r="B32"/>
  <c r="FF31"/>
  <c r="FE31"/>
  <c r="FD31"/>
  <c r="FC31"/>
  <c r="FB31"/>
  <c r="FA31"/>
  <c r="EZ31"/>
  <c r="EY31"/>
  <c r="EX31"/>
  <c r="EW31"/>
  <c r="EV31"/>
  <c r="EU31"/>
  <c r="ET31"/>
  <c r="ES31"/>
  <c r="ER31"/>
  <c r="EQ31"/>
  <c r="EP31"/>
  <c r="EO31"/>
  <c r="EN31"/>
  <c r="EM31"/>
  <c r="EL31"/>
  <c r="EK31"/>
  <c r="EJ31"/>
  <c r="EI31"/>
  <c r="EH31"/>
  <c r="EG31"/>
  <c r="EF31"/>
  <c r="EE31"/>
  <c r="ED31"/>
  <c r="EC31"/>
  <c r="EB31"/>
  <c r="EA31"/>
  <c r="DZ31"/>
  <c r="DY31"/>
  <c r="DX31"/>
  <c r="DW31"/>
  <c r="DV31"/>
  <c r="DU31"/>
  <c r="DT31"/>
  <c r="DS31"/>
  <c r="DR31"/>
  <c r="DQ31"/>
  <c r="DP31"/>
  <c r="DO31"/>
  <c r="DN31"/>
  <c r="DM31"/>
  <c r="DL31"/>
  <c r="DK31"/>
  <c r="DJ31"/>
  <c r="DI31"/>
  <c r="DH31"/>
  <c r="DF31"/>
  <c r="DE31"/>
  <c r="DD31"/>
  <c r="DC31"/>
  <c r="DB31"/>
  <c r="DA31"/>
  <c r="CZ31"/>
  <c r="CY31"/>
  <c r="CX31"/>
  <c r="CW31"/>
  <c r="CV31"/>
  <c r="CU31"/>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K31"/>
  <c r="BJ31"/>
  <c r="BI31"/>
  <c r="BH31"/>
  <c r="BF31"/>
  <c r="BE31"/>
  <c r="BD31"/>
  <c r="BC31"/>
  <c r="BB31"/>
  <c r="BA31"/>
  <c r="AZ31"/>
  <c r="AY31"/>
  <c r="AX31"/>
  <c r="AW31"/>
  <c r="AV31"/>
  <c r="AU31"/>
  <c r="AT31"/>
  <c r="AS31"/>
  <c r="AR31"/>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F31"/>
  <c r="E31"/>
  <c r="D31"/>
  <c r="C31"/>
  <c r="B31"/>
  <c r="FF30"/>
  <c r="FE30"/>
  <c r="FD30"/>
  <c r="FC30"/>
  <c r="FB30"/>
  <c r="FA30"/>
  <c r="EZ30"/>
  <c r="EY30"/>
  <c r="EX30"/>
  <c r="EW30"/>
  <c r="EV30"/>
  <c r="EU30"/>
  <c r="ET30"/>
  <c r="ES30"/>
  <c r="ER30"/>
  <c r="EQ30"/>
  <c r="EP30"/>
  <c r="EO30"/>
  <c r="EN30"/>
  <c r="EM30"/>
  <c r="EL30"/>
  <c r="EK30"/>
  <c r="EJ30"/>
  <c r="EI30"/>
  <c r="EH30"/>
  <c r="EG30"/>
  <c r="EF30"/>
  <c r="EE30"/>
  <c r="ED30"/>
  <c r="EC30"/>
  <c r="EB30"/>
  <c r="EA30"/>
  <c r="DZ30"/>
  <c r="DY30"/>
  <c r="DX30"/>
  <c r="DW30"/>
  <c r="DV30"/>
  <c r="DU30"/>
  <c r="DT30"/>
  <c r="DS30"/>
  <c r="DR30"/>
  <c r="DQ30"/>
  <c r="DP30"/>
  <c r="DO30"/>
  <c r="DN30"/>
  <c r="DM30"/>
  <c r="DL30"/>
  <c r="DK30"/>
  <c r="DJ30"/>
  <c r="DI30"/>
  <c r="DH30"/>
  <c r="DF30"/>
  <c r="DE30"/>
  <c r="DD30"/>
  <c r="DC30"/>
  <c r="DB30"/>
  <c r="DA30"/>
  <c r="CZ30"/>
  <c r="CY30"/>
  <c r="CX30"/>
  <c r="CW30"/>
  <c r="CV30"/>
  <c r="CU30"/>
  <c r="CT30"/>
  <c r="CS30"/>
  <c r="CR30"/>
  <c r="CQ30"/>
  <c r="CP30"/>
  <c r="CO30"/>
  <c r="CN30"/>
  <c r="CM30"/>
  <c r="CL30"/>
  <c r="CK30"/>
  <c r="CJ30"/>
  <c r="CI30"/>
  <c r="CH30"/>
  <c r="CG30"/>
  <c r="CF30"/>
  <c r="CE30"/>
  <c r="CD30"/>
  <c r="CC30"/>
  <c r="CB30"/>
  <c r="CA30"/>
  <c r="BZ30"/>
  <c r="BY30"/>
  <c r="BX30"/>
  <c r="BW30"/>
  <c r="BV30"/>
  <c r="BU30"/>
  <c r="BT30"/>
  <c r="BS30"/>
  <c r="BR30"/>
  <c r="BQ30"/>
  <c r="BP30"/>
  <c r="BO30"/>
  <c r="BN30"/>
  <c r="BM30"/>
  <c r="BL30"/>
  <c r="BK30"/>
  <c r="BJ30"/>
  <c r="BI30"/>
  <c r="BH30"/>
  <c r="BF30"/>
  <c r="BE30"/>
  <c r="BD30"/>
  <c r="BC30"/>
  <c r="BB30"/>
  <c r="BA30"/>
  <c r="AZ30"/>
  <c r="AY30"/>
  <c r="AX30"/>
  <c r="AW30"/>
  <c r="AV30"/>
  <c r="AU30"/>
  <c r="AT30"/>
  <c r="AS30"/>
  <c r="AR30"/>
  <c r="AQ30"/>
  <c r="AP30"/>
  <c r="AO30"/>
  <c r="AN30"/>
  <c r="AM30"/>
  <c r="AL30"/>
  <c r="AK30"/>
  <c r="AJ30"/>
  <c r="AI30"/>
  <c r="AH30"/>
  <c r="AG30"/>
  <c r="AF30"/>
  <c r="AE30"/>
  <c r="AD30"/>
  <c r="AC30"/>
  <c r="AB30"/>
  <c r="AA30"/>
  <c r="Z30"/>
  <c r="Y30"/>
  <c r="X30"/>
  <c r="W30"/>
  <c r="V30"/>
  <c r="U30"/>
  <c r="T30"/>
  <c r="S30"/>
  <c r="R30"/>
  <c r="Q30"/>
  <c r="P30"/>
  <c r="O30"/>
  <c r="N30"/>
  <c r="M30"/>
  <c r="L30"/>
  <c r="K30"/>
  <c r="J30"/>
  <c r="I30"/>
  <c r="H30"/>
  <c r="G30"/>
  <c r="F30"/>
  <c r="E30"/>
  <c r="D30"/>
  <c r="C30"/>
  <c r="B30"/>
  <c r="FF29"/>
  <c r="FE29"/>
  <c r="FD29"/>
  <c r="FC29"/>
  <c r="FB29"/>
  <c r="FA29"/>
  <c r="EZ29"/>
  <c r="EY29"/>
  <c r="EX29"/>
  <c r="EW29"/>
  <c r="EV29"/>
  <c r="EU29"/>
  <c r="ET29"/>
  <c r="ES29"/>
  <c r="ER29"/>
  <c r="EQ29"/>
  <c r="EP29"/>
  <c r="EO29"/>
  <c r="EN29"/>
  <c r="EM29"/>
  <c r="EL29"/>
  <c r="EK29"/>
  <c r="EJ29"/>
  <c r="EI29"/>
  <c r="EH29"/>
  <c r="EG29"/>
  <c r="EF29"/>
  <c r="EE29"/>
  <c r="ED29"/>
  <c r="EC29"/>
  <c r="EB29"/>
  <c r="EA29"/>
  <c r="DZ29"/>
  <c r="DY29"/>
  <c r="DX29"/>
  <c r="DW29"/>
  <c r="DV29"/>
  <c r="DU29"/>
  <c r="DT29"/>
  <c r="DS29"/>
  <c r="DR29"/>
  <c r="DQ29"/>
  <c r="DP29"/>
  <c r="DO29"/>
  <c r="DN29"/>
  <c r="DM29"/>
  <c r="DL29"/>
  <c r="DK29"/>
  <c r="DJ29"/>
  <c r="DI29"/>
  <c r="DH29"/>
  <c r="DF29"/>
  <c r="DE29"/>
  <c r="DD29"/>
  <c r="DC29"/>
  <c r="DB29"/>
  <c r="DA29"/>
  <c r="CZ29"/>
  <c r="CY29"/>
  <c r="CX29"/>
  <c r="CW29"/>
  <c r="CV29"/>
  <c r="CU29"/>
  <c r="CT29"/>
  <c r="CS29"/>
  <c r="CR29"/>
  <c r="CQ29"/>
  <c r="CP29"/>
  <c r="CO29"/>
  <c r="CN29"/>
  <c r="CM29"/>
  <c r="CL29"/>
  <c r="CK29"/>
  <c r="CJ29"/>
  <c r="CI29"/>
  <c r="CH29"/>
  <c r="CG29"/>
  <c r="CF29"/>
  <c r="CE29"/>
  <c r="CD29"/>
  <c r="CC29"/>
  <c r="CB29"/>
  <c r="CA29"/>
  <c r="BZ29"/>
  <c r="BY29"/>
  <c r="BX29"/>
  <c r="BW29"/>
  <c r="BV29"/>
  <c r="BU29"/>
  <c r="BT29"/>
  <c r="BS29"/>
  <c r="BR29"/>
  <c r="BQ29"/>
  <c r="BP29"/>
  <c r="BO29"/>
  <c r="BN29"/>
  <c r="BM29"/>
  <c r="BL29"/>
  <c r="BK29"/>
  <c r="BJ29"/>
  <c r="BI29"/>
  <c r="BH29"/>
  <c r="BF29"/>
  <c r="BE29"/>
  <c r="BD29"/>
  <c r="BC29"/>
  <c r="BB29"/>
  <c r="BA29"/>
  <c r="AZ29"/>
  <c r="AY29"/>
  <c r="AX29"/>
  <c r="AW29"/>
  <c r="AV29"/>
  <c r="AU29"/>
  <c r="AT29"/>
  <c r="AS29"/>
  <c r="AR29"/>
  <c r="AQ29"/>
  <c r="AP29"/>
  <c r="AO29"/>
  <c r="AN29"/>
  <c r="AM29"/>
  <c r="AL29"/>
  <c r="AK29"/>
  <c r="AJ29"/>
  <c r="AI29"/>
  <c r="AH29"/>
  <c r="AG29"/>
  <c r="AF29"/>
  <c r="AE29"/>
  <c r="AD29"/>
  <c r="AC29"/>
  <c r="AB29"/>
  <c r="AA29"/>
  <c r="Z29"/>
  <c r="Y29"/>
  <c r="X29"/>
  <c r="W29"/>
  <c r="V29"/>
  <c r="U29"/>
  <c r="T29"/>
  <c r="S29"/>
  <c r="R29"/>
  <c r="Q29"/>
  <c r="P29"/>
  <c r="O29"/>
  <c r="N29"/>
  <c r="M29"/>
  <c r="L29"/>
  <c r="K29"/>
  <c r="J29"/>
  <c r="I29"/>
  <c r="H29"/>
  <c r="G29"/>
  <c r="F29"/>
  <c r="E29"/>
  <c r="D29"/>
  <c r="C29"/>
  <c r="B29"/>
  <c r="FF28"/>
  <c r="FE28"/>
  <c r="FD28"/>
  <c r="FC28"/>
  <c r="FB28"/>
  <c r="FA28"/>
  <c r="EZ28"/>
  <c r="EY28"/>
  <c r="EX28"/>
  <c r="EW28"/>
  <c r="EV28"/>
  <c r="EU28"/>
  <c r="ET28"/>
  <c r="ES28"/>
  <c r="ER28"/>
  <c r="EQ28"/>
  <c r="EP28"/>
  <c r="EO28"/>
  <c r="EN28"/>
  <c r="EM28"/>
  <c r="EL28"/>
  <c r="EK28"/>
  <c r="EJ28"/>
  <c r="EI28"/>
  <c r="EH28"/>
  <c r="EG28"/>
  <c r="EF28"/>
  <c r="EE28"/>
  <c r="ED28"/>
  <c r="EC28"/>
  <c r="EB28"/>
  <c r="EA28"/>
  <c r="DZ28"/>
  <c r="DY28"/>
  <c r="DX28"/>
  <c r="DW28"/>
  <c r="DV28"/>
  <c r="DU28"/>
  <c r="DT28"/>
  <c r="DS28"/>
  <c r="DR28"/>
  <c r="DQ28"/>
  <c r="DP28"/>
  <c r="DO28"/>
  <c r="DN28"/>
  <c r="DM28"/>
  <c r="DL28"/>
  <c r="DK28"/>
  <c r="DJ28"/>
  <c r="DI28"/>
  <c r="DH28"/>
  <c r="DF28"/>
  <c r="DE28"/>
  <c r="DD28"/>
  <c r="DC28"/>
  <c r="DB28"/>
  <c r="DA28"/>
  <c r="CZ28"/>
  <c r="CY28"/>
  <c r="CX28"/>
  <c r="CW28"/>
  <c r="CV28"/>
  <c r="CU28"/>
  <c r="CT28"/>
  <c r="CS28"/>
  <c r="CR28"/>
  <c r="CQ28"/>
  <c r="CP28"/>
  <c r="CO28"/>
  <c r="CN28"/>
  <c r="CM28"/>
  <c r="CL28"/>
  <c r="CK28"/>
  <c r="CJ28"/>
  <c r="CI28"/>
  <c r="CH28"/>
  <c r="CG28"/>
  <c r="CF28"/>
  <c r="CE28"/>
  <c r="CD28"/>
  <c r="CC28"/>
  <c r="CB28"/>
  <c r="CA28"/>
  <c r="BZ28"/>
  <c r="BY28"/>
  <c r="BX28"/>
  <c r="BW28"/>
  <c r="BV28"/>
  <c r="BU28"/>
  <c r="BT28"/>
  <c r="BS28"/>
  <c r="BR28"/>
  <c r="BQ28"/>
  <c r="BP28"/>
  <c r="BO28"/>
  <c r="BN28"/>
  <c r="BM28"/>
  <c r="BL28"/>
  <c r="BK28"/>
  <c r="BJ28"/>
  <c r="BI28"/>
  <c r="BH28"/>
  <c r="BF28"/>
  <c r="BE28"/>
  <c r="BD28"/>
  <c r="BC28"/>
  <c r="BB28"/>
  <c r="BA28"/>
  <c r="AZ28"/>
  <c r="AY28"/>
  <c r="AX28"/>
  <c r="AW28"/>
  <c r="AV28"/>
  <c r="AU28"/>
  <c r="AT28"/>
  <c r="AS28"/>
  <c r="AR28"/>
  <c r="AQ28"/>
  <c r="AP28"/>
  <c r="AO28"/>
  <c r="AN28"/>
  <c r="AM28"/>
  <c r="AL28"/>
  <c r="AK28"/>
  <c r="AJ28"/>
  <c r="AI28"/>
  <c r="AH28"/>
  <c r="AG28"/>
  <c r="AF28"/>
  <c r="AE28"/>
  <c r="AD28"/>
  <c r="AC28"/>
  <c r="AB28"/>
  <c r="AA28"/>
  <c r="Z28"/>
  <c r="Y28"/>
  <c r="X28"/>
  <c r="W28"/>
  <c r="V28"/>
  <c r="U28"/>
  <c r="T28"/>
  <c r="S28"/>
  <c r="R28"/>
  <c r="Q28"/>
  <c r="P28"/>
  <c r="O28"/>
  <c r="N28"/>
  <c r="M28"/>
  <c r="L28"/>
  <c r="K28"/>
  <c r="J28"/>
  <c r="I28"/>
  <c r="H28"/>
  <c r="G28"/>
  <c r="F28"/>
  <c r="E28"/>
  <c r="D28"/>
  <c r="C28"/>
  <c r="B28"/>
  <c r="FF27"/>
  <c r="FE27"/>
  <c r="FD27"/>
  <c r="FC27"/>
  <c r="FB27"/>
  <c r="FA27"/>
  <c r="EZ27"/>
  <c r="EY27"/>
  <c r="EX27"/>
  <c r="EW27"/>
  <c r="EV27"/>
  <c r="EU27"/>
  <c r="ET27"/>
  <c r="ES27"/>
  <c r="ER27"/>
  <c r="EQ27"/>
  <c r="EP27"/>
  <c r="EO27"/>
  <c r="EN27"/>
  <c r="EM27"/>
  <c r="EL27"/>
  <c r="EK27"/>
  <c r="EJ27"/>
  <c r="EI27"/>
  <c r="EH27"/>
  <c r="EG27"/>
  <c r="EF27"/>
  <c r="EE27"/>
  <c r="ED27"/>
  <c r="EC27"/>
  <c r="EB27"/>
  <c r="EA27"/>
  <c r="DZ27"/>
  <c r="DY27"/>
  <c r="DX27"/>
  <c r="DW27"/>
  <c r="DV27"/>
  <c r="DU27"/>
  <c r="DT27"/>
  <c r="DS27"/>
  <c r="DR27"/>
  <c r="DQ27"/>
  <c r="DP27"/>
  <c r="DO27"/>
  <c r="DN27"/>
  <c r="DM27"/>
  <c r="DL27"/>
  <c r="DK27"/>
  <c r="DJ27"/>
  <c r="DI27"/>
  <c r="DH27"/>
  <c r="DF27"/>
  <c r="DE27"/>
  <c r="DD27"/>
  <c r="DC27"/>
  <c r="DB27"/>
  <c r="DA27"/>
  <c r="CZ27"/>
  <c r="CY27"/>
  <c r="CX27"/>
  <c r="CW27"/>
  <c r="CV27"/>
  <c r="CU27"/>
  <c r="CT27"/>
  <c r="CS27"/>
  <c r="CR27"/>
  <c r="CQ27"/>
  <c r="CP27"/>
  <c r="CO27"/>
  <c r="CN27"/>
  <c r="CM27"/>
  <c r="CL27"/>
  <c r="CK27"/>
  <c r="CJ27"/>
  <c r="CI27"/>
  <c r="CH27"/>
  <c r="CG27"/>
  <c r="CF27"/>
  <c r="CE27"/>
  <c r="CD27"/>
  <c r="CC27"/>
  <c r="CB27"/>
  <c r="CA27"/>
  <c r="BZ27"/>
  <c r="BY27"/>
  <c r="BX27"/>
  <c r="BW27"/>
  <c r="BV27"/>
  <c r="BU27"/>
  <c r="BT27"/>
  <c r="BS27"/>
  <c r="BR27"/>
  <c r="BQ27"/>
  <c r="BP27"/>
  <c r="BO27"/>
  <c r="BN27"/>
  <c r="BM27"/>
  <c r="BL27"/>
  <c r="BK27"/>
  <c r="BJ27"/>
  <c r="BI27"/>
  <c r="BH27"/>
  <c r="BF27"/>
  <c r="BE27"/>
  <c r="BD27"/>
  <c r="BC27"/>
  <c r="BB27"/>
  <c r="BA27"/>
  <c r="AZ27"/>
  <c r="AY27"/>
  <c r="AX27"/>
  <c r="AW27"/>
  <c r="AV27"/>
  <c r="AU27"/>
  <c r="AT27"/>
  <c r="AS27"/>
  <c r="AR27"/>
  <c r="AQ27"/>
  <c r="AP27"/>
  <c r="AO27"/>
  <c r="AN27"/>
  <c r="AM27"/>
  <c r="AL27"/>
  <c r="AK27"/>
  <c r="AJ27"/>
  <c r="AI27"/>
  <c r="AH27"/>
  <c r="AG27"/>
  <c r="AF27"/>
  <c r="AE27"/>
  <c r="AD27"/>
  <c r="AC27"/>
  <c r="AB27"/>
  <c r="AA27"/>
  <c r="Z27"/>
  <c r="Y27"/>
  <c r="X27"/>
  <c r="W27"/>
  <c r="V27"/>
  <c r="U27"/>
  <c r="T27"/>
  <c r="S27"/>
  <c r="R27"/>
  <c r="Q27"/>
  <c r="P27"/>
  <c r="O27"/>
  <c r="N27"/>
  <c r="M27"/>
  <c r="L27"/>
  <c r="K27"/>
  <c r="J27"/>
  <c r="I27"/>
  <c r="H27"/>
  <c r="G27"/>
  <c r="F27"/>
  <c r="E27"/>
  <c r="D27"/>
  <c r="C27"/>
  <c r="B27"/>
  <c r="FF26"/>
  <c r="FE26"/>
  <c r="FD26"/>
  <c r="FC26"/>
  <c r="FB26"/>
  <c r="FA26"/>
  <c r="EZ26"/>
  <c r="EY26"/>
  <c r="EX26"/>
  <c r="EW26"/>
  <c r="EV26"/>
  <c r="EU26"/>
  <c r="ET26"/>
  <c r="ES26"/>
  <c r="ER26"/>
  <c r="EQ26"/>
  <c r="EP26"/>
  <c r="EO26"/>
  <c r="EN26"/>
  <c r="EM26"/>
  <c r="EL26"/>
  <c r="EK26"/>
  <c r="EJ26"/>
  <c r="EI26"/>
  <c r="EH26"/>
  <c r="EG26"/>
  <c r="EF26"/>
  <c r="EE26"/>
  <c r="ED26"/>
  <c r="EC26"/>
  <c r="EB26"/>
  <c r="EA26"/>
  <c r="DZ26"/>
  <c r="DY26"/>
  <c r="DX26"/>
  <c r="DW26"/>
  <c r="DV26"/>
  <c r="DU26"/>
  <c r="DT26"/>
  <c r="DS26"/>
  <c r="DR26"/>
  <c r="DQ26"/>
  <c r="DP26"/>
  <c r="DO26"/>
  <c r="DN26"/>
  <c r="DM26"/>
  <c r="DL26"/>
  <c r="DK26"/>
  <c r="DJ26"/>
  <c r="DI26"/>
  <c r="DH26"/>
  <c r="DF26"/>
  <c r="DE26"/>
  <c r="DD26"/>
  <c r="DC26"/>
  <c r="DB26"/>
  <c r="DA26"/>
  <c r="CZ26"/>
  <c r="CY26"/>
  <c r="CX26"/>
  <c r="CW26"/>
  <c r="CV26"/>
  <c r="CU26"/>
  <c r="CT26"/>
  <c r="CS26"/>
  <c r="CR26"/>
  <c r="CQ26"/>
  <c r="CP26"/>
  <c r="CO26"/>
  <c r="CN26"/>
  <c r="CM26"/>
  <c r="CL26"/>
  <c r="CK26"/>
  <c r="CJ26"/>
  <c r="CI26"/>
  <c r="CH26"/>
  <c r="CG26"/>
  <c r="CF26"/>
  <c r="CE26"/>
  <c r="CD26"/>
  <c r="CC26"/>
  <c r="CB26"/>
  <c r="CA26"/>
  <c r="BZ26"/>
  <c r="BY26"/>
  <c r="BX26"/>
  <c r="BW26"/>
  <c r="BV26"/>
  <c r="BU26"/>
  <c r="BT26"/>
  <c r="BS26"/>
  <c r="BR26"/>
  <c r="BQ26"/>
  <c r="BP26"/>
  <c r="BO26"/>
  <c r="BN26"/>
  <c r="BM26"/>
  <c r="BL26"/>
  <c r="BK26"/>
  <c r="BJ26"/>
  <c r="BI26"/>
  <c r="BH26"/>
  <c r="BF26"/>
  <c r="BE26"/>
  <c r="BD26"/>
  <c r="BC26"/>
  <c r="BB26"/>
  <c r="BA26"/>
  <c r="AZ26"/>
  <c r="AY26"/>
  <c r="AX26"/>
  <c r="AW26"/>
  <c r="AV26"/>
  <c r="AU26"/>
  <c r="AT26"/>
  <c r="AS26"/>
  <c r="AR26"/>
  <c r="AQ26"/>
  <c r="AP26"/>
  <c r="AO26"/>
  <c r="AN26"/>
  <c r="AM26"/>
  <c r="AL26"/>
  <c r="AK26"/>
  <c r="AJ26"/>
  <c r="AI26"/>
  <c r="AH26"/>
  <c r="AG26"/>
  <c r="AF26"/>
  <c r="AE26"/>
  <c r="AD26"/>
  <c r="AC26"/>
  <c r="AB26"/>
  <c r="AA26"/>
  <c r="Z26"/>
  <c r="Y26"/>
  <c r="X26"/>
  <c r="W26"/>
  <c r="V26"/>
  <c r="U26"/>
  <c r="T26"/>
  <c r="S26"/>
  <c r="R26"/>
  <c r="Q26"/>
  <c r="P26"/>
  <c r="O26"/>
  <c r="N26"/>
  <c r="M26"/>
  <c r="L26"/>
  <c r="K26"/>
  <c r="J26"/>
  <c r="I26"/>
  <c r="H26"/>
  <c r="G26"/>
  <c r="F26"/>
  <c r="E26"/>
  <c r="D26"/>
  <c r="C26"/>
  <c r="B26"/>
  <c r="FF25"/>
  <c r="FE25"/>
  <c r="FD25"/>
  <c r="FC25"/>
  <c r="FB25"/>
  <c r="FA25"/>
  <c r="EZ25"/>
  <c r="EY25"/>
  <c r="EX25"/>
  <c r="EW25"/>
  <c r="EV25"/>
  <c r="EU25"/>
  <c r="ET25"/>
  <c r="ES25"/>
  <c r="ER25"/>
  <c r="EQ25"/>
  <c r="EP25"/>
  <c r="EO25"/>
  <c r="EN25"/>
  <c r="EM25"/>
  <c r="EL25"/>
  <c r="EK25"/>
  <c r="EJ25"/>
  <c r="EI25"/>
  <c r="EH25"/>
  <c r="EG25"/>
  <c r="EF25"/>
  <c r="EE25"/>
  <c r="ED25"/>
  <c r="EC25"/>
  <c r="EB25"/>
  <c r="EA25"/>
  <c r="DZ25"/>
  <c r="DY25"/>
  <c r="DX25"/>
  <c r="DW25"/>
  <c r="DV25"/>
  <c r="DU25"/>
  <c r="DT25"/>
  <c r="DS25"/>
  <c r="DR25"/>
  <c r="DQ25"/>
  <c r="DP25"/>
  <c r="DO25"/>
  <c r="DN25"/>
  <c r="DM25"/>
  <c r="DL25"/>
  <c r="DK25"/>
  <c r="DJ25"/>
  <c r="DI25"/>
  <c r="DH25"/>
  <c r="DF25"/>
  <c r="DE25"/>
  <c r="DD25"/>
  <c r="DC25"/>
  <c r="DB25"/>
  <c r="DA25"/>
  <c r="CZ25"/>
  <c r="CY25"/>
  <c r="CX25"/>
  <c r="CW25"/>
  <c r="CV25"/>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J25"/>
  <c r="I25"/>
  <c r="H25"/>
  <c r="G25"/>
  <c r="F25"/>
  <c r="E25"/>
  <c r="D25"/>
  <c r="C25"/>
  <c r="B25"/>
  <c r="FF24"/>
  <c r="FE24"/>
  <c r="FD24"/>
  <c r="FC24"/>
  <c r="FB24"/>
  <c r="FA24"/>
  <c r="EZ24"/>
  <c r="EY24"/>
  <c r="EX24"/>
  <c r="EW24"/>
  <c r="EV24"/>
  <c r="EU24"/>
  <c r="ET24"/>
  <c r="ES24"/>
  <c r="ER24"/>
  <c r="EQ24"/>
  <c r="EP24"/>
  <c r="EO24"/>
  <c r="EN24"/>
  <c r="EM24"/>
  <c r="EL24"/>
  <c r="EK24"/>
  <c r="EJ24"/>
  <c r="EI24"/>
  <c r="EH24"/>
  <c r="EG24"/>
  <c r="EF24"/>
  <c r="EE24"/>
  <c r="ED24"/>
  <c r="EC24"/>
  <c r="EB24"/>
  <c r="EA24"/>
  <c r="DZ24"/>
  <c r="DY24"/>
  <c r="DX24"/>
  <c r="DW24"/>
  <c r="DV24"/>
  <c r="DU24"/>
  <c r="DT24"/>
  <c r="DS24"/>
  <c r="DR24"/>
  <c r="DQ24"/>
  <c r="DP24"/>
  <c r="DO24"/>
  <c r="DN24"/>
  <c r="DM24"/>
  <c r="DL24"/>
  <c r="DK24"/>
  <c r="DJ24"/>
  <c r="DI24"/>
  <c r="DH24"/>
  <c r="DF24"/>
  <c r="DE24"/>
  <c r="DD24"/>
  <c r="DC24"/>
  <c r="DB24"/>
  <c r="DA24"/>
  <c r="CZ24"/>
  <c r="CY24"/>
  <c r="CX24"/>
  <c r="CW24"/>
  <c r="CV24"/>
  <c r="CU24"/>
  <c r="CT24"/>
  <c r="CS24"/>
  <c r="CR24"/>
  <c r="CQ24"/>
  <c r="CP24"/>
  <c r="CO24"/>
  <c r="CN24"/>
  <c r="CM24"/>
  <c r="CL24"/>
  <c r="CK24"/>
  <c r="CJ24"/>
  <c r="CI24"/>
  <c r="CH24"/>
  <c r="CG24"/>
  <c r="CF24"/>
  <c r="CE24"/>
  <c r="CD24"/>
  <c r="CC24"/>
  <c r="CB24"/>
  <c r="CA24"/>
  <c r="BZ24"/>
  <c r="BY24"/>
  <c r="BX24"/>
  <c r="BW24"/>
  <c r="BV24"/>
  <c r="BU24"/>
  <c r="BT24"/>
  <c r="BS24"/>
  <c r="BR24"/>
  <c r="BQ24"/>
  <c r="BP24"/>
  <c r="BO24"/>
  <c r="BN24"/>
  <c r="BM24"/>
  <c r="BL24"/>
  <c r="BK24"/>
  <c r="BJ24"/>
  <c r="BI24"/>
  <c r="BH24"/>
  <c r="BF24"/>
  <c r="BE24"/>
  <c r="BD24"/>
  <c r="BC24"/>
  <c r="BB24"/>
  <c r="BA24"/>
  <c r="AZ24"/>
  <c r="AY24"/>
  <c r="AX24"/>
  <c r="AW24"/>
  <c r="AV24"/>
  <c r="AU24"/>
  <c r="AT24"/>
  <c r="AS24"/>
  <c r="AR24"/>
  <c r="AQ24"/>
  <c r="AP24"/>
  <c r="AO24"/>
  <c r="AN24"/>
  <c r="AM24"/>
  <c r="AL24"/>
  <c r="AK24"/>
  <c r="AJ24"/>
  <c r="AI24"/>
  <c r="AH24"/>
  <c r="AG24"/>
  <c r="AF24"/>
  <c r="AE24"/>
  <c r="AD24"/>
  <c r="AC24"/>
  <c r="AB24"/>
  <c r="AA24"/>
  <c r="Z24"/>
  <c r="Y24"/>
  <c r="X24"/>
  <c r="W24"/>
  <c r="V24"/>
  <c r="U24"/>
  <c r="T24"/>
  <c r="S24"/>
  <c r="R24"/>
  <c r="Q24"/>
  <c r="P24"/>
  <c r="O24"/>
  <c r="N24"/>
  <c r="M24"/>
  <c r="L24"/>
  <c r="K24"/>
  <c r="J24"/>
  <c r="I24"/>
  <c r="H24"/>
  <c r="G24"/>
  <c r="F24"/>
  <c r="E24"/>
  <c r="D24"/>
  <c r="C24"/>
  <c r="B24"/>
  <c r="FF22"/>
  <c r="FE22"/>
  <c r="FD22"/>
  <c r="FC22"/>
  <c r="FB22"/>
  <c r="FA22"/>
  <c r="EZ22"/>
  <c r="EY22"/>
  <c r="EX22"/>
  <c r="EW22"/>
  <c r="EV22"/>
  <c r="EU22"/>
  <c r="ET22"/>
  <c r="ES22"/>
  <c r="ER22"/>
  <c r="EQ22"/>
  <c r="EP22"/>
  <c r="EO22"/>
  <c r="EN22"/>
  <c r="EM22"/>
  <c r="EL22"/>
  <c r="EK22"/>
  <c r="EJ22"/>
  <c r="EI22"/>
  <c r="EH22"/>
  <c r="EG22"/>
  <c r="EF22"/>
  <c r="EE22"/>
  <c r="ED22"/>
  <c r="EC22"/>
  <c r="EB22"/>
  <c r="EA22"/>
  <c r="DZ22"/>
  <c r="DY22"/>
  <c r="DX22"/>
  <c r="DW22"/>
  <c r="DV22"/>
  <c r="DU22"/>
  <c r="DT22"/>
  <c r="DS22"/>
  <c r="DR22"/>
  <c r="DQ22"/>
  <c r="DP22"/>
  <c r="DO22"/>
  <c r="DN22"/>
  <c r="DM22"/>
  <c r="DL22"/>
  <c r="DK22"/>
  <c r="DJ22"/>
  <c r="DI22"/>
  <c r="DH22"/>
  <c r="DF22"/>
  <c r="DE22"/>
  <c r="DD22"/>
  <c r="DC22"/>
  <c r="DB22"/>
  <c r="DA22"/>
  <c r="CZ22"/>
  <c r="CY22"/>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F22"/>
  <c r="E22"/>
  <c r="D22"/>
  <c r="C22"/>
  <c r="B22"/>
  <c r="FF21"/>
  <c r="FE21"/>
  <c r="FD21"/>
  <c r="FC21"/>
  <c r="FB21"/>
  <c r="FA21"/>
  <c r="EZ21"/>
  <c r="EY21"/>
  <c r="EX21"/>
  <c r="EW21"/>
  <c r="EV21"/>
  <c r="EU21"/>
  <c r="ET21"/>
  <c r="ES21"/>
  <c r="ER21"/>
  <c r="EQ21"/>
  <c r="EP21"/>
  <c r="EO21"/>
  <c r="EN21"/>
  <c r="EM21"/>
  <c r="EL21"/>
  <c r="EK21"/>
  <c r="EJ21"/>
  <c r="EI21"/>
  <c r="EH21"/>
  <c r="EG21"/>
  <c r="EF21"/>
  <c r="EE21"/>
  <c r="ED21"/>
  <c r="EC21"/>
  <c r="EB21"/>
  <c r="EA21"/>
  <c r="DZ21"/>
  <c r="DY21"/>
  <c r="DX21"/>
  <c r="DW21"/>
  <c r="DV21"/>
  <c r="DU21"/>
  <c r="DT21"/>
  <c r="DS21"/>
  <c r="DR21"/>
  <c r="DQ21"/>
  <c r="DP21"/>
  <c r="DO21"/>
  <c r="DN21"/>
  <c r="DM21"/>
  <c r="DL21"/>
  <c r="DK21"/>
  <c r="DJ21"/>
  <c r="DI21"/>
  <c r="DH21"/>
  <c r="DF21"/>
  <c r="DE21"/>
  <c r="DD21"/>
  <c r="DC21"/>
  <c r="DB21"/>
  <c r="DA21"/>
  <c r="CZ21"/>
  <c r="CY21"/>
  <c r="CX21"/>
  <c r="CW21"/>
  <c r="CV21"/>
  <c r="CU21"/>
  <c r="CT21"/>
  <c r="CS21"/>
  <c r="CR21"/>
  <c r="CQ21"/>
  <c r="CP21"/>
  <c r="CO21"/>
  <c r="CN21"/>
  <c r="CM21"/>
  <c r="CL21"/>
  <c r="CK21"/>
  <c r="CJ21"/>
  <c r="CI21"/>
  <c r="CH21"/>
  <c r="CG21"/>
  <c r="CF21"/>
  <c r="CE21"/>
  <c r="CD21"/>
  <c r="CC21"/>
  <c r="CB21"/>
  <c r="CA21"/>
  <c r="BZ21"/>
  <c r="BY21"/>
  <c r="BX21"/>
  <c r="BW21"/>
  <c r="BV21"/>
  <c r="BU21"/>
  <c r="BT21"/>
  <c r="BS21"/>
  <c r="BR21"/>
  <c r="BQ21"/>
  <c r="BP21"/>
  <c r="BO21"/>
  <c r="BN21"/>
  <c r="BM21"/>
  <c r="BL21"/>
  <c r="BK21"/>
  <c r="BJ21"/>
  <c r="BI21"/>
  <c r="BH21"/>
  <c r="BF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M21"/>
  <c r="L21"/>
  <c r="K21"/>
  <c r="J21"/>
  <c r="I21"/>
  <c r="H21"/>
  <c r="G21"/>
  <c r="F21"/>
  <c r="E21"/>
  <c r="D21"/>
  <c r="C21"/>
  <c r="B21"/>
  <c r="FF20"/>
  <c r="FE20"/>
  <c r="FD20"/>
  <c r="FC20"/>
  <c r="FB20"/>
  <c r="FA20"/>
  <c r="EZ20"/>
  <c r="EY20"/>
  <c r="EX20"/>
  <c r="EW20"/>
  <c r="EV20"/>
  <c r="EU20"/>
  <c r="ET20"/>
  <c r="ES20"/>
  <c r="ER20"/>
  <c r="EQ20"/>
  <c r="EP20"/>
  <c r="EO20"/>
  <c r="EN20"/>
  <c r="EM20"/>
  <c r="EL20"/>
  <c r="EK20"/>
  <c r="EJ20"/>
  <c r="EI20"/>
  <c r="EH20"/>
  <c r="EG20"/>
  <c r="EF20"/>
  <c r="EE20"/>
  <c r="ED20"/>
  <c r="EC20"/>
  <c r="EB20"/>
  <c r="EA20"/>
  <c r="DZ20"/>
  <c r="DY20"/>
  <c r="DX20"/>
  <c r="DW20"/>
  <c r="DV20"/>
  <c r="DU20"/>
  <c r="DT20"/>
  <c r="DS20"/>
  <c r="DR20"/>
  <c r="DQ20"/>
  <c r="DP20"/>
  <c r="DO20"/>
  <c r="DN20"/>
  <c r="DM20"/>
  <c r="DL20"/>
  <c r="DK20"/>
  <c r="DJ20"/>
  <c r="DI20"/>
  <c r="DH20"/>
  <c r="DF20"/>
  <c r="DE20"/>
  <c r="DD20"/>
  <c r="DC20"/>
  <c r="DB20"/>
  <c r="DA20"/>
  <c r="CZ20"/>
  <c r="CY20"/>
  <c r="CX20"/>
  <c r="CW20"/>
  <c r="CV20"/>
  <c r="CU20"/>
  <c r="CT20"/>
  <c r="CS20"/>
  <c r="CR20"/>
  <c r="CQ20"/>
  <c r="CP20"/>
  <c r="CO20"/>
  <c r="CN20"/>
  <c r="CM20"/>
  <c r="CL20"/>
  <c r="CK20"/>
  <c r="CJ20"/>
  <c r="CI20"/>
  <c r="CH20"/>
  <c r="CG20"/>
  <c r="CF20"/>
  <c r="CE20"/>
  <c r="CD20"/>
  <c r="CC20"/>
  <c r="CB20"/>
  <c r="CA20"/>
  <c r="BZ20"/>
  <c r="BY20"/>
  <c r="BX20"/>
  <c r="BW20"/>
  <c r="BV20"/>
  <c r="BU20"/>
  <c r="BT20"/>
  <c r="BS20"/>
  <c r="BR20"/>
  <c r="BQ20"/>
  <c r="BP20"/>
  <c r="BO20"/>
  <c r="BN20"/>
  <c r="BM20"/>
  <c r="BL20"/>
  <c r="BK20"/>
  <c r="BJ20"/>
  <c r="BI20"/>
  <c r="BH20"/>
  <c r="BF20"/>
  <c r="BE20"/>
  <c r="BD20"/>
  <c r="BC20"/>
  <c r="BB20"/>
  <c r="BA20"/>
  <c r="AZ20"/>
  <c r="AY20"/>
  <c r="AX20"/>
  <c r="AW20"/>
  <c r="AV20"/>
  <c r="AU20"/>
  <c r="AT20"/>
  <c r="AS20"/>
  <c r="AR20"/>
  <c r="AQ20"/>
  <c r="AP20"/>
  <c r="AO20"/>
  <c r="AN20"/>
  <c r="AM20"/>
  <c r="AL20"/>
  <c r="AK20"/>
  <c r="AJ20"/>
  <c r="AI20"/>
  <c r="AH20"/>
  <c r="AG20"/>
  <c r="AF20"/>
  <c r="AE20"/>
  <c r="AD20"/>
  <c r="AC20"/>
  <c r="AB20"/>
  <c r="AA20"/>
  <c r="Z20"/>
  <c r="Y20"/>
  <c r="X20"/>
  <c r="W20"/>
  <c r="V20"/>
  <c r="U20"/>
  <c r="T20"/>
  <c r="S20"/>
  <c r="R20"/>
  <c r="Q20"/>
  <c r="P20"/>
  <c r="O20"/>
  <c r="N20"/>
  <c r="M20"/>
  <c r="L20"/>
  <c r="K20"/>
  <c r="J20"/>
  <c r="I20"/>
  <c r="H20"/>
  <c r="G20"/>
  <c r="F20"/>
  <c r="E20"/>
  <c r="D20"/>
  <c r="C20"/>
  <c r="B20"/>
  <c r="FF19"/>
  <c r="FE19"/>
  <c r="FD19"/>
  <c r="FC19"/>
  <c r="FB19"/>
  <c r="FA19"/>
  <c r="EZ19"/>
  <c r="EY19"/>
  <c r="EX19"/>
  <c r="EW19"/>
  <c r="EV19"/>
  <c r="EU19"/>
  <c r="ET19"/>
  <c r="ES19"/>
  <c r="ER19"/>
  <c r="EQ19"/>
  <c r="EP19"/>
  <c r="EO19"/>
  <c r="EN19"/>
  <c r="EM19"/>
  <c r="EL19"/>
  <c r="EK19"/>
  <c r="EJ19"/>
  <c r="EI19"/>
  <c r="EH19"/>
  <c r="EG19"/>
  <c r="EF19"/>
  <c r="EE19"/>
  <c r="ED19"/>
  <c r="EC19"/>
  <c r="EB19"/>
  <c r="EA19"/>
  <c r="DZ19"/>
  <c r="DY19"/>
  <c r="DX19"/>
  <c r="DW19"/>
  <c r="DV19"/>
  <c r="DU19"/>
  <c r="DT19"/>
  <c r="DS19"/>
  <c r="DR19"/>
  <c r="DQ19"/>
  <c r="DP19"/>
  <c r="DO19"/>
  <c r="DN19"/>
  <c r="DM19"/>
  <c r="DL19"/>
  <c r="DK19"/>
  <c r="DJ19"/>
  <c r="DI19"/>
  <c r="DH19"/>
  <c r="DF19"/>
  <c r="DE19"/>
  <c r="DD19"/>
  <c r="DC19"/>
  <c r="DB19"/>
  <c r="DA19"/>
  <c r="CZ19"/>
  <c r="CY19"/>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F19"/>
  <c r="E19"/>
  <c r="D19"/>
  <c r="C19"/>
  <c r="B19"/>
  <c r="FF18"/>
  <c r="FE18"/>
  <c r="FD18"/>
  <c r="FC18"/>
  <c r="FB18"/>
  <c r="FA18"/>
  <c r="EZ18"/>
  <c r="EY18"/>
  <c r="EX18"/>
  <c r="EW18"/>
  <c r="EV18"/>
  <c r="EU18"/>
  <c r="ET18"/>
  <c r="ES18"/>
  <c r="ER18"/>
  <c r="EQ18"/>
  <c r="EP18"/>
  <c r="EO18"/>
  <c r="EN18"/>
  <c r="EM18"/>
  <c r="EL18"/>
  <c r="EK18"/>
  <c r="EJ18"/>
  <c r="EI18"/>
  <c r="EH18"/>
  <c r="EG18"/>
  <c r="EF18"/>
  <c r="EE18"/>
  <c r="ED18"/>
  <c r="EC18"/>
  <c r="EB18"/>
  <c r="EA18"/>
  <c r="DZ18"/>
  <c r="DY18"/>
  <c r="DX18"/>
  <c r="DW18"/>
  <c r="DV18"/>
  <c r="DU18"/>
  <c r="DT18"/>
  <c r="DS18"/>
  <c r="DR18"/>
  <c r="DQ18"/>
  <c r="DP18"/>
  <c r="DO18"/>
  <c r="DN18"/>
  <c r="DM18"/>
  <c r="DL18"/>
  <c r="DK18"/>
  <c r="DJ18"/>
  <c r="DI18"/>
  <c r="DH18"/>
  <c r="DF18"/>
  <c r="DE18"/>
  <c r="DD18"/>
  <c r="DC18"/>
  <c r="DB18"/>
  <c r="DA18"/>
  <c r="CZ18"/>
  <c r="CY18"/>
  <c r="CX18"/>
  <c r="CW18"/>
  <c r="CV18"/>
  <c r="CU18"/>
  <c r="CT18"/>
  <c r="CS18"/>
  <c r="CR18"/>
  <c r="CQ18"/>
  <c r="CP18"/>
  <c r="CO18"/>
  <c r="CN18"/>
  <c r="CM18"/>
  <c r="CL18"/>
  <c r="CK18"/>
  <c r="CJ18"/>
  <c r="CI18"/>
  <c r="CH18"/>
  <c r="CG18"/>
  <c r="CF18"/>
  <c r="CE18"/>
  <c r="CD18"/>
  <c r="CC18"/>
  <c r="CB18"/>
  <c r="CA18"/>
  <c r="BZ18"/>
  <c r="BY18"/>
  <c r="BX18"/>
  <c r="BW18"/>
  <c r="BV18"/>
  <c r="BU18"/>
  <c r="BT18"/>
  <c r="BS18"/>
  <c r="BR18"/>
  <c r="BQ18"/>
  <c r="BP18"/>
  <c r="BO18"/>
  <c r="BN18"/>
  <c r="BM18"/>
  <c r="BL18"/>
  <c r="BK18"/>
  <c r="BJ18"/>
  <c r="BI18"/>
  <c r="BH18"/>
  <c r="BF18"/>
  <c r="BE18"/>
  <c r="BD18"/>
  <c r="BC18"/>
  <c r="BB18"/>
  <c r="BA18"/>
  <c r="AZ18"/>
  <c r="AY18"/>
  <c r="AX18"/>
  <c r="AW18"/>
  <c r="AV18"/>
  <c r="AU18"/>
  <c r="AT18"/>
  <c r="AS18"/>
  <c r="AR18"/>
  <c r="AQ18"/>
  <c r="AP18"/>
  <c r="AO18"/>
  <c r="AN18"/>
  <c r="AM18"/>
  <c r="AL18"/>
  <c r="AK18"/>
  <c r="AJ18"/>
  <c r="AI18"/>
  <c r="AH18"/>
  <c r="AG18"/>
  <c r="AF18"/>
  <c r="AE18"/>
  <c r="AD18"/>
  <c r="AC18"/>
  <c r="AB18"/>
  <c r="AA18"/>
  <c r="Z18"/>
  <c r="Y18"/>
  <c r="X18"/>
  <c r="W18"/>
  <c r="V18"/>
  <c r="U18"/>
  <c r="T18"/>
  <c r="S18"/>
  <c r="R18"/>
  <c r="Q18"/>
  <c r="P18"/>
  <c r="O18"/>
  <c r="N18"/>
  <c r="M18"/>
  <c r="L18"/>
  <c r="K18"/>
  <c r="J18"/>
  <c r="I18"/>
  <c r="H18"/>
  <c r="G18"/>
  <c r="F18"/>
  <c r="E18"/>
  <c r="D18"/>
  <c r="C18"/>
  <c r="B18"/>
  <c r="FF17"/>
  <c r="FE17"/>
  <c r="FD17"/>
  <c r="FC17"/>
  <c r="FB17"/>
  <c r="FA17"/>
  <c r="EZ17"/>
  <c r="EY17"/>
  <c r="EX17"/>
  <c r="EW17"/>
  <c r="EV17"/>
  <c r="EU17"/>
  <c r="ET17"/>
  <c r="ES17"/>
  <c r="ER17"/>
  <c r="EQ17"/>
  <c r="EP17"/>
  <c r="EO17"/>
  <c r="EN17"/>
  <c r="EM17"/>
  <c r="EL17"/>
  <c r="EK17"/>
  <c r="EJ17"/>
  <c r="EI17"/>
  <c r="EH17"/>
  <c r="EG17"/>
  <c r="EF17"/>
  <c r="EE17"/>
  <c r="ED17"/>
  <c r="EC17"/>
  <c r="EB17"/>
  <c r="EA17"/>
  <c r="DZ17"/>
  <c r="DY17"/>
  <c r="DX17"/>
  <c r="DW17"/>
  <c r="DV17"/>
  <c r="DU17"/>
  <c r="DT17"/>
  <c r="DS17"/>
  <c r="DR17"/>
  <c r="DQ17"/>
  <c r="DP17"/>
  <c r="DO17"/>
  <c r="DN17"/>
  <c r="DM17"/>
  <c r="DL17"/>
  <c r="DK17"/>
  <c r="DJ17"/>
  <c r="DI17"/>
  <c r="DH17"/>
  <c r="DF17"/>
  <c r="DE17"/>
  <c r="DD17"/>
  <c r="DC17"/>
  <c r="DB17"/>
  <c r="DA17"/>
  <c r="CZ17"/>
  <c r="CY17"/>
  <c r="CX17"/>
  <c r="CW17"/>
  <c r="CV17"/>
  <c r="CU17"/>
  <c r="CT17"/>
  <c r="CS17"/>
  <c r="CR17"/>
  <c r="CQ17"/>
  <c r="CP17"/>
  <c r="CO17"/>
  <c r="CN17"/>
  <c r="CM17"/>
  <c r="CL17"/>
  <c r="CK17"/>
  <c r="CJ17"/>
  <c r="CI17"/>
  <c r="CH17"/>
  <c r="CG17"/>
  <c r="CF17"/>
  <c r="CE17"/>
  <c r="CD17"/>
  <c r="CC17"/>
  <c r="CB17"/>
  <c r="CA17"/>
  <c r="BZ17"/>
  <c r="BY17"/>
  <c r="BX17"/>
  <c r="BW17"/>
  <c r="BV17"/>
  <c r="BU17"/>
  <c r="BT17"/>
  <c r="BS17"/>
  <c r="BR17"/>
  <c r="BQ17"/>
  <c r="BP17"/>
  <c r="BO17"/>
  <c r="BN17"/>
  <c r="BM17"/>
  <c r="BL17"/>
  <c r="BK17"/>
  <c r="BJ17"/>
  <c r="BI17"/>
  <c r="BH17"/>
  <c r="BF17"/>
  <c r="BE17"/>
  <c r="BD17"/>
  <c r="BC17"/>
  <c r="BB17"/>
  <c r="BA17"/>
  <c r="AZ17"/>
  <c r="AY17"/>
  <c r="AX17"/>
  <c r="AW17"/>
  <c r="AV17"/>
  <c r="AU17"/>
  <c r="AT17"/>
  <c r="AS17"/>
  <c r="AR17"/>
  <c r="AQ17"/>
  <c r="AP17"/>
  <c r="AO17"/>
  <c r="AN17"/>
  <c r="AM17"/>
  <c r="AL17"/>
  <c r="AK17"/>
  <c r="AJ17"/>
  <c r="AI17"/>
  <c r="AH17"/>
  <c r="AG17"/>
  <c r="AF17"/>
  <c r="AE17"/>
  <c r="AD17"/>
  <c r="AC17"/>
  <c r="AB17"/>
  <c r="AA17"/>
  <c r="Z17"/>
  <c r="Y17"/>
  <c r="X17"/>
  <c r="W17"/>
  <c r="V17"/>
  <c r="U17"/>
  <c r="T17"/>
  <c r="S17"/>
  <c r="R17"/>
  <c r="Q17"/>
  <c r="P17"/>
  <c r="O17"/>
  <c r="N17"/>
  <c r="M17"/>
  <c r="L17"/>
  <c r="K17"/>
  <c r="J17"/>
  <c r="I17"/>
  <c r="H17"/>
  <c r="G17"/>
  <c r="F17"/>
  <c r="E17"/>
  <c r="D17"/>
  <c r="B17"/>
  <c r="FF16"/>
  <c r="FE16"/>
  <c r="FD16"/>
  <c r="FC16"/>
  <c r="FB16"/>
  <c r="FA16"/>
  <c r="EZ16"/>
  <c r="EY16"/>
  <c r="EX16"/>
  <c r="EW16"/>
  <c r="EV16"/>
  <c r="EU16"/>
  <c r="ET16"/>
  <c r="ES16"/>
  <c r="ER16"/>
  <c r="EQ16"/>
  <c r="EP16"/>
  <c r="EO16"/>
  <c r="EN16"/>
  <c r="EM16"/>
  <c r="EL16"/>
  <c r="EK16"/>
  <c r="EJ16"/>
  <c r="EI16"/>
  <c r="EH16"/>
  <c r="EG16"/>
  <c r="EF16"/>
  <c r="EE16"/>
  <c r="ED16"/>
  <c r="EC16"/>
  <c r="EB16"/>
  <c r="EA16"/>
  <c r="DZ16"/>
  <c r="DY16"/>
  <c r="DX16"/>
  <c r="DW16"/>
  <c r="DV16"/>
  <c r="DU16"/>
  <c r="DT16"/>
  <c r="DS16"/>
  <c r="DR16"/>
  <c r="DQ16"/>
  <c r="DP16"/>
  <c r="DO16"/>
  <c r="DN16"/>
  <c r="DM16"/>
  <c r="DL16"/>
  <c r="DK16"/>
  <c r="DJ16"/>
  <c r="DI16"/>
  <c r="DH16"/>
  <c r="DF16"/>
  <c r="DE16"/>
  <c r="DD16"/>
  <c r="DC16"/>
  <c r="DB16"/>
  <c r="DA16"/>
  <c r="CZ16"/>
  <c r="CY16"/>
  <c r="CX16"/>
  <c r="CW16"/>
  <c r="CV16"/>
  <c r="CU16"/>
  <c r="CT16"/>
  <c r="CS16"/>
  <c r="CR16"/>
  <c r="CQ16"/>
  <c r="CP16"/>
  <c r="CO16"/>
  <c r="CN16"/>
  <c r="CM16"/>
  <c r="CL16"/>
  <c r="CK16"/>
  <c r="CJ16"/>
  <c r="CI16"/>
  <c r="CH16"/>
  <c r="CG16"/>
  <c r="CF16"/>
  <c r="CE16"/>
  <c r="CD16"/>
  <c r="CC16"/>
  <c r="CB16"/>
  <c r="CA16"/>
  <c r="BZ16"/>
  <c r="BY16"/>
  <c r="BX16"/>
  <c r="BW16"/>
  <c r="BV16"/>
  <c r="BU16"/>
  <c r="BT16"/>
  <c r="BS16"/>
  <c r="BR16"/>
  <c r="BQ16"/>
  <c r="BP16"/>
  <c r="BO16"/>
  <c r="BN16"/>
  <c r="BM16"/>
  <c r="BL16"/>
  <c r="BK16"/>
  <c r="BJ16"/>
  <c r="BI16"/>
  <c r="BH16"/>
  <c r="BF16"/>
  <c r="BE16"/>
  <c r="BD16"/>
  <c r="BC16"/>
  <c r="BB16"/>
  <c r="BA16"/>
  <c r="AZ16"/>
  <c r="AY16"/>
  <c r="AX16"/>
  <c r="AW16"/>
  <c r="AV16"/>
  <c r="AU16"/>
  <c r="AT16"/>
  <c r="AS16"/>
  <c r="AR16"/>
  <c r="AQ16"/>
  <c r="AP16"/>
  <c r="AO16"/>
  <c r="AN16"/>
  <c r="AM16"/>
  <c r="AL16"/>
  <c r="AK16"/>
  <c r="AJ16"/>
  <c r="AI16"/>
  <c r="AH16"/>
  <c r="AG16"/>
  <c r="AF16"/>
  <c r="AE16"/>
  <c r="AD16"/>
  <c r="AC16"/>
  <c r="AB16"/>
  <c r="AA16"/>
  <c r="Z16"/>
  <c r="Y16"/>
  <c r="X16"/>
  <c r="W16"/>
  <c r="V16"/>
  <c r="U16"/>
  <c r="T16"/>
  <c r="S16"/>
  <c r="R16"/>
  <c r="Q16"/>
  <c r="P16"/>
  <c r="O16"/>
  <c r="N16"/>
  <c r="M16"/>
  <c r="L16"/>
  <c r="K16"/>
  <c r="J16"/>
  <c r="I16"/>
  <c r="H16"/>
  <c r="G16"/>
  <c r="F16"/>
  <c r="E16"/>
  <c r="D16"/>
  <c r="C16"/>
  <c r="B16"/>
  <c r="FF15"/>
  <c r="FE15"/>
  <c r="FD15"/>
  <c r="FC15"/>
  <c r="FB15"/>
  <c r="FA15"/>
  <c r="EZ15"/>
  <c r="EY15"/>
  <c r="EX15"/>
  <c r="EW15"/>
  <c r="EV15"/>
  <c r="EU15"/>
  <c r="ET15"/>
  <c r="ES15"/>
  <c r="ER15"/>
  <c r="EQ15"/>
  <c r="EP15"/>
  <c r="EO15"/>
  <c r="EN15"/>
  <c r="EM15"/>
  <c r="EL15"/>
  <c r="EK15"/>
  <c r="EJ15"/>
  <c r="EI15"/>
  <c r="EH15"/>
  <c r="EG15"/>
  <c r="EF15"/>
  <c r="EE15"/>
  <c r="ED15"/>
  <c r="EC15"/>
  <c r="EB15"/>
  <c r="EA15"/>
  <c r="DZ15"/>
  <c r="DY15"/>
  <c r="DX15"/>
  <c r="DW15"/>
  <c r="DV15"/>
  <c r="DU15"/>
  <c r="DT15"/>
  <c r="DS15"/>
  <c r="DR15"/>
  <c r="DQ15"/>
  <c r="DP15"/>
  <c r="DO15"/>
  <c r="DN15"/>
  <c r="DM15"/>
  <c r="DL15"/>
  <c r="DK15"/>
  <c r="DJ15"/>
  <c r="DI15"/>
  <c r="DH15"/>
  <c r="DF15"/>
  <c r="DE15"/>
  <c r="DD15"/>
  <c r="DC15"/>
  <c r="DB15"/>
  <c r="DA15"/>
  <c r="CZ15"/>
  <c r="CY15"/>
  <c r="CX15"/>
  <c r="CW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I15"/>
  <c r="BH15"/>
  <c r="BF15"/>
  <c r="BE15"/>
  <c r="BD15"/>
  <c r="BC15"/>
  <c r="BB15"/>
  <c r="BA15"/>
  <c r="AZ15"/>
  <c r="AY15"/>
  <c r="AX15"/>
  <c r="AW15"/>
  <c r="AV15"/>
  <c r="AU15"/>
  <c r="AT15"/>
  <c r="AS15"/>
  <c r="AR15"/>
  <c r="AQ15"/>
  <c r="AP15"/>
  <c r="AO15"/>
  <c r="AN15"/>
  <c r="AM15"/>
  <c r="AL15"/>
  <c r="AK15"/>
  <c r="AJ15"/>
  <c r="AI15"/>
  <c r="AH15"/>
  <c r="AG15"/>
  <c r="AF15"/>
  <c r="AE15"/>
  <c r="AD15"/>
  <c r="AC15"/>
  <c r="AB15"/>
  <c r="AA15"/>
  <c r="Z15"/>
  <c r="Y15"/>
  <c r="X15"/>
  <c r="W15"/>
  <c r="V15"/>
  <c r="U15"/>
  <c r="T15"/>
  <c r="S15"/>
  <c r="R15"/>
  <c r="Q15"/>
  <c r="P15"/>
  <c r="O15"/>
  <c r="N15"/>
  <c r="M15"/>
  <c r="L15"/>
  <c r="K15"/>
  <c r="J15"/>
  <c r="I15"/>
  <c r="H15"/>
  <c r="G15"/>
  <c r="F15"/>
  <c r="E15"/>
  <c r="D15"/>
  <c r="C15"/>
  <c r="B15"/>
  <c r="FF14"/>
  <c r="FE14"/>
  <c r="FD14"/>
  <c r="FC14"/>
  <c r="FB14"/>
  <c r="FA14"/>
  <c r="EZ14"/>
  <c r="EY14"/>
  <c r="EX14"/>
  <c r="EW14"/>
  <c r="EV14"/>
  <c r="EU14"/>
  <c r="ET14"/>
  <c r="ES14"/>
  <c r="ER14"/>
  <c r="EQ14"/>
  <c r="EP14"/>
  <c r="EO14"/>
  <c r="EN14"/>
  <c r="EM14"/>
  <c r="EL14"/>
  <c r="EK14"/>
  <c r="EJ14"/>
  <c r="EI14"/>
  <c r="EH14"/>
  <c r="EG14"/>
  <c r="EF14"/>
  <c r="EE14"/>
  <c r="ED14"/>
  <c r="EC14"/>
  <c r="EB14"/>
  <c r="EA14"/>
  <c r="DZ14"/>
  <c r="DY14"/>
  <c r="DX14"/>
  <c r="DW14"/>
  <c r="DV14"/>
  <c r="DU14"/>
  <c r="DT14"/>
  <c r="DS14"/>
  <c r="DR14"/>
  <c r="DQ14"/>
  <c r="DP14"/>
  <c r="DO14"/>
  <c r="DN14"/>
  <c r="DM14"/>
  <c r="DL14"/>
  <c r="DK14"/>
  <c r="DJ14"/>
  <c r="DI14"/>
  <c r="DH14"/>
  <c r="DF14"/>
  <c r="DE14"/>
  <c r="DD14"/>
  <c r="DC14"/>
  <c r="DB14"/>
  <c r="DA14"/>
  <c r="CZ14"/>
  <c r="CY14"/>
  <c r="CX14"/>
  <c r="CW14"/>
  <c r="CV14"/>
  <c r="CU14"/>
  <c r="CT14"/>
  <c r="CS14"/>
  <c r="CR14"/>
  <c r="CQ14"/>
  <c r="CP14"/>
  <c r="CO14"/>
  <c r="CN14"/>
  <c r="CM14"/>
  <c r="CL14"/>
  <c r="CK14"/>
  <c r="CJ14"/>
  <c r="CI14"/>
  <c r="CH14"/>
  <c r="CG14"/>
  <c r="CF14"/>
  <c r="CE14"/>
  <c r="CD14"/>
  <c r="CC14"/>
  <c r="CB14"/>
  <c r="CA14"/>
  <c r="BZ14"/>
  <c r="BY14"/>
  <c r="BX14"/>
  <c r="BW14"/>
  <c r="BV14"/>
  <c r="BU14"/>
  <c r="BT14"/>
  <c r="BS14"/>
  <c r="BR14"/>
  <c r="BQ14"/>
  <c r="BP14"/>
  <c r="BO14"/>
  <c r="BN14"/>
  <c r="BM14"/>
  <c r="BL14"/>
  <c r="BK14"/>
  <c r="BJ14"/>
  <c r="BI14"/>
  <c r="BH14"/>
  <c r="BF14"/>
  <c r="BE14"/>
  <c r="BD14"/>
  <c r="BC14"/>
  <c r="BB14"/>
  <c r="BA14"/>
  <c r="AZ14"/>
  <c r="AY14"/>
  <c r="AX14"/>
  <c r="AW14"/>
  <c r="AV14"/>
  <c r="AU14"/>
  <c r="AT14"/>
  <c r="AS14"/>
  <c r="AR14"/>
  <c r="AQ14"/>
  <c r="AP14"/>
  <c r="AO14"/>
  <c r="AN14"/>
  <c r="AM14"/>
  <c r="AL14"/>
  <c r="AK14"/>
  <c r="AJ14"/>
  <c r="AI14"/>
  <c r="AH14"/>
  <c r="AG14"/>
  <c r="AF14"/>
  <c r="AE14"/>
  <c r="AD14"/>
  <c r="AC14"/>
  <c r="AB14"/>
  <c r="AA14"/>
  <c r="Z14"/>
  <c r="Y14"/>
  <c r="X14"/>
  <c r="W14"/>
  <c r="V14"/>
  <c r="U14"/>
  <c r="T14"/>
  <c r="S14"/>
  <c r="R14"/>
  <c r="Q14"/>
  <c r="P14"/>
  <c r="O14"/>
  <c r="N14"/>
  <c r="M14"/>
  <c r="L14"/>
  <c r="K14"/>
  <c r="J14"/>
  <c r="I14"/>
  <c r="H14"/>
  <c r="G14"/>
  <c r="F14"/>
  <c r="E14"/>
  <c r="D14"/>
  <c r="C14"/>
  <c r="B14"/>
  <c r="FF13"/>
  <c r="FE13"/>
  <c r="FD13"/>
  <c r="FC13"/>
  <c r="FB13"/>
  <c r="FA13"/>
  <c r="EZ13"/>
  <c r="EY13"/>
  <c r="EX13"/>
  <c r="EW13"/>
  <c r="EV13"/>
  <c r="EU13"/>
  <c r="ET13"/>
  <c r="ES13"/>
  <c r="ER13"/>
  <c r="EQ13"/>
  <c r="EP13"/>
  <c r="EO13"/>
  <c r="EN13"/>
  <c r="EM13"/>
  <c r="EL13"/>
  <c r="EK13"/>
  <c r="EJ13"/>
  <c r="EI13"/>
  <c r="EH13"/>
  <c r="EG13"/>
  <c r="EF13"/>
  <c r="EE13"/>
  <c r="ED13"/>
  <c r="EC13"/>
  <c r="EB13"/>
  <c r="EA13"/>
  <c r="DZ13"/>
  <c r="DY13"/>
  <c r="DX13"/>
  <c r="DW13"/>
  <c r="DV13"/>
  <c r="DU13"/>
  <c r="DT13"/>
  <c r="DS13"/>
  <c r="DR13"/>
  <c r="DQ13"/>
  <c r="DP13"/>
  <c r="DO13"/>
  <c r="DN13"/>
  <c r="DM13"/>
  <c r="DL13"/>
  <c r="DK13"/>
  <c r="DJ13"/>
  <c r="DI13"/>
  <c r="DH13"/>
  <c r="DF13"/>
  <c r="DE13"/>
  <c r="DD13"/>
  <c r="DC13"/>
  <c r="DB13"/>
  <c r="DA13"/>
  <c r="CZ13"/>
  <c r="CY13"/>
  <c r="CX13"/>
  <c r="CW13"/>
  <c r="CV13"/>
  <c r="CU13"/>
  <c r="CT13"/>
  <c r="CS13"/>
  <c r="CR13"/>
  <c r="CQ13"/>
  <c r="CP13"/>
  <c r="CO13"/>
  <c r="CN13"/>
  <c r="CM13"/>
  <c r="CL13"/>
  <c r="CK13"/>
  <c r="CJ13"/>
  <c r="CI13"/>
  <c r="CH13"/>
  <c r="CG13"/>
  <c r="CF13"/>
  <c r="CE13"/>
  <c r="CD13"/>
  <c r="CC13"/>
  <c r="CB13"/>
  <c r="CA13"/>
  <c r="BZ13"/>
  <c r="BY13"/>
  <c r="BX13"/>
  <c r="BW13"/>
  <c r="BV13"/>
  <c r="BU13"/>
  <c r="BT13"/>
  <c r="BS13"/>
  <c r="BR13"/>
  <c r="BQ13"/>
  <c r="BP13"/>
  <c r="BO13"/>
  <c r="BN13"/>
  <c r="BM13"/>
  <c r="BL13"/>
  <c r="BK13"/>
  <c r="BJ13"/>
  <c r="BI13"/>
  <c r="BH13"/>
  <c r="BF13"/>
  <c r="BE13"/>
  <c r="BD13"/>
  <c r="BC13"/>
  <c r="BB13"/>
  <c r="BA13"/>
  <c r="AZ13"/>
  <c r="AY13"/>
  <c r="AX13"/>
  <c r="AW13"/>
  <c r="AV13"/>
  <c r="AU13"/>
  <c r="AT13"/>
  <c r="AS13"/>
  <c r="AR13"/>
  <c r="AQ13"/>
  <c r="AP13"/>
  <c r="AO13"/>
  <c r="AN13"/>
  <c r="AM13"/>
  <c r="AL13"/>
  <c r="AK13"/>
  <c r="AJ13"/>
  <c r="AI13"/>
  <c r="AH13"/>
  <c r="AG13"/>
  <c r="AF13"/>
  <c r="AE13"/>
  <c r="AD13"/>
  <c r="AC13"/>
  <c r="AB13"/>
  <c r="AA13"/>
  <c r="Z13"/>
  <c r="Y13"/>
  <c r="X13"/>
  <c r="W13"/>
  <c r="V13"/>
  <c r="U13"/>
  <c r="T13"/>
  <c r="S13"/>
  <c r="R13"/>
  <c r="Q13"/>
  <c r="P13"/>
  <c r="O13"/>
  <c r="N13"/>
  <c r="M13"/>
  <c r="L13"/>
  <c r="K13"/>
  <c r="J13"/>
  <c r="I13"/>
  <c r="H13"/>
  <c r="G13"/>
  <c r="F13"/>
  <c r="E13"/>
  <c r="D13"/>
  <c r="C13"/>
  <c r="B13"/>
  <c r="FF12"/>
  <c r="FE12"/>
  <c r="FD12"/>
  <c r="FC12"/>
  <c r="FB12"/>
  <c r="FA12"/>
  <c r="EZ12"/>
  <c r="EY12"/>
  <c r="EX12"/>
  <c r="EW12"/>
  <c r="EV12"/>
  <c r="EU12"/>
  <c r="ET12"/>
  <c r="ES12"/>
  <c r="ER12"/>
  <c r="EQ12"/>
  <c r="EP12"/>
  <c r="EO12"/>
  <c r="EN12"/>
  <c r="EM12"/>
  <c r="EL12"/>
  <c r="EK12"/>
  <c r="EJ12"/>
  <c r="EI12"/>
  <c r="EH12"/>
  <c r="EG12"/>
  <c r="EF12"/>
  <c r="EE12"/>
  <c r="ED12"/>
  <c r="EC12"/>
  <c r="EB12"/>
  <c r="EA12"/>
  <c r="DZ12"/>
  <c r="DY12"/>
  <c r="DX12"/>
  <c r="DW12"/>
  <c r="DV12"/>
  <c r="DU12"/>
  <c r="DT12"/>
  <c r="DS12"/>
  <c r="DR12"/>
  <c r="DQ12"/>
  <c r="DP12"/>
  <c r="DO12"/>
  <c r="DN12"/>
  <c r="DM12"/>
  <c r="DL12"/>
  <c r="DK12"/>
  <c r="DJ12"/>
  <c r="DI12"/>
  <c r="DH12"/>
  <c r="DF12"/>
  <c r="DE12"/>
  <c r="DD12"/>
  <c r="DC12"/>
  <c r="DB12"/>
  <c r="DA12"/>
  <c r="CZ12"/>
  <c r="CY12"/>
  <c r="CX12"/>
  <c r="CW12"/>
  <c r="CV12"/>
  <c r="CU12"/>
  <c r="CT12"/>
  <c r="CS12"/>
  <c r="CR12"/>
  <c r="CQ12"/>
  <c r="CP12"/>
  <c r="CO12"/>
  <c r="CN12"/>
  <c r="CM12"/>
  <c r="CL12"/>
  <c r="CK12"/>
  <c r="CJ12"/>
  <c r="CI12"/>
  <c r="CH12"/>
  <c r="CG12"/>
  <c r="CF12"/>
  <c r="CE12"/>
  <c r="CD12"/>
  <c r="CC12"/>
  <c r="CB12"/>
  <c r="CA12"/>
  <c r="BZ12"/>
  <c r="BY12"/>
  <c r="BX12"/>
  <c r="BW12"/>
  <c r="BV12"/>
  <c r="BU12"/>
  <c r="BT12"/>
  <c r="BS12"/>
  <c r="BR12"/>
  <c r="BQ12"/>
  <c r="BP12"/>
  <c r="BO12"/>
  <c r="BN12"/>
  <c r="BM12"/>
  <c r="BL12"/>
  <c r="BK12"/>
  <c r="BJ12"/>
  <c r="BI12"/>
  <c r="BH12"/>
  <c r="BF12"/>
  <c r="BE12"/>
  <c r="BD12"/>
  <c r="BC12"/>
  <c r="BB12"/>
  <c r="BA12"/>
  <c r="AZ12"/>
  <c r="AY12"/>
  <c r="AX12"/>
  <c r="AW12"/>
  <c r="AV12"/>
  <c r="AU12"/>
  <c r="AT12"/>
  <c r="AS12"/>
  <c r="AR12"/>
  <c r="AQ12"/>
  <c r="AP12"/>
  <c r="AO12"/>
  <c r="AN12"/>
  <c r="AM12"/>
  <c r="AL12"/>
  <c r="AK12"/>
  <c r="AJ12"/>
  <c r="AI12"/>
  <c r="AH12"/>
  <c r="AG12"/>
  <c r="AF12"/>
  <c r="AE12"/>
  <c r="AD12"/>
  <c r="AC12"/>
  <c r="AB12"/>
  <c r="AA12"/>
  <c r="Z12"/>
  <c r="Y12"/>
  <c r="X12"/>
  <c r="W12"/>
  <c r="V12"/>
  <c r="U12"/>
  <c r="T12"/>
  <c r="S12"/>
  <c r="R12"/>
  <c r="Q12"/>
  <c r="P12"/>
  <c r="O12"/>
  <c r="N12"/>
  <c r="M12"/>
  <c r="L12"/>
  <c r="K12"/>
  <c r="J12"/>
  <c r="I12"/>
  <c r="H12"/>
  <c r="G12"/>
  <c r="F12"/>
  <c r="E12"/>
  <c r="D12"/>
  <c r="C12"/>
  <c r="B12"/>
  <c r="FF11"/>
  <c r="FE11"/>
  <c r="FD11"/>
  <c r="FC11"/>
  <c r="FB11"/>
  <c r="FA11"/>
  <c r="EZ11"/>
  <c r="EY11"/>
  <c r="EX11"/>
  <c r="EW11"/>
  <c r="EV11"/>
  <c r="EU11"/>
  <c r="ET11"/>
  <c r="ES11"/>
  <c r="ER11"/>
  <c r="EQ11"/>
  <c r="EP11"/>
  <c r="EO11"/>
  <c r="EN11"/>
  <c r="EM11"/>
  <c r="EL11"/>
  <c r="EK11"/>
  <c r="EJ11"/>
  <c r="EI11"/>
  <c r="EH11"/>
  <c r="EG11"/>
  <c r="EF11"/>
  <c r="EE11"/>
  <c r="ED11"/>
  <c r="EC11"/>
  <c r="EB11"/>
  <c r="EA11"/>
  <c r="DZ11"/>
  <c r="DY11"/>
  <c r="DX11"/>
  <c r="DW11"/>
  <c r="DV11"/>
  <c r="DU11"/>
  <c r="DT11"/>
  <c r="DS11"/>
  <c r="DR11"/>
  <c r="DQ11"/>
  <c r="DP11"/>
  <c r="DO11"/>
  <c r="DN11"/>
  <c r="DM11"/>
  <c r="DL11"/>
  <c r="DK11"/>
  <c r="DJ11"/>
  <c r="DI11"/>
  <c r="DH11"/>
  <c r="DF11"/>
  <c r="DE11"/>
  <c r="DD11"/>
  <c r="DC11"/>
  <c r="DB11"/>
  <c r="DA11"/>
  <c r="CZ11"/>
  <c r="CY11"/>
  <c r="CX11"/>
  <c r="CW11"/>
  <c r="CV11"/>
  <c r="CU11"/>
  <c r="CT11"/>
  <c r="CS11"/>
  <c r="CR11"/>
  <c r="CQ11"/>
  <c r="CP11"/>
  <c r="CO11"/>
  <c r="CN11"/>
  <c r="CM11"/>
  <c r="CL11"/>
  <c r="CK11"/>
  <c r="CJ11"/>
  <c r="CI11"/>
  <c r="CH11"/>
  <c r="CG11"/>
  <c r="CF11"/>
  <c r="CE11"/>
  <c r="CD11"/>
  <c r="CC11"/>
  <c r="CB11"/>
  <c r="CA11"/>
  <c r="BZ11"/>
  <c r="BY11"/>
  <c r="BX11"/>
  <c r="BW11"/>
  <c r="BV11"/>
  <c r="BU11"/>
  <c r="BT11"/>
  <c r="BS11"/>
  <c r="BR11"/>
  <c r="BQ11"/>
  <c r="BP11"/>
  <c r="BO11"/>
  <c r="BN11"/>
  <c r="BM11"/>
  <c r="BL11"/>
  <c r="BK11"/>
  <c r="BJ11"/>
  <c r="BI11"/>
  <c r="BH11"/>
  <c r="BF11"/>
  <c r="BE11"/>
  <c r="BD11"/>
  <c r="BC11"/>
  <c r="BB11"/>
  <c r="BA11"/>
  <c r="AZ11"/>
  <c r="AY11"/>
  <c r="AX11"/>
  <c r="AW11"/>
  <c r="AV11"/>
  <c r="AU11"/>
  <c r="AT11"/>
  <c r="AS11"/>
  <c r="AR11"/>
  <c r="AQ11"/>
  <c r="AP11"/>
  <c r="AO11"/>
  <c r="AN11"/>
  <c r="AM11"/>
  <c r="AL11"/>
  <c r="AK11"/>
  <c r="AJ11"/>
  <c r="AI11"/>
  <c r="AH11"/>
  <c r="AG11"/>
  <c r="AF11"/>
  <c r="AE11"/>
  <c r="AD11"/>
  <c r="AC11"/>
  <c r="AB11"/>
  <c r="AA11"/>
  <c r="Z11"/>
  <c r="Y11"/>
  <c r="X11"/>
  <c r="W11"/>
  <c r="V11"/>
  <c r="U11"/>
  <c r="T11"/>
  <c r="S11"/>
  <c r="R11"/>
  <c r="Q11"/>
  <c r="P11"/>
  <c r="O11"/>
  <c r="N11"/>
  <c r="M11"/>
  <c r="L11"/>
  <c r="K11"/>
  <c r="J11"/>
  <c r="I11"/>
  <c r="H11"/>
  <c r="G11"/>
  <c r="F11"/>
  <c r="E11"/>
  <c r="D11"/>
  <c r="C11"/>
  <c r="B11"/>
  <c r="B3"/>
  <c r="N110" i="10"/>
  <c r="N104"/>
  <c r="O101"/>
  <c r="N101"/>
  <c r="N95"/>
  <c r="N93"/>
  <c r="N92"/>
  <c r="M92"/>
  <c r="L92"/>
  <c r="N91"/>
  <c r="M91"/>
  <c r="L91"/>
  <c r="N90"/>
  <c r="M90"/>
  <c r="L90"/>
  <c r="N89"/>
  <c r="M89"/>
  <c r="L89"/>
  <c r="N88"/>
  <c r="M88"/>
  <c r="L88"/>
  <c r="N87"/>
  <c r="M87"/>
  <c r="L87"/>
  <c r="N86"/>
  <c r="M86"/>
  <c r="L86"/>
  <c r="N85"/>
  <c r="M85"/>
  <c r="L85"/>
  <c r="N84"/>
  <c r="M84"/>
  <c r="L84"/>
  <c r="N83"/>
  <c r="M83"/>
  <c r="L83"/>
  <c r="N82"/>
  <c r="M82"/>
  <c r="L82"/>
  <c r="N81"/>
  <c r="M81"/>
  <c r="L81"/>
  <c r="N80"/>
  <c r="M80"/>
  <c r="L80"/>
  <c r="N79"/>
  <c r="M79"/>
  <c r="L79"/>
  <c r="N78"/>
  <c r="M78"/>
  <c r="L78"/>
  <c r="N77"/>
  <c r="M77"/>
  <c r="L77"/>
  <c r="N76"/>
  <c r="M76"/>
  <c r="L76"/>
  <c r="N75"/>
  <c r="M75"/>
  <c r="L75"/>
  <c r="N74"/>
  <c r="M74"/>
  <c r="L74"/>
  <c r="N73"/>
  <c r="M73"/>
  <c r="L73"/>
  <c r="N72"/>
  <c r="M72"/>
  <c r="L72"/>
  <c r="N71"/>
  <c r="M71"/>
  <c r="L71"/>
  <c r="N70"/>
  <c r="M70"/>
  <c r="L70"/>
  <c r="N69"/>
  <c r="M69"/>
  <c r="L69"/>
  <c r="N68"/>
  <c r="M68"/>
  <c r="L68"/>
  <c r="N67"/>
  <c r="M67"/>
  <c r="L67"/>
  <c r="N66"/>
  <c r="M66"/>
  <c r="L66"/>
  <c r="N65"/>
  <c r="M65"/>
  <c r="L65"/>
  <c r="N64"/>
  <c r="M64"/>
  <c r="L64"/>
  <c r="N63"/>
  <c r="M63"/>
  <c r="L63"/>
  <c r="N62"/>
  <c r="M62"/>
  <c r="L62"/>
  <c r="N61"/>
  <c r="M61"/>
  <c r="L61"/>
  <c r="N60"/>
  <c r="M60"/>
  <c r="L60"/>
  <c r="N59"/>
  <c r="M59"/>
  <c r="L59"/>
  <c r="N58"/>
  <c r="M58"/>
  <c r="L58"/>
  <c r="N57"/>
  <c r="M57"/>
  <c r="L57"/>
  <c r="N56"/>
  <c r="M56"/>
  <c r="L56"/>
  <c r="N55"/>
  <c r="M55"/>
  <c r="L55"/>
  <c r="N54"/>
  <c r="M54"/>
  <c r="L54"/>
  <c r="N53"/>
  <c r="M53"/>
  <c r="L53"/>
  <c r="N52"/>
  <c r="M52"/>
  <c r="L52"/>
  <c r="N51"/>
  <c r="M51"/>
  <c r="L51"/>
  <c r="N50"/>
  <c r="M50"/>
  <c r="L50"/>
  <c r="N49"/>
  <c r="M49"/>
  <c r="L49"/>
  <c r="N48"/>
  <c r="M48"/>
  <c r="L48"/>
  <c r="N47"/>
  <c r="M47"/>
  <c r="L47"/>
  <c r="N46"/>
  <c r="M46"/>
  <c r="L46"/>
  <c r="N45"/>
  <c r="M45"/>
  <c r="L45"/>
  <c r="N44"/>
  <c r="M44"/>
  <c r="L44"/>
  <c r="N43"/>
  <c r="M43"/>
  <c r="L43"/>
  <c r="N42"/>
  <c r="M42"/>
  <c r="L42"/>
  <c r="N41"/>
  <c r="M41"/>
  <c r="L41"/>
  <c r="N40"/>
  <c r="M40"/>
  <c r="L40"/>
  <c r="N39"/>
  <c r="M39"/>
  <c r="L39"/>
  <c r="N38"/>
  <c r="M38"/>
  <c r="L38"/>
  <c r="N37"/>
  <c r="M37"/>
  <c r="L37"/>
  <c r="N36"/>
  <c r="M36"/>
  <c r="L36"/>
  <c r="N35"/>
  <c r="M35"/>
  <c r="L35"/>
  <c r="P34"/>
  <c r="N34"/>
  <c r="M34"/>
  <c r="L34"/>
  <c r="Q33"/>
  <c r="N33"/>
  <c r="M33"/>
  <c r="L33"/>
  <c r="Q32"/>
  <c r="P32"/>
  <c r="N32"/>
  <c r="M32"/>
  <c r="L32"/>
  <c r="N31"/>
  <c r="M31"/>
  <c r="L31"/>
  <c r="N30"/>
  <c r="M30"/>
  <c r="L30"/>
  <c r="N29"/>
  <c r="M29"/>
  <c r="L29"/>
  <c r="N28"/>
  <c r="M28"/>
  <c r="L28"/>
  <c r="P27"/>
  <c r="N27"/>
  <c r="M27"/>
  <c r="L27"/>
  <c r="Q26"/>
  <c r="N26"/>
  <c r="M26"/>
  <c r="L26"/>
  <c r="Q25"/>
  <c r="P25"/>
  <c r="N25"/>
  <c r="M25"/>
  <c r="L25"/>
  <c r="N24"/>
  <c r="M24"/>
  <c r="L24"/>
  <c r="N23"/>
  <c r="M23"/>
  <c r="L23"/>
  <c r="N22"/>
  <c r="M22"/>
  <c r="L22"/>
  <c r="N21"/>
  <c r="M21"/>
  <c r="L21"/>
  <c r="N20"/>
  <c r="M20"/>
  <c r="L20"/>
  <c r="N19"/>
  <c r="M19"/>
  <c r="L19"/>
  <c r="N18"/>
  <c r="M18"/>
  <c r="L18"/>
  <c r="P17"/>
  <c r="N17"/>
  <c r="M17"/>
  <c r="L17"/>
  <c r="Q16"/>
  <c r="N16"/>
  <c r="M16"/>
  <c r="L16"/>
  <c r="Q15"/>
  <c r="P15"/>
  <c r="N15"/>
  <c r="M15"/>
  <c r="L15"/>
  <c r="P14"/>
  <c r="N14"/>
  <c r="M14"/>
  <c r="L14"/>
  <c r="Q13"/>
  <c r="N13"/>
  <c r="M13"/>
  <c r="L13"/>
  <c r="Q12"/>
  <c r="P12"/>
  <c r="N12"/>
  <c r="M12"/>
  <c r="L12"/>
  <c r="N11"/>
  <c r="M11"/>
  <c r="L11"/>
  <c r="N10"/>
  <c r="M10"/>
  <c r="L10"/>
  <c r="N9"/>
  <c r="M9"/>
  <c r="L9"/>
  <c r="N8"/>
  <c r="M8"/>
  <c r="L8"/>
</calcChain>
</file>

<file path=xl/sharedStrings.xml><?xml version="1.0" encoding="utf-8"?>
<sst xmlns="http://schemas.openxmlformats.org/spreadsheetml/2006/main" count="3477" uniqueCount="995">
  <si>
    <t>Top farmers who were not private owners</t>
    <phoneticPr fontId="4" type="noConversion"/>
  </si>
  <si>
    <r>
      <t xml:space="preserve">The main source used here is Zaionchkovskii, P.A. "Officialdom." </t>
    </r>
    <r>
      <rPr>
        <i/>
        <sz val="12"/>
        <rFont val="Arial"/>
      </rPr>
      <t xml:space="preserve">Soviet Studies in History </t>
    </r>
    <r>
      <rPr>
        <sz val="12"/>
        <rFont val="Arial"/>
      </rPr>
      <t>XVIII, no. 2 (1979): 11-113;</t>
    </r>
    <phoneticPr fontId="33" type="noConversion"/>
  </si>
  <si>
    <t>offers this summary:</t>
    <phoneticPr fontId="4" type="noConversion"/>
  </si>
  <si>
    <t xml:space="preserve">0.727 rubles of rural land rents per ruble of profit or high salary in the 50-province aggregates. </t>
    <phoneticPr fontId="4" type="noConversion"/>
  </si>
  <si>
    <t>Ratio, non-urban rent &gt; 1,000 rubles / (high salary+profits &gt; 1,000)</t>
    <phoneticPr fontId="4" type="noConversion"/>
  </si>
  <si>
    <t>We also use the population census of 1897, the 1905 statistical annual, and the 1905 land census.</t>
    <phoneticPr fontId="4" type="noConversion"/>
  </si>
  <si>
    <t>Residual households in the merchant-pochetnye estate</t>
  </si>
  <si>
    <t>Residual households in the meshchenye estate</t>
  </si>
  <si>
    <t>Poor farmless peasant laborers</t>
  </si>
  <si>
    <t>mixed</t>
  </si>
  <si>
    <t>1, 5, 6</t>
  </si>
  <si>
    <t>peasants</t>
  </si>
  <si>
    <t>Lower farm operators</t>
  </si>
  <si>
    <t>mainly agric</t>
  </si>
  <si>
    <t>Middle farm operators</t>
  </si>
  <si>
    <t>Upper farm operators</t>
  </si>
  <si>
    <t>owning &lt; 1k</t>
  </si>
  <si>
    <t>priv peasant owners</t>
    <phoneticPr fontId="4" type="noConversion"/>
  </si>
  <si>
    <t>Clergy zanyatie</t>
  </si>
  <si>
    <t>All estates</t>
    <phoneticPr fontId="4" type="noConversion"/>
  </si>
  <si>
    <t>All estates</t>
    <phoneticPr fontId="4" type="noConversion"/>
  </si>
  <si>
    <t>salary &lt; 1k</t>
  </si>
  <si>
    <t>profits 50k-up</t>
  </si>
  <si>
    <t>Industry &amp; comm</t>
  </si>
  <si>
    <t>profits 20k-50k</t>
  </si>
  <si>
    <t>profits 10k-20k</t>
  </si>
  <si>
    <t>profits 5k-10k</t>
  </si>
  <si>
    <t>profits 2k-5k</t>
  </si>
  <si>
    <t>profits1k-2k</t>
  </si>
  <si>
    <t>Evrop. Rossia</t>
    <phoneticPr fontId="0" type="noConversion"/>
  </si>
  <si>
    <t>All estates</t>
    <phoneticPr fontId="4" type="noConversion"/>
  </si>
  <si>
    <t>10k-up</t>
    <phoneticPr fontId="4" type="noConversion"/>
  </si>
  <si>
    <t>income of the</t>
    <phoneticPr fontId="4" type="noConversion"/>
  </si>
  <si>
    <t>featured type</t>
    <phoneticPr fontId="4" type="noConversion"/>
  </si>
  <si>
    <t>Instead, our file "Peasant incomes 1904" has started from Shcherbina's in-depth study of the income structure of the peasantry in Voronezh province in 1897.</t>
    <phoneticPr fontId="4" type="noConversion"/>
  </si>
  <si>
    <t>profits 50k-up</t>
    <phoneticPr fontId="4" type="noConversion"/>
  </si>
  <si>
    <t>profits 20k-50k</t>
    <phoneticPr fontId="4" type="noConversion"/>
  </si>
  <si>
    <t>Committee of Ministers, and Senators) owned land, while by the early twentieth century the number of landowners among State Councillors had dropped to 56%,</t>
    <phoneticPr fontId="4" type="noConversion"/>
  </si>
  <si>
    <t>of Ministers to 59%, and of Senators to 48%." [Citing Zaionchkovskii.]</t>
    <phoneticPr fontId="4" type="noConversion"/>
  </si>
  <si>
    <t>Zero</t>
    <phoneticPr fontId="4" type="noConversion"/>
  </si>
  <si>
    <t>Desiatins owned</t>
    <phoneticPr fontId="4" type="noConversion"/>
  </si>
  <si>
    <t>up to</t>
    <phoneticPr fontId="4" type="noConversion"/>
  </si>
  <si>
    <t>from</t>
    <phoneticPr fontId="4" type="noConversion"/>
  </si>
  <si>
    <t>size not given</t>
    <phoneticPr fontId="4" type="noConversion"/>
  </si>
  <si>
    <t>up</t>
    <phoneticPr fontId="4" type="noConversion"/>
  </si>
  <si>
    <t>Total officials</t>
    <phoneticPr fontId="4" type="noConversion"/>
  </si>
  <si>
    <t xml:space="preserve">universal, and declined substantially in the course of the nineteenth century.  In the middle of the century, more than 70% of higher officials (members of the State Council, </t>
    <phoneticPr fontId="4" type="noConversion"/>
  </si>
  <si>
    <t>In all 3 estimates: Each of these estate (soslovie) totals in the bottom row must be preserved.</t>
    <phoneticPr fontId="4" type="noConversion"/>
  </si>
  <si>
    <t xml:space="preserve">annual profits separate from recipients of over 1,000 rubles of land rents in the middle-inequality (M) estimates.  </t>
    <phoneticPr fontId="4" type="noConversion"/>
  </si>
  <si>
    <r>
      <t xml:space="preserve">This worksheet does </t>
    </r>
    <r>
      <rPr>
        <b/>
        <u/>
        <sz val="12"/>
        <rFont val="Arial"/>
      </rPr>
      <t>NOT</t>
    </r>
    <r>
      <rPr>
        <sz val="12"/>
        <rFont val="Arial"/>
      </rPr>
      <t xml:space="preserve"> feed into the middle-income (M) estimates, aside from offering indirect support for our portrayal of top government incomes.</t>
    </r>
    <phoneticPr fontId="4" type="noConversion"/>
  </si>
  <si>
    <t>Share (%) owning</t>
    <phoneticPr fontId="4" type="noConversion"/>
  </si>
  <si>
    <t>[The editor notes some inconsistency in Zaionchkovskii's Grade IV numbers.  We use 2,995 as the total most consistent with his other numbers, not the 2,895 total he gave.]</t>
    <phoneticPr fontId="4" type="noConversion"/>
  </si>
  <si>
    <t>"[Zaionchkovskii's] data substantiate the pioneering work of Walter Pintner, who clearly demonstrated the non-validity of equating officialdom with landownership.  We now know</t>
    <phoneticPr fontId="4" type="noConversion"/>
  </si>
  <si>
    <t>Type of main</t>
    <phoneticPr fontId="4" type="noConversion"/>
  </si>
  <si>
    <t>income data</t>
    <phoneticPr fontId="4" type="noConversion"/>
  </si>
  <si>
    <t>same (22%).  For the upper level, the overwhelming majority (85-100% depending on the office) were representatatives of the hereditary nobility for the entire period under study."</t>
    <phoneticPr fontId="4" type="noConversion"/>
  </si>
  <si>
    <r>
      <t xml:space="preserve">which is a translation of Zaionchkovskii, P.A.1978. </t>
    </r>
    <r>
      <rPr>
        <i/>
        <sz val="12"/>
        <rFont val="Arial"/>
      </rPr>
      <t>Pravitel'stvennyi apparat samoderzhavnoi Rossii v XIX veke</t>
    </r>
    <r>
      <rPr>
        <sz val="12"/>
        <rFont val="Arial"/>
      </rPr>
      <t>. Moscow: Mysl', Ch. 1, "Chinovnichestvo", pp. 24-105.</t>
    </r>
    <phoneticPr fontId="33" type="noConversion"/>
  </si>
  <si>
    <t xml:space="preserve">because of behavioral differences between estates, and also specific to the landholding tendency in the province.  </t>
    <phoneticPr fontId="4" type="noConversion"/>
  </si>
  <si>
    <r>
      <t xml:space="preserve">(3) the overall ratio of </t>
    </r>
    <r>
      <rPr>
        <u/>
        <sz val="12"/>
        <rFont val="Arial"/>
      </rPr>
      <t>this</t>
    </r>
    <r>
      <rPr>
        <sz val="12"/>
        <rFont val="Arial"/>
      </rPr>
      <t xml:space="preserve"> estate's (local rural land rents) / (free prof'ns Y + Gov't Y + profits) varies by province, and equals</t>
    </r>
    <phoneticPr fontId="4" type="noConversion"/>
  </si>
  <si>
    <t>Sources for peasant incomes = Shcherbina and other Zemstvo surveys.  See the file "Peasant incomes 1904".</t>
    <phoneticPr fontId="4" type="noConversion"/>
  </si>
  <si>
    <t>(5) Middle-inequality (M) estimates of the income distribution of European Russia 1904: Details</t>
    <phoneticPr fontId="4" type="noConversion"/>
  </si>
  <si>
    <t>(6) Middle-inequality (M) estimates of the income distribution of European Russia 1904: Results</t>
    <phoneticPr fontId="4" type="noConversion"/>
  </si>
  <si>
    <t>Top farmers not private owners</t>
  </si>
  <si>
    <t xml:space="preserve">61 are within the top 1% </t>
    <phoneticPr fontId="4" type="noConversion"/>
  </si>
  <si>
    <t>Of the 85 income classes,</t>
    <phoneticPr fontId="4" type="noConversion"/>
  </si>
  <si>
    <t>(N104-(0.2*O100)-(0.4*O102))/0.4</t>
    <phoneticPr fontId="4" type="noConversion"/>
  </si>
  <si>
    <t>Nobility</t>
    <phoneticPr fontId="4" type="noConversion"/>
  </si>
  <si>
    <t>Merchants &amp;c</t>
    <phoneticPr fontId="4" type="noConversion"/>
  </si>
  <si>
    <t>Meshchanye</t>
    <phoneticPr fontId="4" type="noConversion"/>
  </si>
  <si>
    <t>Peasantry</t>
    <phoneticPr fontId="4" type="noConversion"/>
  </si>
  <si>
    <t>Labor, white collar</t>
    <phoneticPr fontId="4" type="noConversion"/>
  </si>
  <si>
    <t>10k-20k</t>
    <phoneticPr fontId="4" type="noConversion"/>
  </si>
  <si>
    <t>Gov't admin</t>
    <phoneticPr fontId="4" type="noConversion"/>
  </si>
  <si>
    <t>5k-10k</t>
    <phoneticPr fontId="4" type="noConversion"/>
  </si>
  <si>
    <t>2k-5k</t>
    <phoneticPr fontId="4" type="noConversion"/>
  </si>
  <si>
    <t>1k-2k</t>
    <phoneticPr fontId="4" type="noConversion"/>
  </si>
  <si>
    <t>&lt; 1k (residual)</t>
    <phoneticPr fontId="4" type="noConversion"/>
  </si>
  <si>
    <t>Imperial Gov't, St. P.</t>
    <phoneticPr fontId="4" type="noConversion"/>
  </si>
  <si>
    <t>1, 3</t>
    <phoneticPr fontId="4" type="noConversion"/>
  </si>
  <si>
    <t>Nob, pochetnye</t>
    <phoneticPr fontId="4" type="noConversion"/>
  </si>
  <si>
    <t>Pochetnye</t>
    <phoneticPr fontId="4" type="noConversion"/>
  </si>
  <si>
    <t>Grade IV</t>
    <phoneticPr fontId="4" type="noConversion"/>
  </si>
  <si>
    <t>officials</t>
    <phoneticPr fontId="4" type="noConversion"/>
  </si>
  <si>
    <t>Reminder 1: These are distributions of nominal incomes, with no adjustment for price differences across provinces or between urban and rural.</t>
    <phoneticPr fontId="4" type="noConversion"/>
  </si>
  <si>
    <t>Reminder 2: These estimates ignore the income of the Romanovs themselves, and ignore institutional lands held by the state, church, military, etc.</t>
    <phoneticPr fontId="4" type="noConversion"/>
  </si>
  <si>
    <t>zero land</t>
  </si>
  <si>
    <t>3, 6</t>
  </si>
  <si>
    <t>10k-up</t>
  </si>
  <si>
    <t>Merchants &amp;c</t>
  </si>
  <si>
    <t>Gov't, Mosk, Odessa, other centers</t>
  </si>
  <si>
    <t>Pochetnye</t>
  </si>
  <si>
    <t>For Kostroma, we declined to use the high average household income of 967 rubles in 1909.  We agree with Robert Johnson that it must have been</t>
    <phoneticPr fontId="4" type="noConversion"/>
  </si>
  <si>
    <t xml:space="preserve">The share of them holding lands was 8.7 percent. Given that members of these miscellaneous estates, and the few foreigners, were only 2.4% of all households, we have not bothered to </t>
    <phoneticPr fontId="4" type="noConversion"/>
  </si>
  <si>
    <t xml:space="preserve">Using nominal income relatives from Gregory, we converted the 1894 averages to 1904 nominal equivalents, still for Voronezh.  </t>
    <phoneticPr fontId="4" type="noConversion"/>
  </si>
  <si>
    <t>Poor farmless peasant laborers</t>
    <phoneticPr fontId="4" type="noConversion"/>
  </si>
  <si>
    <t>Strata of the</t>
    <phoneticPr fontId="4" type="noConversion"/>
  </si>
  <si>
    <t>peasantry</t>
    <phoneticPr fontId="4" type="noConversion"/>
  </si>
  <si>
    <t>the result of an unrepresentative rich sample of peasants.</t>
    <phoneticPr fontId="4" type="noConversion"/>
  </si>
  <si>
    <t>Lower farm operators</t>
    <phoneticPr fontId="4" type="noConversion"/>
  </si>
  <si>
    <t>For stratum (1), we derived the incomes of the farmless by using the annual agricultural wage averages given for all provinces in zemstvo studies.</t>
    <phoneticPr fontId="4" type="noConversion"/>
  </si>
  <si>
    <t>For four strata corresponding to (2)-(5) here, the ratios of their incomes to the grand average income was extended from Voronezh to other provinces.</t>
    <phoneticPr fontId="4" type="noConversion"/>
  </si>
  <si>
    <t>But for the top stratum of farm operators, we then separated out owners of private lands estimated from the 1905 land returns.</t>
    <phoneticPr fontId="4" type="noConversion"/>
  </si>
  <si>
    <t>that the majority of officials throughout the nineteenth century owned no landed property.  Even at the elite level, where large landholders concentrated, landholding was never</t>
    <phoneticPr fontId="4" type="noConversion"/>
  </si>
  <si>
    <t xml:space="preserve">Note: These income estimates (M) exclude any rental incomes from the 154,689,513 desiatins of land held by the state, the church, and other collective institutions. </t>
    <phoneticPr fontId="4" type="noConversion"/>
  </si>
  <si>
    <t>Illustrative top family incomes (not used in the preferred estimates)</t>
    <phoneticPr fontId="4" type="noConversion"/>
  </si>
  <si>
    <t>Nobility</t>
    <phoneticPr fontId="4" type="noConversion"/>
  </si>
  <si>
    <t>ALL</t>
    <phoneticPr fontId="4" type="noConversion"/>
  </si>
  <si>
    <t>Gov't admini</t>
    <phoneticPr fontId="4" type="noConversion"/>
  </si>
  <si>
    <t>Diocene bishops</t>
  </si>
  <si>
    <t>Clergy soslovie</t>
  </si>
  <si>
    <t>land &lt; 1k</t>
  </si>
  <si>
    <r>
      <t xml:space="preserve">nobles was only 20%.  </t>
    </r>
    <r>
      <rPr>
        <b/>
        <sz val="12"/>
        <rFont val="Arial"/>
      </rPr>
      <t>At the end of the century</t>
    </r>
    <r>
      <rPr>
        <sz val="12"/>
        <rFont val="Arial"/>
      </rPr>
      <t xml:space="preserve">, the percentage of hereditary nobles among the middle level had risen to 40%, while for the lower it remained about the </t>
    </r>
    <phoneticPr fontId="4" type="noConversion"/>
  </si>
  <si>
    <t>Rather it appears that the Opyt' calculations missed many over-1,000-ruble household heads of this meshchanye estate.  Our household counts</t>
    <phoneticPr fontId="4" type="noConversion"/>
  </si>
  <si>
    <t>Labor force, non-household-heads - agriculltural wage</t>
    <phoneticPr fontId="4" type="noConversion"/>
  </si>
  <si>
    <t xml:space="preserve">The total households and total incomes of these strata (6)-(12) were finally subtracted out of the top farming stratum, </t>
    <phoneticPr fontId="4" type="noConversion"/>
  </si>
  <si>
    <t xml:space="preserve">yielding stratum (5) as a residual.  </t>
    <phoneticPr fontId="4" type="noConversion"/>
  </si>
  <si>
    <t>Share of meshchanye in all free professions earning over 1,000 rubles</t>
    <phoneticPr fontId="4" type="noConversion"/>
  </si>
  <si>
    <t>Estim. full income</t>
    <phoneticPr fontId="4" type="noConversion"/>
  </si>
  <si>
    <t>Nobility</t>
    <phoneticPr fontId="4" type="noConversion"/>
  </si>
  <si>
    <t>Wage rate, 10 mo = 260 days</t>
    <phoneticPr fontId="4" type="noConversion"/>
  </si>
  <si>
    <t>Type of income or</t>
    <phoneticPr fontId="4" type="noConversion"/>
  </si>
  <si>
    <t>are evaluated at the annual wage for inspected factories, except in the case of servants, for which the agricultural wage was used, as noted above.</t>
    <phoneticPr fontId="4" type="noConversion"/>
  </si>
  <si>
    <t xml:space="preserve">  =&gt;</t>
    <phoneticPr fontId="4" type="noConversion"/>
  </si>
  <si>
    <t>Upper farm operators</t>
    <phoneticPr fontId="4" type="noConversion"/>
  </si>
  <si>
    <t>positive &lt;1k private owners</t>
    <phoneticPr fontId="4" type="noConversion"/>
  </si>
  <si>
    <t>1k-2k private owners</t>
    <phoneticPr fontId="4" type="noConversion"/>
  </si>
  <si>
    <t>Total</t>
    <phoneticPr fontId="4" type="noConversion"/>
  </si>
  <si>
    <t>Income per</t>
    <phoneticPr fontId="4" type="noConversion"/>
  </si>
  <si>
    <t>Households</t>
    <phoneticPr fontId="4" type="noConversion"/>
  </si>
  <si>
    <t>Prince Iusupov 1900, at 6% income return</t>
    <phoneticPr fontId="4" type="noConversion"/>
  </si>
  <si>
    <t>land 50k-up</t>
    <phoneticPr fontId="4" type="noConversion"/>
  </si>
  <si>
    <t>officialdom.  While the zero assumption may not be too erroneous for the mass of officials below the grade IV shown here, we should follow Zaionchkovskii's clues about</t>
    <phoneticPr fontId="4" type="noConversion"/>
  </si>
  <si>
    <t xml:space="preserve">these top strata. </t>
    <phoneticPr fontId="4" type="noConversion"/>
  </si>
  <si>
    <t>All three</t>
    <phoneticPr fontId="4" type="noConversion"/>
  </si>
  <si>
    <t>grades</t>
    <phoneticPr fontId="4" type="noConversion"/>
  </si>
  <si>
    <t>A clearer definition of "high", "middle", and "lower" ranks emerges from specific 1902 data from Zaionchkovskii on the relationship of rank to landowning (pp. 87-90):</t>
    <phoneticPr fontId="4" type="noConversion"/>
  </si>
  <si>
    <t>Grade II</t>
    <phoneticPr fontId="4" type="noConversion"/>
  </si>
  <si>
    <t>(highest)</t>
    <phoneticPr fontId="4" type="noConversion"/>
  </si>
  <si>
    <t>Grade III</t>
    <phoneticPr fontId="4" type="noConversion"/>
  </si>
  <si>
    <t xml:space="preserve">that call for the (1 + 0.270 + 0.242) multiplier described on Worksheet (1).  We start with an income of 500 rubles and apply that multiplier in the case of this estate.  </t>
    <phoneticPr fontId="4" type="noConversion"/>
  </si>
  <si>
    <t>Landowners, agric</t>
    <phoneticPr fontId="4" type="noConversion"/>
  </si>
  <si>
    <t>land &lt; 1k*</t>
    <phoneticPr fontId="4" type="noConversion"/>
  </si>
  <si>
    <t>NB: row-&gt;</t>
    <phoneticPr fontId="4" type="noConversion"/>
  </si>
  <si>
    <t>jumps in</t>
    <phoneticPr fontId="4" type="noConversion"/>
  </si>
  <si>
    <t>cell</t>
    <phoneticPr fontId="4" type="noConversion"/>
  </si>
  <si>
    <t>formula</t>
    <phoneticPr fontId="4" type="noConversion"/>
  </si>
  <si>
    <t>20k-50k private owners</t>
    <phoneticPr fontId="4" type="noConversion"/>
  </si>
  <si>
    <t>50k-up private owners</t>
    <phoneticPr fontId="4" type="noConversion"/>
  </si>
  <si>
    <t>Kostroma</t>
    <phoneticPr fontId="4" type="noConversion"/>
  </si>
  <si>
    <t>All peasants</t>
    <phoneticPr fontId="4" type="noConversion"/>
  </si>
  <si>
    <t>This estate is spread among six output sectors: 0.5% in agriculture; 3.32% in private service, servants, &amp;c.; 0.9% in the clergy, 2.8% in the free professions,</t>
    <phoneticPr fontId="4" type="noConversion"/>
  </si>
  <si>
    <t>3.5% in government administration, and 89.0% in iindustry and commerce.</t>
    <phoneticPr fontId="4" type="noConversion"/>
  </si>
  <si>
    <t>Olonets</t>
    <phoneticPr fontId="4" type="noConversion"/>
  </si>
  <si>
    <t>Pskov</t>
  </si>
  <si>
    <t>S.-Peterburg</t>
  </si>
  <si>
    <t>Vyatka</t>
    <phoneticPr fontId="4" type="noConversion"/>
  </si>
  <si>
    <t>Kazan</t>
  </si>
  <si>
    <t>Middle farm operators</t>
    <phoneticPr fontId="4" type="noConversion"/>
  </si>
  <si>
    <t>to capture the overall proportions of urban real estate plus financial investment income plus rural land rents.</t>
    <phoneticPr fontId="4" type="noConversion"/>
  </si>
  <si>
    <t>Perm</t>
  </si>
  <si>
    <t>Yaroslavl</t>
    <phoneticPr fontId="4" type="noConversion"/>
  </si>
  <si>
    <t>Kursk</t>
    <phoneticPr fontId="4" type="noConversion"/>
  </si>
  <si>
    <t>For the landowners, strata (6) through (12) we supplemented their 1905 land incomes with the same non-land incomes derived from stratum (5).</t>
    <phoneticPr fontId="4" type="noConversion"/>
  </si>
  <si>
    <t xml:space="preserve">Symmetrically, the nobility owning rural land were assumed to be different from those who owned urban land.  </t>
    <phoneticPr fontId="4" type="noConversion"/>
  </si>
  <si>
    <t>(none for Kostroma)</t>
    <phoneticPr fontId="4" type="noConversion"/>
  </si>
  <si>
    <t>We applied (cloned) the few most reliable province averages from zemstvo studies to all other provinces, using geographic similarity.</t>
    <phoneticPr fontId="4" type="noConversion"/>
  </si>
  <si>
    <t>Related zemstvo studies yielded grand averages (but not income distributions) for other provinces.</t>
    <phoneticPr fontId="4" type="noConversion"/>
  </si>
  <si>
    <t>This is multiplied by (one plus 0.270 for urban realty rents plus 0.242 for financial investment income).</t>
    <phoneticPr fontId="4" type="noConversion"/>
  </si>
  <si>
    <r>
      <t xml:space="preserve">Were the officials </t>
    </r>
    <r>
      <rPr>
        <b/>
        <u/>
        <sz val="12"/>
        <rFont val="Arial"/>
      </rPr>
      <t>landowners</t>
    </r>
    <r>
      <rPr>
        <sz val="12"/>
        <rFont val="Arial"/>
      </rPr>
      <t>?  Pintner, Meehan-Walters, and Zaionchkovskii warn that to a large extent they were not.  Meehan-Walter's introduction (on p. 7) summarizes:</t>
    </r>
    <phoneticPr fontId="4" type="noConversion"/>
  </si>
  <si>
    <r>
      <t xml:space="preserve">which is a translation of Zaionchkovskii, P.A.1978. </t>
    </r>
    <r>
      <rPr>
        <i/>
        <sz val="12"/>
        <rFont val="Arial"/>
      </rPr>
      <t>Pravitel'stvennyi apparat samoderzhavnoi Rossii v XIX veke</t>
    </r>
    <r>
      <rPr>
        <sz val="12"/>
        <rFont val="Arial"/>
      </rPr>
      <t>. Moscow: Mysl', Ch. 1, "Chinovnichestvo", pp. 24-105.</t>
    </r>
    <phoneticPr fontId="33" type="noConversion"/>
  </si>
  <si>
    <t>All peasants</t>
    <phoneticPr fontId="4" type="noConversion"/>
  </si>
  <si>
    <r>
      <t xml:space="preserve">As with the merchant-pochetnye estate, the </t>
    </r>
    <r>
      <rPr>
        <u/>
        <sz val="12"/>
        <rFont val="Arial"/>
      </rPr>
      <t>residual meshchanye group</t>
    </r>
    <r>
      <rPr>
        <sz val="12"/>
        <rFont val="Arial"/>
      </rPr>
      <t xml:space="preserve"> was high, 88 percent, of all households.  </t>
    </r>
    <phoneticPr fontId="4" type="noConversion"/>
  </si>
  <si>
    <t>All meshchanye</t>
    <phoneticPr fontId="4" type="noConversion"/>
  </si>
  <si>
    <t>1,2,3,6</t>
    <phoneticPr fontId="4" type="noConversion"/>
  </si>
  <si>
    <t>Assumptions about the incomes of miscellaneous estates and foreigners</t>
    <phoneticPr fontId="4" type="noConversion"/>
  </si>
  <si>
    <t>Examples of preferred middle (M) estimation for selected estates and provinces</t>
    <phoneticPr fontId="4" type="noConversion"/>
  </si>
  <si>
    <t>Range for this</t>
    <phoneticPr fontId="4" type="noConversion"/>
  </si>
  <si>
    <t>Number of</t>
    <phoneticPr fontId="4" type="noConversion"/>
  </si>
  <si>
    <t>Total</t>
    <phoneticPr fontId="4" type="noConversion"/>
  </si>
  <si>
    <t>Income per</t>
    <phoneticPr fontId="4" type="noConversion"/>
  </si>
  <si>
    <t>Example no. 1: Nobility in St. Petersburg province</t>
    <phoneticPr fontId="4" type="noConversion"/>
  </si>
  <si>
    <t>Industry and commerce</t>
    <phoneticPr fontId="4" type="noConversion"/>
  </si>
  <si>
    <t>population data</t>
    <phoneticPr fontId="4" type="noConversion"/>
  </si>
  <si>
    <t>Orig</t>
    <phoneticPr fontId="4" type="noConversion"/>
  </si>
  <si>
    <t>private landowners</t>
    <phoneticPr fontId="4" type="noConversion"/>
  </si>
  <si>
    <t>mixed</t>
    <phoneticPr fontId="4" type="noConversion"/>
  </si>
  <si>
    <t>mainly agric</t>
    <phoneticPr fontId="4" type="noConversion"/>
  </si>
  <si>
    <t>Vilna</t>
    <phoneticPr fontId="4" type="noConversion"/>
  </si>
  <si>
    <t>Bobrinskii, Graf, 1897, at 6% income return</t>
    <phoneticPr fontId="4" type="noConversion"/>
  </si>
  <si>
    <t>Vitebsk</t>
    <phoneticPr fontId="4" type="noConversion"/>
  </si>
  <si>
    <t>income</t>
    <phoneticPr fontId="4" type="noConversion"/>
  </si>
  <si>
    <t>household</t>
    <phoneticPr fontId="4" type="noConversion"/>
  </si>
  <si>
    <t>Orlov-Davydov, 1900 at 6% income return</t>
    <phoneticPr fontId="4" type="noConversion"/>
  </si>
  <si>
    <t>1?</t>
    <phoneticPr fontId="4" type="noConversion"/>
  </si>
  <si>
    <t>N.D. Anushkin</t>
    <phoneticPr fontId="4" type="noConversion"/>
  </si>
  <si>
    <t>CONSTRAINT</t>
    <phoneticPr fontId="4" type="noConversion"/>
  </si>
  <si>
    <t>For examples, in Worksheet (4) find the 0.242 mark-ups in the formulas revealed by clicking on any income per household cell in the "profits" rows.</t>
    <phoneticPr fontId="4" type="noConversion"/>
  </si>
  <si>
    <t>Range of</t>
    <phoneticPr fontId="4" type="noConversion"/>
  </si>
  <si>
    <t>land 20k-50k</t>
    <phoneticPr fontId="4" type="noConversion"/>
  </si>
  <si>
    <t>land 10k-20k</t>
    <phoneticPr fontId="4" type="noConversion"/>
  </si>
  <si>
    <t>land 5k-10k</t>
    <phoneticPr fontId="4" type="noConversion"/>
  </si>
  <si>
    <t>land 2k-5k</t>
    <phoneticPr fontId="4" type="noConversion"/>
  </si>
  <si>
    <t>land 1k-2k</t>
    <phoneticPr fontId="4" type="noConversion"/>
  </si>
  <si>
    <t>land &lt; 1k</t>
    <phoneticPr fontId="4" type="noConversion"/>
  </si>
  <si>
    <t>profits 10k-20k</t>
    <phoneticPr fontId="4" type="noConversion"/>
  </si>
  <si>
    <t>profits 5k-10k</t>
    <phoneticPr fontId="4" type="noConversion"/>
  </si>
  <si>
    <t>profits 2k-5k</t>
    <phoneticPr fontId="4" type="noConversion"/>
  </si>
  <si>
    <t>profits1k-2k</t>
    <phoneticPr fontId="4" type="noConversion"/>
  </si>
  <si>
    <t>Residual households in the meshchenye estate</t>
    <phoneticPr fontId="4" type="noConversion"/>
  </si>
  <si>
    <r>
      <t xml:space="preserve">For the </t>
    </r>
    <r>
      <rPr>
        <u/>
        <sz val="12"/>
        <rFont val="Arial"/>
      </rPr>
      <t>residual group of merchant-pochetnye households</t>
    </r>
    <r>
      <rPr>
        <sz val="12"/>
        <rFont val="Arial"/>
      </rPr>
      <t xml:space="preserve"> whose head earned less than 1,000 rubles, we assume 500 rubles'</t>
    </r>
    <phoneticPr fontId="4" type="noConversion"/>
  </si>
  <si>
    <t xml:space="preserve">whereas the markups for urban real estate (0.270) and financial investment income (0.242) are based on all estates' incomes above 1,000 per household.  </t>
    <phoneticPr fontId="4" type="noConversion"/>
  </si>
  <si>
    <t>Nobility</t>
    <phoneticPr fontId="4" type="noConversion"/>
  </si>
  <si>
    <t>Combined average =</t>
    <phoneticPr fontId="4" type="noConversion"/>
  </si>
  <si>
    <t>[*These two classes are merged for many provinces.]</t>
    <phoneticPr fontId="4" type="noConversion"/>
  </si>
  <si>
    <r>
      <t xml:space="preserve">Meshchanye households headed by </t>
    </r>
    <r>
      <rPr>
        <u/>
        <sz val="12"/>
        <rFont val="Arial"/>
      </rPr>
      <t>clergymen</t>
    </r>
    <r>
      <rPr>
        <sz val="12"/>
        <rFont val="Arial"/>
      </rPr>
      <t xml:space="preserve"> were assumed to have the same average income per household as clergy-estate (Orthodox) clergy.  </t>
    </r>
    <phoneticPr fontId="4" type="noConversion"/>
  </si>
  <si>
    <t>Labor</t>
    <phoneticPr fontId="4" type="noConversion"/>
  </si>
  <si>
    <t>5k-10k private owners</t>
    <phoneticPr fontId="4" type="noConversion"/>
  </si>
  <si>
    <t>10k-20k private owners</t>
    <phoneticPr fontId="4" type="noConversion"/>
  </si>
  <si>
    <t>2k-5k private owners</t>
    <phoneticPr fontId="4" type="noConversion"/>
  </si>
  <si>
    <r>
      <t xml:space="preserve">For the small numbers of </t>
    </r>
    <r>
      <rPr>
        <u/>
        <sz val="12"/>
        <rFont val="Arial"/>
      </rPr>
      <t>meshchanye in agriculture</t>
    </r>
    <r>
      <rPr>
        <sz val="12"/>
        <rFont val="Arial"/>
      </rPr>
      <t>, we assume the same average household income as for the peasantry in the same province.  This might balance</t>
    </r>
    <phoneticPr fontId="4" type="noConversion"/>
  </si>
  <si>
    <t>Vitebsk</t>
    <phoneticPr fontId="4" type="noConversion"/>
  </si>
  <si>
    <t>Grodno</t>
    <phoneticPr fontId="4" type="noConversion"/>
  </si>
  <si>
    <t>Kovno</t>
    <phoneticPr fontId="4" type="noConversion"/>
  </si>
  <si>
    <t>Vyatka</t>
    <phoneticPr fontId="4" type="noConversion"/>
  </si>
  <si>
    <t>Wage rate</t>
    <phoneticPr fontId="4" type="noConversion"/>
  </si>
  <si>
    <t>annual, male</t>
    <phoneticPr fontId="4" type="noConversion"/>
  </si>
  <si>
    <t>Olonets industrial HH 1898-1899</t>
  </si>
  <si>
    <t>Industrial workers in inspected factories 1904</t>
  </si>
  <si>
    <t xml:space="preserve">  ==&gt;  </t>
    <phoneticPr fontId="4" type="noConversion"/>
  </si>
  <si>
    <t>Merchants &amp;c</t>
    <phoneticPr fontId="4" type="noConversion"/>
  </si>
  <si>
    <t>Orenburg</t>
  </si>
  <si>
    <t>Grodno</t>
    <phoneticPr fontId="4" type="noConversion"/>
  </si>
  <si>
    <t>Kovno</t>
    <phoneticPr fontId="4" type="noConversion"/>
  </si>
  <si>
    <t>Minsk</t>
    <phoneticPr fontId="4" type="noConversion"/>
  </si>
  <si>
    <t>Mogilev</t>
  </si>
  <si>
    <t>Volynia</t>
    <phoneticPr fontId="4" type="noConversion"/>
  </si>
  <si>
    <t>Kiev</t>
  </si>
  <si>
    <t>Podol'sk</t>
    <phoneticPr fontId="4" type="noConversion"/>
  </si>
  <si>
    <t>Astrakhan</t>
  </si>
  <si>
    <t>Bessarabia</t>
    <phoneticPr fontId="4" type="noConversion"/>
  </si>
  <si>
    <t>Donskogo B. oblasty'</t>
    <phoneticPr fontId="0" type="noConversion"/>
  </si>
  <si>
    <t>Ekaterinoslav</t>
  </si>
  <si>
    <t>Orel</t>
    <phoneticPr fontId="4" type="noConversion"/>
  </si>
  <si>
    <t>Penza</t>
    <phoneticPr fontId="4" type="noConversion"/>
  </si>
  <si>
    <t>PEASANTRY</t>
    <phoneticPr fontId="4" type="noConversion"/>
  </si>
  <si>
    <t>MISC ESTATES</t>
    <phoneticPr fontId="4" type="noConversion"/>
  </si>
  <si>
    <t>CLERGY</t>
    <phoneticPr fontId="4" type="noConversion"/>
  </si>
  <si>
    <t>H estimates:</t>
    <phoneticPr fontId="4" type="noConversion"/>
  </si>
  <si>
    <t>Simbirsk</t>
    <phoneticPr fontId="4" type="noConversion"/>
  </si>
  <si>
    <t>Tula</t>
    <phoneticPr fontId="4" type="noConversion"/>
  </si>
  <si>
    <t xml:space="preserve">For merchants-pochetnye, we add the third ratio, this time a ratio specific to the merchant-pochetnye class, </t>
    <phoneticPr fontId="4" type="noConversion"/>
  </si>
  <si>
    <t>Moskva</t>
    <phoneticPr fontId="4" type="noConversion"/>
  </si>
  <si>
    <t>Nizhegorod</t>
  </si>
  <si>
    <t>The same markups of 0.270 for urban real estate incomes and 0.242 for financial investments are applied here,</t>
    <phoneticPr fontId="4" type="noConversion"/>
  </si>
  <si>
    <t>Separation of urban realty from non-urban lands --</t>
    <phoneticPr fontId="4" type="noConversion"/>
  </si>
  <si>
    <t>L estimates:</t>
    <phoneticPr fontId="4" type="noConversion"/>
  </si>
  <si>
    <t>This estate is spread among four output sectors, with 77.2% of its household heads in agriculture; 2.7% in private service, servants, &amp;c.; 2.4% in the clergy, and 17.7% in industry and commerce.</t>
    <phoneticPr fontId="4" type="noConversion"/>
  </si>
  <si>
    <t>develop a full size distribution of their land rental incomes, and instead assign the same average rental value to each household among those 2.4% that owned land.</t>
    <phoneticPr fontId="4" type="noConversion"/>
  </si>
  <si>
    <t>All estimates:</t>
    <phoneticPr fontId="4" type="noConversion"/>
  </si>
  <si>
    <t xml:space="preserve">The rural land rent ratio to the salary base (0.9237) is specific to the merchant-pochetnye estate, </t>
    <phoneticPr fontId="4" type="noConversion"/>
  </si>
  <si>
    <t>Again, we add incomes of the estimated full-time-equivalent non-head workers in the same households.  These non-head labor earnings</t>
    <phoneticPr fontId="4" type="noConversion"/>
  </si>
  <si>
    <t>Labor force, non-household-heads - industrial wage</t>
    <phoneticPr fontId="4" type="noConversion"/>
  </si>
  <si>
    <t xml:space="preserve">The nobility's share of urban realty rental incomes over 1,000 rubles (nobility share = 118,385,461 rubles) accrued to a subset of nobility that owned no rural land. </t>
    <phoneticPr fontId="4" type="noConversion"/>
  </si>
  <si>
    <t>5k-10k</t>
    <phoneticPr fontId="4" type="noConversion"/>
  </si>
  <si>
    <t>Lower farm operators</t>
    <phoneticPr fontId="4" type="noConversion"/>
  </si>
  <si>
    <t>peasants</t>
    <phoneticPr fontId="4" type="noConversion"/>
  </si>
  <si>
    <t>1, 5, 6</t>
    <phoneticPr fontId="4" type="noConversion"/>
  </si>
  <si>
    <t>Middle farm operators</t>
    <phoneticPr fontId="4" type="noConversion"/>
  </si>
  <si>
    <t>Liflyand</t>
  </si>
  <si>
    <t>Estlyand</t>
  </si>
  <si>
    <t>Vilna</t>
    <phoneticPr fontId="4" type="noConversion"/>
  </si>
  <si>
    <t>50k-up</t>
    <phoneticPr fontId="4" type="noConversion"/>
  </si>
  <si>
    <t>Nobility</t>
    <phoneticPr fontId="4" type="noConversion"/>
  </si>
  <si>
    <t>1, 3, 4, 5</t>
    <phoneticPr fontId="4" type="noConversion"/>
  </si>
  <si>
    <t>Cyrillic province no.</t>
    <phoneticPr fontId="4" type="noConversion"/>
  </si>
  <si>
    <t>All</t>
    <phoneticPr fontId="4" type="noConversion"/>
  </si>
  <si>
    <t>Income per household</t>
    <phoneticPr fontId="4" type="noConversion"/>
  </si>
  <si>
    <t>Total income value, in rubles</t>
    <phoneticPr fontId="4" type="noConversion"/>
  </si>
  <si>
    <t>20k-50k</t>
    <phoneticPr fontId="4" type="noConversion"/>
  </si>
  <si>
    <t>10k-20k</t>
    <phoneticPr fontId="4" type="noConversion"/>
  </si>
  <si>
    <t>Mixed</t>
    <phoneticPr fontId="4" type="noConversion"/>
  </si>
  <si>
    <t>under 1k</t>
    <phoneticPr fontId="4" type="noConversion"/>
  </si>
  <si>
    <t>10k-up</t>
    <phoneticPr fontId="4" type="noConversion"/>
  </si>
  <si>
    <t xml:space="preserve"> 1, 3, 4</t>
    <phoneticPr fontId="4" type="noConversion"/>
  </si>
  <si>
    <t>Poltava</t>
    <phoneticPr fontId="4" type="noConversion"/>
  </si>
  <si>
    <t>Miscell.</t>
    <phoneticPr fontId="4" type="noConversion"/>
  </si>
  <si>
    <t>Taurida</t>
    <phoneticPr fontId="4" type="noConversion"/>
  </si>
  <si>
    <t>had the same human earnings of 946.75 rubles per household as the richest stratum of the peasantry.</t>
    <phoneticPr fontId="4" type="noConversion"/>
  </si>
  <si>
    <t>Gov't admin</t>
    <phoneticPr fontId="4" type="noConversion"/>
  </si>
  <si>
    <t>Industry &amp; comm</t>
    <phoneticPr fontId="4" type="noConversion"/>
  </si>
  <si>
    <t>Merchant</t>
    <phoneticPr fontId="4" type="noConversion"/>
  </si>
  <si>
    <t>Labor force, non-household-heads</t>
    <phoneticPr fontId="4" type="noConversion"/>
  </si>
  <si>
    <t>Labor force of non-heads, per HH</t>
    <phoneticPr fontId="4" type="noConversion"/>
  </si>
  <si>
    <t>[Derived on worksheet (4)]</t>
    <phoneticPr fontId="4" type="noConversion"/>
  </si>
  <si>
    <t>For the nobility, this general procedure for estimting the earnings of non-peasant non-heads is replaced by the assumption (described below) that the nobility</t>
    <phoneticPr fontId="4" type="noConversion"/>
  </si>
  <si>
    <t>salary &lt; 1k</t>
    <phoneticPr fontId="4" type="noConversion"/>
  </si>
  <si>
    <t>salary &lt; 1k</t>
    <phoneticPr fontId="4" type="noConversion"/>
  </si>
  <si>
    <t>It is to other, more urban, estates that we apply this general assumption about the labor earnings of non-heads.  That is, it applies to merchants-and-pochetnye, to meshchane, and to the miscellaneous estates.</t>
    <phoneticPr fontId="4" type="noConversion"/>
  </si>
  <si>
    <r>
      <t xml:space="preserve">For meshchanye households in which the household head was employed in </t>
    </r>
    <r>
      <rPr>
        <u/>
        <sz val="12"/>
        <rFont val="Arial"/>
      </rPr>
      <t>private service</t>
    </r>
    <r>
      <rPr>
        <sz val="12"/>
        <rFont val="Arial"/>
      </rPr>
      <t xml:space="preserve">, the head was assumed to earned the factory industry wage per annum, </t>
    </r>
    <phoneticPr fontId="4" type="noConversion"/>
  </si>
  <si>
    <t>Assumptions about the incomes of townspeople (meshchanye)</t>
    <phoneticPr fontId="4" type="noConversion"/>
  </si>
  <si>
    <t>Implied clergy soslovie totals</t>
    <phoneticPr fontId="4" type="noConversion"/>
  </si>
  <si>
    <r>
      <t xml:space="preserve">Start with a high-income base consisting of </t>
    </r>
    <r>
      <rPr>
        <u/>
        <sz val="12"/>
        <rFont val="Arial"/>
      </rPr>
      <t>high salary and profit incomes</t>
    </r>
    <r>
      <rPr>
        <sz val="12"/>
        <rFont val="Arial"/>
      </rPr>
      <t xml:space="preserve">, and assume that urban real estate, financial investment incomes, and all rural land </t>
    </r>
    <phoneticPr fontId="4" type="noConversion"/>
  </si>
  <si>
    <t>than for the peasantry (3.42 laborers).  On the other, those few meshchanye engaged primary in agriculture might have had more capital (e.g. livestock).</t>
    <phoneticPr fontId="4" type="noConversion"/>
  </si>
  <si>
    <t>Poltava</t>
    <phoneticPr fontId="4" type="noConversion"/>
  </si>
  <si>
    <t>Vilna</t>
    <phoneticPr fontId="4" type="noConversion"/>
  </si>
  <si>
    <t>(say 2.05 for all Kherson non-peasants); and for all other non-peasants, 5.0 * 0.423 = 2.1.</t>
    <phoneticPr fontId="4" type="noConversion"/>
  </si>
  <si>
    <t>Meshchanye</t>
  </si>
  <si>
    <t>Servants</t>
  </si>
  <si>
    <t>Meshchane</t>
  </si>
  <si>
    <t>Clergy zan.</t>
  </si>
  <si>
    <t>Free professions</t>
  </si>
  <si>
    <t>Foreigners</t>
    <phoneticPr fontId="4" type="noConversion"/>
  </si>
  <si>
    <t>Merchants</t>
  </si>
  <si>
    <t>The social classes likely to have dominated the ownership of urban realty were those that also received industrial-commercial profits, government salaries,</t>
    <phoneticPr fontId="4" type="noConversion"/>
  </si>
  <si>
    <t>Non-land incomes of nobility engaged primary in agriculture --</t>
    <phoneticPr fontId="4" type="noConversion"/>
  </si>
  <si>
    <t>Sector</t>
    <phoneticPr fontId="4" type="noConversion"/>
  </si>
  <si>
    <t>Estate</t>
    <phoneticPr fontId="4" type="noConversion"/>
  </si>
  <si>
    <t>Smolensk</t>
    <phoneticPr fontId="4" type="noConversion"/>
  </si>
  <si>
    <t>Yaroslavl</t>
    <phoneticPr fontId="4" type="noConversion"/>
  </si>
  <si>
    <t>Kursk</t>
    <phoneticPr fontId="4" type="noConversion"/>
  </si>
  <si>
    <t>Orel</t>
    <phoneticPr fontId="4" type="noConversion"/>
  </si>
  <si>
    <t>Penza</t>
    <phoneticPr fontId="4" type="noConversion"/>
  </si>
  <si>
    <t>Simbirsk</t>
    <phoneticPr fontId="4" type="noConversion"/>
  </si>
  <si>
    <t>Tula</t>
    <phoneticPr fontId="4" type="noConversion"/>
  </si>
  <si>
    <t>Number of households</t>
    <phoneticPr fontId="4" type="noConversion"/>
  </si>
  <si>
    <t>Novgorod</t>
  </si>
  <si>
    <t>ALL H'HOLDS</t>
    <phoneticPr fontId="4" type="noConversion"/>
  </si>
  <si>
    <t>NOBILITY HHs</t>
    <phoneticPr fontId="4" type="noConversion"/>
  </si>
  <si>
    <t>CLERGY HHs</t>
    <phoneticPr fontId="4" type="noConversion"/>
  </si>
  <si>
    <t>MERCHANT &amp;c HHs</t>
    <phoneticPr fontId="4" type="noConversion"/>
  </si>
  <si>
    <t xml:space="preserve">In similar spirit, we also assume that all of the nobility's non-urban land (109,124,101 rubles) was owned by noble households that engaged primarily in agriculture.  </t>
    <phoneticPr fontId="4" type="noConversion"/>
  </si>
  <si>
    <t>Penza</t>
    <phoneticPr fontId="4" type="noConversion"/>
  </si>
  <si>
    <t>Ryazan</t>
  </si>
  <si>
    <t>Olonets</t>
    <phoneticPr fontId="4" type="noConversion"/>
  </si>
  <si>
    <t>Vyatka</t>
    <phoneticPr fontId="4" type="noConversion"/>
  </si>
  <si>
    <t>We also assume that the urban nobility receiving 47,710,219 rubles of free professional incomes above 1,000 per household, those receiving 16,860,669 rubles of government salaries</t>
    <phoneticPr fontId="4" type="noConversion"/>
  </si>
  <si>
    <t>Tula</t>
    <phoneticPr fontId="4" type="noConversion"/>
  </si>
  <si>
    <t>Poltava</t>
    <phoneticPr fontId="4" type="noConversion"/>
  </si>
  <si>
    <t xml:space="preserve">above 1,000 rubles per household, and those reaping industrial-commercial profits were three separate groups.  </t>
    <phoneticPr fontId="4" type="noConversion"/>
  </si>
  <si>
    <t>3 more urbans</t>
    <phoneticPr fontId="4" type="noConversion"/>
  </si>
  <si>
    <t>4, 5, 6</t>
    <phoneticPr fontId="4" type="noConversion"/>
  </si>
  <si>
    <t>even imply that it missed many household heads in this estate who were employed as free professionals or government administrators of in industry and commerce.</t>
    <phoneticPr fontId="4" type="noConversion"/>
  </si>
  <si>
    <t>Share of meshchanye in all profits over 1,000 rubles in industry-commerce</t>
    <phoneticPr fontId="4" type="noConversion"/>
  </si>
  <si>
    <r>
      <t xml:space="preserve">The Middle-estimate full incomes of the constructed strata of the </t>
    </r>
    <r>
      <rPr>
        <b/>
        <u/>
        <sz val="12"/>
        <rFont val="Arial"/>
      </rPr>
      <t>meshchanye</t>
    </r>
    <r>
      <rPr>
        <b/>
        <i/>
        <sz val="12"/>
        <rFont val="Arial"/>
      </rPr>
      <t xml:space="preserve"> estate, combining all sources of incomes --</t>
    </r>
    <phoneticPr fontId="4" type="noConversion"/>
  </si>
  <si>
    <t>Merchants &amp;c</t>
    <phoneticPr fontId="4" type="noConversion"/>
  </si>
  <si>
    <t>Merchants &amp;c, meshchanye</t>
    <phoneticPr fontId="4" type="noConversion"/>
  </si>
  <si>
    <t>1, 3, 4</t>
    <phoneticPr fontId="4" type="noConversion"/>
  </si>
  <si>
    <t>Poor farmless peasant laborers</t>
    <phoneticPr fontId="4" type="noConversion"/>
  </si>
  <si>
    <t>TIMES LF per HH</t>
    <phoneticPr fontId="4" type="noConversion"/>
  </si>
  <si>
    <t>Labor wage per annum</t>
    <phoneticPr fontId="4" type="noConversion"/>
  </si>
  <si>
    <t>Industry &amp; comm</t>
    <phoneticPr fontId="4" type="noConversion"/>
  </si>
  <si>
    <t>Lindert</t>
    <phoneticPr fontId="4" type="noConversion"/>
  </si>
  <si>
    <t>Simbirsk</t>
    <phoneticPr fontId="4" type="noConversion"/>
  </si>
  <si>
    <t>Tambov</t>
  </si>
  <si>
    <t>Khar'kov</t>
  </si>
  <si>
    <t>Chernigov</t>
  </si>
  <si>
    <t>Kurlyand</t>
  </si>
  <si>
    <t>Implied landless HH, nobility</t>
    <phoneticPr fontId="4" type="noConversion"/>
  </si>
  <si>
    <t>Labor, professional</t>
    <phoneticPr fontId="4" type="noConversion"/>
  </si>
  <si>
    <t>row</t>
    <phoneticPr fontId="4" type="noConversion"/>
  </si>
  <si>
    <t>Nafziger-</t>
    <phoneticPr fontId="4" type="noConversion"/>
  </si>
  <si>
    <t>industrial workers</t>
    <phoneticPr fontId="4" type="noConversion"/>
  </si>
  <si>
    <t>under 1k</t>
    <phoneticPr fontId="4" type="noConversion"/>
  </si>
  <si>
    <t xml:space="preserve">Assumed to have the same non-land income per household (946.75 rubles) as the over-25-desiatin peasant farm operators. </t>
    <phoneticPr fontId="4" type="noConversion"/>
  </si>
  <si>
    <t>owning &lt; 1k</t>
    <phoneticPr fontId="4" type="noConversion"/>
  </si>
  <si>
    <t xml:space="preserve">Land, urban </t>
    <phoneticPr fontId="4" type="noConversion"/>
  </si>
  <si>
    <t>Upper farm operators</t>
    <phoneticPr fontId="4" type="noConversion"/>
  </si>
  <si>
    <t>Top farmers not private owners</t>
    <phoneticPr fontId="4" type="noConversion"/>
  </si>
  <si>
    <t>2k-5k</t>
    <phoneticPr fontId="4" type="noConversion"/>
  </si>
  <si>
    <t>1k-2k</t>
    <phoneticPr fontId="4" type="noConversion"/>
  </si>
  <si>
    <t>Clergy sosl.</t>
    <phoneticPr fontId="4" type="noConversion"/>
  </si>
  <si>
    <t>Data type*</t>
    <phoneticPr fontId="4" type="noConversion"/>
  </si>
  <si>
    <t>Clergy zan.</t>
    <phoneticPr fontId="4" type="noConversion"/>
  </si>
  <si>
    <t>Gov't admin</t>
    <phoneticPr fontId="4" type="noConversion"/>
  </si>
  <si>
    <t>Gov't admin</t>
    <phoneticPr fontId="4" type="noConversion"/>
  </si>
  <si>
    <t>Profits</t>
    <phoneticPr fontId="4" type="noConversion"/>
  </si>
  <si>
    <t>Podol'sk</t>
    <phoneticPr fontId="4" type="noConversion"/>
  </si>
  <si>
    <t>Bessarabia</t>
    <phoneticPr fontId="4" type="noConversion"/>
  </si>
  <si>
    <t>Donskogo B. oblasty'</t>
    <phoneticPr fontId="0" type="noConversion"/>
  </si>
  <si>
    <t>Number of households</t>
    <phoneticPr fontId="4" type="noConversion"/>
  </si>
  <si>
    <t>Vyatka</t>
    <phoneticPr fontId="4" type="noConversion"/>
  </si>
  <si>
    <t>Samara</t>
    <phoneticPr fontId="4" type="noConversion"/>
  </si>
  <si>
    <t>Total income value, in rubles</t>
    <phoneticPr fontId="4" type="noConversion"/>
  </si>
  <si>
    <t>(not total</t>
    <phoneticPr fontId="4" type="noConversion"/>
  </si>
  <si>
    <t>income)</t>
    <phoneticPr fontId="4" type="noConversion"/>
  </si>
  <si>
    <r>
      <t xml:space="preserve">The Middle-estimate full incomes of constructed strata of the </t>
    </r>
    <r>
      <rPr>
        <b/>
        <i/>
        <u/>
        <sz val="12"/>
        <rFont val="Arial"/>
      </rPr>
      <t>nobility</t>
    </r>
    <r>
      <rPr>
        <b/>
        <i/>
        <sz val="12"/>
        <rFont val="Arial"/>
      </rPr>
      <t>, combining land and labor incomes --</t>
    </r>
    <phoneticPr fontId="4" type="noConversion"/>
  </si>
  <si>
    <t>Data type*</t>
    <phoneticPr fontId="4" type="noConversion"/>
  </si>
  <si>
    <t>Cyrillic province no.</t>
    <phoneticPr fontId="4" type="noConversion"/>
  </si>
  <si>
    <t>Tula</t>
    <phoneticPr fontId="4" type="noConversion"/>
  </si>
  <si>
    <t>Poltava</t>
    <phoneticPr fontId="4" type="noConversion"/>
  </si>
  <si>
    <t>Vilna</t>
    <phoneticPr fontId="4" type="noConversion"/>
  </si>
  <si>
    <t>Ufa</t>
    <phoneticPr fontId="4" type="noConversion"/>
  </si>
  <si>
    <t>Kaluga</t>
    <phoneticPr fontId="4" type="noConversion"/>
  </si>
  <si>
    <t>The 12 peasant strata, income results from the "Peasant incomes 1904" file --</t>
    <phoneticPr fontId="4" type="noConversion"/>
  </si>
  <si>
    <t xml:space="preserve">and each non-head in the household labor force was assume to earn the zemstvo-based agricultural wage per year.  </t>
    <phoneticPr fontId="4" type="noConversion"/>
  </si>
  <si>
    <t>All over 1k</t>
    <phoneticPr fontId="4" type="noConversion"/>
  </si>
  <si>
    <t>All owners</t>
    <phoneticPr fontId="4" type="noConversion"/>
  </si>
  <si>
    <t xml:space="preserve">0.071 rubles of rural land rents per ruble of profit or high salary in the 50-province aggregates. </t>
    <phoneticPr fontId="4" type="noConversion"/>
  </si>
  <si>
    <t>State, clergy, &amp;c</t>
    <phoneticPr fontId="4" type="noConversion"/>
  </si>
  <si>
    <t>Labor, professional</t>
    <phoneticPr fontId="4" type="noConversion"/>
  </si>
  <si>
    <t>All</t>
    <phoneticPr fontId="4" type="noConversion"/>
  </si>
  <si>
    <t>Share of nobility in all free professions</t>
    <phoneticPr fontId="4" type="noConversion"/>
  </si>
  <si>
    <t>10k-20k</t>
    <phoneticPr fontId="4" type="noConversion"/>
  </si>
  <si>
    <t>Lindert</t>
    <phoneticPr fontId="4" type="noConversion"/>
  </si>
  <si>
    <t>Nobility, subtotals</t>
    <phoneticPr fontId="4" type="noConversion"/>
  </si>
  <si>
    <t>Vitebsk</t>
    <phoneticPr fontId="4" type="noConversion"/>
  </si>
  <si>
    <t>Kostroma</t>
    <phoneticPr fontId="4" type="noConversion"/>
  </si>
  <si>
    <t>Income per household</t>
    <phoneticPr fontId="4" type="noConversion"/>
  </si>
  <si>
    <t xml:space="preserve">For the clergy, we similarly replace this general rule with an assumption about how clergy non-land earnings compared with those of the peasantry.  </t>
    <phoneticPr fontId="4" type="noConversion"/>
  </si>
  <si>
    <t>(or assume 2.8 for all non-peasants of St. P. province)' for Moscow, 8.3*0.423 = 3.51 (say 3.3 for all Moscow province non-peasants); for Odessa, 4.6 * 0.423 =1.946</t>
    <phoneticPr fontId="4" type="noConversion"/>
  </si>
  <si>
    <t>residual &lt; 1k</t>
    <phoneticPr fontId="4" type="noConversion"/>
  </si>
  <si>
    <t>Labor</t>
    <phoneticPr fontId="4" type="noConversion"/>
  </si>
  <si>
    <t>Land, non-urban</t>
    <phoneticPr fontId="4" type="noConversion"/>
  </si>
  <si>
    <t xml:space="preserve">Realty, urban </t>
    <phoneticPr fontId="4" type="noConversion"/>
  </si>
  <si>
    <t>?</t>
    <phoneticPr fontId="4" type="noConversion"/>
  </si>
  <si>
    <t>all</t>
    <phoneticPr fontId="4" type="noConversion"/>
  </si>
  <si>
    <t>The same calculations could not be made for estates other than the peasantry, because that file's procedures led to</t>
    <phoneticPr fontId="4" type="noConversion"/>
  </si>
  <si>
    <t>from 1897 on population growth and on the assumed average household size for Chernigov in 1897.  Our extrapolation started from the 1897 census</t>
    <phoneticPr fontId="4" type="noConversion"/>
  </si>
  <si>
    <t>Ratio of (urban realty)/(free prof Y + Gov't Y + profits) =</t>
    <phoneticPr fontId="4" type="noConversion"/>
  </si>
  <si>
    <t>Samara</t>
    <phoneticPr fontId="4" type="noConversion"/>
  </si>
  <si>
    <t>Ufa</t>
    <phoneticPr fontId="4" type="noConversion"/>
  </si>
  <si>
    <t>Vladimir</t>
  </si>
  <si>
    <t>NOBILITY</t>
    <phoneticPr fontId="4" type="noConversion"/>
  </si>
  <si>
    <t>NOBILITY</t>
    <phoneticPr fontId="4" type="noConversion"/>
  </si>
  <si>
    <t>Taurida</t>
    <phoneticPr fontId="4" type="noConversion"/>
  </si>
  <si>
    <t>Kherson</t>
  </si>
  <si>
    <t>MERCHANTS &amp; pochetnye</t>
    <phoneticPr fontId="4" type="noConversion"/>
  </si>
  <si>
    <t>MESHCHANYE</t>
    <phoneticPr fontId="4" type="noConversion"/>
  </si>
  <si>
    <t>Assumptions about incomes of merchants and pochetnye</t>
    <phoneticPr fontId="4" type="noConversion"/>
  </si>
  <si>
    <t>Kursk</t>
    <phoneticPr fontId="4" type="noConversion"/>
  </si>
  <si>
    <t>Orel</t>
    <phoneticPr fontId="4" type="noConversion"/>
  </si>
  <si>
    <t>Yaroslavl</t>
    <phoneticPr fontId="4" type="noConversion"/>
  </si>
  <si>
    <t>Land, etc.</t>
    <phoneticPr fontId="4" type="noConversion"/>
  </si>
  <si>
    <t>Include</t>
    <phoneticPr fontId="4" type="noConversion"/>
  </si>
  <si>
    <t>Kaluga</t>
    <phoneticPr fontId="4" type="noConversion"/>
  </si>
  <si>
    <t>Kostroma</t>
    <phoneticPr fontId="4" type="noConversion"/>
  </si>
  <si>
    <t>Provinces unknown</t>
    <phoneticPr fontId="4" type="noConversion"/>
  </si>
  <si>
    <t>Agric</t>
    <phoneticPr fontId="4" type="noConversion"/>
  </si>
  <si>
    <t xml:space="preserve">Meklenburg-Stremlitskii </t>
  </si>
  <si>
    <t>Evrop. Rossia</t>
    <phoneticPr fontId="0" type="noConversion"/>
  </si>
  <si>
    <t>Kaluga</t>
    <phoneticPr fontId="4" type="noConversion"/>
  </si>
  <si>
    <t>Kostroma</t>
    <phoneticPr fontId="4" type="noConversion"/>
  </si>
  <si>
    <t>Moskva</t>
    <phoneticPr fontId="4" type="noConversion"/>
  </si>
  <si>
    <t>Smolensk</t>
    <phoneticPr fontId="4" type="noConversion"/>
  </si>
  <si>
    <t>Smolensk</t>
    <phoneticPr fontId="4" type="noConversion"/>
  </si>
  <si>
    <t>Tver</t>
  </si>
  <si>
    <t>Vologda</t>
    <phoneticPr fontId="4" type="noConversion"/>
  </si>
  <si>
    <r>
      <t xml:space="preserve">We assume that the nobility </t>
    </r>
    <r>
      <rPr>
        <b/>
        <u/>
        <sz val="12"/>
        <rFont val="Arial"/>
      </rPr>
      <t>did not participate in the over-1,000-ruble profits</t>
    </r>
    <r>
      <rPr>
        <sz val="12"/>
        <rFont val="Arial"/>
      </rPr>
      <t>, which were assigned only to merchants, pochetnye, and meshchanya.</t>
    </r>
    <phoneticPr fontId="4" type="noConversion"/>
  </si>
  <si>
    <r>
      <t xml:space="preserve">The Middle-estimate full incomes of the constructed strata of the </t>
    </r>
    <r>
      <rPr>
        <b/>
        <u/>
        <sz val="12"/>
        <rFont val="Arial"/>
      </rPr>
      <t>kuptsy-pochetnye</t>
    </r>
    <r>
      <rPr>
        <b/>
        <i/>
        <sz val="12"/>
        <rFont val="Arial"/>
      </rPr>
      <t xml:space="preserve"> estate, combining all sources of incomes --</t>
    </r>
    <phoneticPr fontId="4" type="noConversion"/>
  </si>
  <si>
    <t>at this 10,000-ruble income, with no land rental income.</t>
    <phoneticPr fontId="4" type="noConversion"/>
  </si>
  <si>
    <t>L estimates:</t>
    <phoneticPr fontId="4" type="noConversion"/>
  </si>
  <si>
    <t>Among the members of the estate of merchants and pochetnye, we assign all the urban realty incomes over 1,000 rubles to the subset that are employed in the industry-and-commerce sector.</t>
    <phoneticPr fontId="4" type="noConversion"/>
  </si>
  <si>
    <t xml:space="preserve">Assumed to have the same non-land income per household as the middle stratum of peasant farm operators in the same province. </t>
    <phoneticPr fontId="4" type="noConversion"/>
  </si>
  <si>
    <t>median</t>
    <phoneticPr fontId="4" type="noConversion"/>
  </si>
  <si>
    <t>Average peasant household, using zemstvo surveys</t>
    <phoneticPr fontId="4" type="noConversion"/>
  </si>
  <si>
    <t>Clergy zanyatie</t>
    <phoneticPr fontId="4" type="noConversion"/>
  </si>
  <si>
    <t>Clergy soslovie</t>
    <phoneticPr fontId="4" type="noConversion"/>
  </si>
  <si>
    <t>landless</t>
    <phoneticPr fontId="4" type="noConversion"/>
  </si>
  <si>
    <t>PEASANT HHs</t>
    <phoneticPr fontId="4" type="noConversion"/>
  </si>
  <si>
    <t>Simple ave =</t>
    <phoneticPr fontId="4" type="noConversion"/>
  </si>
  <si>
    <t>The 1905 land census records 7,789 total noble landowners.  Yet we estimate only 5,640 noble households as of 1904, extrapolating</t>
    <phoneticPr fontId="4" type="noConversion"/>
  </si>
  <si>
    <t>Saratov</t>
  </si>
  <si>
    <t>MISC ESTATE HHs</t>
    <phoneticPr fontId="4" type="noConversion"/>
  </si>
  <si>
    <t>all</t>
  </si>
  <si>
    <t>all</t>
    <phoneticPr fontId="4" type="noConversion"/>
  </si>
  <si>
    <t>MESHCHANYE HHs</t>
    <phoneticPr fontId="4" type="noConversion"/>
  </si>
  <si>
    <t>Agriculture</t>
    <phoneticPr fontId="4" type="noConversion"/>
  </si>
  <si>
    <t>Private service, servants, &amp;c</t>
    <phoneticPr fontId="4" type="noConversion"/>
  </si>
  <si>
    <t>Free professions</t>
    <phoneticPr fontId="4" type="noConversion"/>
  </si>
  <si>
    <t>Government administration</t>
    <phoneticPr fontId="4" type="noConversion"/>
  </si>
  <si>
    <t>Ratio of (urban realty)/(free prof Y + Gov't Y + profits) =</t>
    <phoneticPr fontId="4" type="noConversion"/>
  </si>
  <si>
    <t>Evrop. Rossia</t>
    <phoneticPr fontId="0" type="noConversion"/>
  </si>
  <si>
    <t>Industry &amp; comm</t>
    <phoneticPr fontId="4" type="noConversion"/>
  </si>
  <si>
    <t>Industry &amp; comm</t>
    <phoneticPr fontId="4" type="noConversion"/>
  </si>
  <si>
    <t>Region</t>
  </si>
  <si>
    <t>Townspeople</t>
    <phoneticPr fontId="4" type="noConversion"/>
  </si>
  <si>
    <t>Clergy</t>
    <phoneticPr fontId="4" type="noConversion"/>
  </si>
  <si>
    <t>Industry &amp; comm</t>
    <phoneticPr fontId="4" type="noConversion"/>
  </si>
  <si>
    <t>Moskva</t>
    <phoneticPr fontId="4" type="noConversion"/>
  </si>
  <si>
    <r>
      <t>In all 3 estimates: Private individual landownership for households owning under 1,000 rubles</t>
    </r>
    <r>
      <rPr>
        <sz val="12"/>
        <rFont val="Arial"/>
      </rPr>
      <t xml:space="preserve"> (see also "peasant incomes 1904" file, "peasant income details" worksheet):</t>
    </r>
    <phoneticPr fontId="4" type="noConversion"/>
  </si>
  <si>
    <t>Minsk</t>
    <phoneticPr fontId="4" type="noConversion"/>
  </si>
  <si>
    <t>Volynia</t>
    <phoneticPr fontId="4" type="noConversion"/>
  </si>
  <si>
    <t>Evrop. Rossia</t>
    <phoneticPr fontId="0" type="noConversion"/>
  </si>
  <si>
    <t>Olonets</t>
    <phoneticPr fontId="4" type="noConversion"/>
  </si>
  <si>
    <t>two differences between the two groups.  On the one hand, there was less labor force for the meshchanye (3.11 full-time equivalent laborers per household)</t>
    <phoneticPr fontId="4" type="noConversion"/>
  </si>
  <si>
    <t>Land, non-urban</t>
    <phoneticPr fontId="4" type="noConversion"/>
  </si>
  <si>
    <t>?</t>
    <phoneticPr fontId="4" type="noConversion"/>
  </si>
  <si>
    <t>collective</t>
    <phoneticPr fontId="4" type="noConversion"/>
  </si>
  <si>
    <t>Land, institutions</t>
    <phoneticPr fontId="4" type="noConversion"/>
  </si>
  <si>
    <r>
      <t xml:space="preserve">Source for incomes over 1,000 rubles a year = </t>
    </r>
    <r>
      <rPr>
        <i/>
        <sz val="12"/>
        <rFont val="Arial"/>
      </rPr>
      <t>Opyt’ priblizitel’novo ischislenia narodnovo dokhoda po raslichnym evo istochnikam I po razmeram v Rossii</t>
    </r>
    <r>
      <rPr>
        <sz val="12"/>
        <rFont val="Arial"/>
      </rPr>
      <t xml:space="preserve"> (Sankt-Peterburg: P. P. Soikin for Ministerstvo Finanzov 1906).  </t>
    </r>
    <phoneticPr fontId="4" type="noConversion"/>
  </si>
  <si>
    <r>
      <t xml:space="preserve">then we know that urban </t>
    </r>
    <r>
      <rPr>
        <u/>
        <sz val="12"/>
        <rFont val="Arial"/>
      </rPr>
      <t>families</t>
    </r>
    <r>
      <rPr>
        <sz val="12"/>
        <rFont val="Arial"/>
      </rPr>
      <t xml:space="preserve"> were smaller, but </t>
    </r>
    <r>
      <rPr>
        <u/>
        <sz val="12"/>
        <rFont val="Arial"/>
      </rPr>
      <t>household</t>
    </r>
    <r>
      <rPr>
        <sz val="12"/>
        <rFont val="Arial"/>
      </rPr>
      <t xml:space="preserve"> size was nearly the same because of differences in age distribution and the presence of</t>
    </r>
    <phoneticPr fontId="4" type="noConversion"/>
  </si>
  <si>
    <t>households</t>
    <phoneticPr fontId="4" type="noConversion"/>
  </si>
  <si>
    <t>income</t>
    <phoneticPr fontId="4" type="noConversion"/>
  </si>
  <si>
    <t>household</t>
    <phoneticPr fontId="4" type="noConversion"/>
  </si>
  <si>
    <t>After the nobility has been allocated to output sectors, the residual number of noble households not allocated to individual output sectors here emerges as</t>
    <phoneticPr fontId="4" type="noConversion"/>
  </si>
  <si>
    <t>Misc estates</t>
  </si>
  <si>
    <r>
      <t xml:space="preserve">A separate clue about top clergy is the finding of  V. Kil'chevskii, (ed.), </t>
    </r>
    <r>
      <rPr>
        <i/>
        <sz val="12"/>
        <rFont val="Arial"/>
      </rPr>
      <t>Bogatstva I dokhody dukhovenstva</t>
    </r>
    <r>
      <rPr>
        <sz val="12"/>
        <rFont val="Arial"/>
      </rPr>
      <t>, 2nd ed. (St. Petersburg, Russia, 1908)</t>
    </r>
    <phoneticPr fontId="4" type="noConversion"/>
  </si>
  <si>
    <t>Nafziger-</t>
    <phoneticPr fontId="4" type="noConversion"/>
  </si>
  <si>
    <t>*(1 = number of household heads (HHs), 2 = total Y in rubles per year, 3 = average y in rubles per HH-year.)</t>
    <phoneticPr fontId="4" type="noConversion"/>
  </si>
  <si>
    <t>"Available" population per household</t>
    <phoneticPr fontId="4" type="noConversion"/>
  </si>
  <si>
    <t>subtraction of the total estates from the oner-1,000-ruble estates.  Rather for other classes, a common average value of 384 rubles</t>
    <phoneticPr fontId="4" type="noConversion"/>
  </si>
  <si>
    <t>code</t>
    <phoneticPr fontId="4" type="noConversion"/>
  </si>
  <si>
    <t>Simple average, median =</t>
  </si>
  <si>
    <t>Manual Labor, male</t>
  </si>
  <si>
    <t>Manual labor, female</t>
  </si>
  <si>
    <t>Sorter</t>
  </si>
  <si>
    <t>Machinist, mechanic, lathe op</t>
  </si>
  <si>
    <t>Blacksmith, foundry worker</t>
  </si>
  <si>
    <t>small average household size and full landownership to generate 7,789 landowning household heads by 1904 or 1905.</t>
    <phoneticPr fontId="4" type="noConversion"/>
  </si>
  <si>
    <t xml:space="preserve">Adjustment of number of noble landowners in Chernigov: </t>
    <phoneticPr fontId="4" type="noConversion"/>
  </si>
  <si>
    <t>nobility, see</t>
    <phoneticPr fontId="4" type="noConversion"/>
  </si>
  <si>
    <t>Household sizes and labor force per HH were estimated in some zemstvo studies, including the Shcherbina study of Voronezh in 1897 that is used heavily</t>
    <phoneticPr fontId="4" type="noConversion"/>
  </si>
  <si>
    <t>land = 0*</t>
    <phoneticPr fontId="4" type="noConversion"/>
  </si>
  <si>
    <t>implied &lt; 1k</t>
    <phoneticPr fontId="4" type="noConversion"/>
  </si>
  <si>
    <t>1?</t>
  </si>
  <si>
    <t>The same rental value of urban realty was received by each household receiving at least 1,000 rubles of non-land income in any one of these three sectors:</t>
    <phoneticPr fontId="4" type="noConversion"/>
  </si>
  <si>
    <t>Samara</t>
    <phoneticPr fontId="4" type="noConversion"/>
  </si>
  <si>
    <t>Donskogo B. oblasty'</t>
    <phoneticPr fontId="0" type="noConversion"/>
  </si>
  <si>
    <t>Taurida</t>
    <phoneticPr fontId="4" type="noConversion"/>
  </si>
  <si>
    <t>servants and other non-family members of the household (postoronnye.)  Timur Valetov notes ("Households in the Russian Empire: Extended or Nuclear Families?"</t>
    <phoneticPr fontId="4" type="noConversion"/>
  </si>
  <si>
    <t>To this we added land rental incomes for the small share that owned land privately.</t>
    <phoneticPr fontId="4" type="noConversion"/>
  </si>
  <si>
    <t>We take this as an error in measuring a previous residual sub-group, namely the agricultural nobility receiving less than 1,000 in rural land rents.  We adjusted that</t>
    <phoneticPr fontId="4" type="noConversion"/>
  </si>
  <si>
    <t>In all three estimates, this is added to (free prof'ns Y + Gov't Y + profits).</t>
    <phoneticPr fontId="4" type="noConversion"/>
  </si>
  <si>
    <t xml:space="preserve">Salaries &amp; perks </t>
    <phoneticPr fontId="4" type="noConversion"/>
  </si>
  <si>
    <t xml:space="preserve">It has every kind of income: Professional salaries*, government salaries*, other labor income of the household head, labor income </t>
    <phoneticPr fontId="4" type="noConversion"/>
  </si>
  <si>
    <t>We assume that the noble households with the top earnings from either government salaries or free professions were also the top recipients of rural land incomes.</t>
    <phoneticPr fontId="4" type="noConversion"/>
  </si>
  <si>
    <t>under 1k</t>
    <phoneticPr fontId="4" type="noConversion"/>
  </si>
  <si>
    <t>4, 5, 6</t>
    <phoneticPr fontId="4" type="noConversion"/>
  </si>
  <si>
    <t>MEMORANDA (save)</t>
    <phoneticPr fontId="4" type="noConversion"/>
  </si>
  <si>
    <t>All provinces</t>
    <phoneticPr fontId="4" type="noConversion"/>
  </si>
  <si>
    <t>Royal household</t>
    <phoneticPr fontId="4" type="noConversion"/>
  </si>
  <si>
    <t>Cyrillic province no.</t>
    <phoneticPr fontId="4" type="noConversion"/>
  </si>
  <si>
    <t>Arkhangelsk</t>
    <phoneticPr fontId="4" type="noConversion"/>
  </si>
  <si>
    <t>Vologda</t>
    <phoneticPr fontId="4" type="noConversion"/>
  </si>
  <si>
    <t>Land, non-urban</t>
    <phoneticPr fontId="4" type="noConversion"/>
  </si>
  <si>
    <t>Voronezh</t>
  </si>
  <si>
    <t>Assumptions about the allocation of urban realty</t>
    <phoneticPr fontId="4" type="noConversion"/>
  </si>
  <si>
    <t>3, 4</t>
    <phoneticPr fontId="4" type="noConversion"/>
  </si>
  <si>
    <t>Merchants &amp;c</t>
    <phoneticPr fontId="4" type="noConversion"/>
  </si>
  <si>
    <t>Labor, white collar</t>
    <phoneticPr fontId="4" type="noConversion"/>
  </si>
  <si>
    <t>Gov't, St. Pete</t>
    <phoneticPr fontId="4" type="noConversion"/>
  </si>
  <si>
    <t>Pochetnye</t>
    <phoneticPr fontId="4" type="noConversion"/>
  </si>
  <si>
    <t>Gov't admin</t>
    <phoneticPr fontId="4" type="noConversion"/>
  </si>
  <si>
    <t xml:space="preserve">For the peasantry, the provincial totals, and their implied averages per household, were derived in the file "land income 1904".  </t>
    <phoneticPr fontId="4" type="noConversion"/>
  </si>
  <si>
    <t>Estate</t>
    <phoneticPr fontId="4" type="noConversion"/>
  </si>
  <si>
    <t>Clergy soslovie</t>
    <phoneticPr fontId="4" type="noConversion"/>
  </si>
  <si>
    <t>n.a.</t>
    <phoneticPr fontId="4" type="noConversion"/>
  </si>
  <si>
    <t>a separate part of the nobility of each province.  In 5 of the 50 provinces (i.e. in Pskov, Kursk, Ryazan, Tula, and Mogilev), the residual proved initially negative.</t>
    <phoneticPr fontId="4" type="noConversion"/>
  </si>
  <si>
    <t>H estimates:</t>
    <phoneticPr fontId="4" type="noConversion"/>
  </si>
  <si>
    <t>All sectors</t>
    <phoneticPr fontId="4" type="noConversion"/>
  </si>
  <si>
    <t>All</t>
    <phoneticPr fontId="4" type="noConversion"/>
  </si>
  <si>
    <t>Labor, farming</t>
    <phoneticPr fontId="4" type="noConversion"/>
  </si>
  <si>
    <t>(land &lt; 1k)</t>
    <phoneticPr fontId="4" type="noConversion"/>
  </si>
  <si>
    <t>In illustrating the general procedures of estimation, we focus on three cases that are special, to reveal how their deviations from the general procedures are handled.</t>
    <phoneticPr fontId="4" type="noConversion"/>
  </si>
  <si>
    <t>Allocating over-1,000-ruble incomes from financial investments</t>
    <phoneticPr fontId="4" type="noConversion"/>
  </si>
  <si>
    <t>Grodno</t>
    <phoneticPr fontId="4" type="noConversion"/>
  </si>
  <si>
    <t>Grodno</t>
    <phoneticPr fontId="4" type="noConversion"/>
  </si>
  <si>
    <t>Kovno</t>
    <phoneticPr fontId="4" type="noConversion"/>
  </si>
  <si>
    <t>Taurida</t>
    <phoneticPr fontId="4" type="noConversion"/>
  </si>
  <si>
    <t>Type of income or</t>
    <phoneticPr fontId="4" type="noConversion"/>
  </si>
  <si>
    <t>Sector</t>
    <phoneticPr fontId="4" type="noConversion"/>
  </si>
  <si>
    <t>Estate</t>
    <phoneticPr fontId="4" type="noConversion"/>
  </si>
  <si>
    <t>Arkhangelsk</t>
    <phoneticPr fontId="4" type="noConversion"/>
  </si>
  <si>
    <t>Vologda</t>
    <phoneticPr fontId="4" type="noConversion"/>
  </si>
  <si>
    <t>Sector</t>
  </si>
  <si>
    <t>Agric</t>
  </si>
  <si>
    <t>Nobility</t>
  </si>
  <si>
    <t>the average incomes of this residual 23 percent of the agricultural nobility's households, aside from the fact that they did not show up as having over 1,000 rubles of lands</t>
    <phoneticPr fontId="4" type="noConversion"/>
  </si>
  <si>
    <t>The 2.8 is full-time equivalent workers, paid the full-time wage for inspected factories in St. Petersburg province.</t>
    <phoneticPr fontId="4" type="noConversion"/>
  </si>
  <si>
    <t>with none going to noble households in the non-agricultural sectors.</t>
    <phoneticPr fontId="4" type="noConversion"/>
  </si>
  <si>
    <t>unknown set of households. Using a procedure similar to that for urban realty above, we apply these incomes to individuals' total (free prof'ns Y + Gov't Y + profits).</t>
    <phoneticPr fontId="4" type="noConversion"/>
  </si>
  <si>
    <t>The ratio of (financial investments) / (free prof'ns Y + Gov't Y + profits) = 0.242.</t>
    <phoneticPr fontId="4" type="noConversion"/>
  </si>
  <si>
    <t>Ufa</t>
    <phoneticPr fontId="4" type="noConversion"/>
  </si>
  <si>
    <t>Kaluga</t>
    <phoneticPr fontId="4" type="noConversion"/>
  </si>
  <si>
    <t>Kostroma</t>
    <phoneticPr fontId="4" type="noConversion"/>
  </si>
  <si>
    <t>Moskva</t>
    <phoneticPr fontId="4" type="noConversion"/>
  </si>
  <si>
    <t>Smolensk</t>
    <phoneticPr fontId="4" type="noConversion"/>
  </si>
  <si>
    <t>a ratio of (average - bracket bottom value)/(bracket width) to be about 0.384.  That this 384 rubles is above the averages for peasants owning under 1,000 seems plausible.</t>
    <phoneticPr fontId="4" type="noConversion"/>
  </si>
  <si>
    <t>Assumptions about income of the nobility</t>
    <phoneticPr fontId="4" type="noConversion"/>
  </si>
  <si>
    <t>M estimates:</t>
    <phoneticPr fontId="4" type="noConversion"/>
  </si>
  <si>
    <t>Vitebsk</t>
    <phoneticPr fontId="4" type="noConversion"/>
  </si>
  <si>
    <t>In all 3 estimates: Assumptions about household size and labor force</t>
    <phoneticPr fontId="4" type="noConversion"/>
  </si>
  <si>
    <t xml:space="preserve">population of 15,124 in noble households.  It would take an implausibly </t>
    <phoneticPr fontId="4" type="noConversion"/>
  </si>
  <si>
    <t>assumed</t>
    <phoneticPr fontId="4" type="noConversion"/>
  </si>
  <si>
    <t>implied 0-1k</t>
    <phoneticPr fontId="4" type="noConversion"/>
  </si>
  <si>
    <t>population data</t>
    <phoneticPr fontId="4" type="noConversion"/>
  </si>
  <si>
    <t>Podol'sk</t>
    <phoneticPr fontId="4" type="noConversion"/>
  </si>
  <si>
    <t>Bessarabia</t>
    <phoneticPr fontId="4" type="noConversion"/>
  </si>
  <si>
    <r>
      <t>In all 3 estimates, the estates' shares of households in each output sector</t>
    </r>
    <r>
      <rPr>
        <sz val="12"/>
        <rFont val="Arial"/>
      </rPr>
      <t xml:space="preserve"> were as assumed and calculated in the file "HH by sector &amp; estate 1904".</t>
    </r>
    <phoneticPr fontId="4" type="noConversion"/>
  </si>
  <si>
    <t xml:space="preserve">with an effective labor force of 3.50 per household.  For want of other estimates, we assume that the labor force share of non-heads was the same for </t>
    <phoneticPr fontId="4" type="noConversion"/>
  </si>
  <si>
    <t>This assmption artificially denies these agricultural households any incomes from urban land, high salaries,</t>
    <phoneticPr fontId="4" type="noConversion"/>
  </si>
  <si>
    <t xml:space="preserve">number of agricultural noble households receiving less than 1,000 rubles, so as to bring the overall residual group up to zero households. There are no data on </t>
    <phoneticPr fontId="4" type="noConversion"/>
  </si>
  <si>
    <t>Residual non-agriculture</t>
    <phoneticPr fontId="4" type="noConversion"/>
  </si>
  <si>
    <t>Landownership areas and rental rates: 1897 All-Russia census volume 51.</t>
    <phoneticPr fontId="4" type="noConversion"/>
  </si>
  <si>
    <t>In all cases, the numbers of households for that social estate (soslovie) in that economic sector (zanyatie) are those derived from assumptions in the separate Excel file "HHs by estate and sector".</t>
    <phoneticPr fontId="4" type="noConversion"/>
  </si>
  <si>
    <t>Nobility</t>
    <phoneticPr fontId="4" type="noConversion"/>
  </si>
  <si>
    <t>Clergy</t>
    <phoneticPr fontId="4" type="noConversion"/>
  </si>
  <si>
    <t>&amp; esteemed</t>
    <phoneticPr fontId="4" type="noConversion"/>
  </si>
  <si>
    <t>(meshchanye)</t>
    <phoneticPr fontId="4" type="noConversion"/>
  </si>
  <si>
    <t>Peasants</t>
    <phoneticPr fontId="4" type="noConversion"/>
  </si>
  <si>
    <t>estates</t>
    <phoneticPr fontId="4" type="noConversion"/>
  </si>
  <si>
    <t>Total</t>
    <phoneticPr fontId="4" type="noConversion"/>
  </si>
  <si>
    <t>were received in direct proportion to it. Two of these proportions were already estimated above, at the level of the 50-province aggregates for all rich estates.</t>
    <phoneticPr fontId="4" type="noConversion"/>
  </si>
  <si>
    <t>in our estimates of peasant incomes.  Unfortunately, for non-peasant households we lack labor force estimates.  If one were interested on in family size,</t>
    <phoneticPr fontId="4" type="noConversion"/>
  </si>
  <si>
    <t>code</t>
    <phoneticPr fontId="4" type="noConversion"/>
  </si>
  <si>
    <t>Estate</t>
    <phoneticPr fontId="4" type="noConversion"/>
  </si>
  <si>
    <t>Arkhangelsk</t>
    <phoneticPr fontId="4" type="noConversion"/>
  </si>
  <si>
    <t xml:space="preserve">The nobility engaged primarily in the agricultural sectors, and receiving more than 1,000 rubles in land incomes, were assumed to have the same non-land income per household (946.75 rubles) as the over-25-desiatin peasant farm operators. </t>
    <phoneticPr fontId="4" type="noConversion"/>
  </si>
  <si>
    <t>sums</t>
    <phoneticPr fontId="4" type="noConversion"/>
  </si>
  <si>
    <t>Arkhangelsk</t>
    <phoneticPr fontId="4" type="noConversion"/>
  </si>
  <si>
    <t>Vologda</t>
    <phoneticPr fontId="4" type="noConversion"/>
  </si>
  <si>
    <t>Olonets</t>
    <phoneticPr fontId="4" type="noConversion"/>
  </si>
  <si>
    <t>3, 6</t>
    <phoneticPr fontId="4" type="noConversion"/>
  </si>
  <si>
    <t>zero land</t>
    <phoneticPr fontId="4" type="noConversion"/>
  </si>
  <si>
    <t xml:space="preserve"> free professions, government administration, and industrial-commercial.  </t>
    <phoneticPr fontId="4" type="noConversion"/>
  </si>
  <si>
    <t>We assume 500 rubles per year for the average household head in this category, using the midpoint of the 0-1,000 ruble range</t>
    <phoneticPr fontId="4" type="noConversion"/>
  </si>
  <si>
    <r>
      <t>The residual non-agricultural noble households</t>
    </r>
    <r>
      <rPr>
        <sz val="12"/>
        <rFont val="Arial"/>
      </rPr>
      <t>:</t>
    </r>
    <phoneticPr fontId="4" type="noConversion"/>
  </si>
  <si>
    <t>and free-profession incomes, each in excess of 1,000 rubles.  The middling (M) assumption is that among these three income groups, every recipient held urban realty</t>
    <phoneticPr fontId="4" type="noConversion"/>
  </si>
  <si>
    <t>All</t>
    <phoneticPr fontId="4" type="noConversion"/>
  </si>
  <si>
    <t>(  "  )</t>
    <phoneticPr fontId="4" type="noConversion"/>
  </si>
  <si>
    <t xml:space="preserve">Assume that in each province members of the clergy estate received a non-land income equal to the average peasant income. </t>
    <phoneticPr fontId="4" type="noConversion"/>
  </si>
  <si>
    <t>Diocene bishops</t>
    <phoneticPr fontId="4" type="noConversion"/>
  </si>
  <si>
    <t>Share of nobility in the 3 most urban sectors</t>
    <phoneticPr fontId="4" type="noConversion"/>
  </si>
  <si>
    <r>
      <t xml:space="preserve">Source for zemsvo annual wage, 1891-1900 = Russia, Department okladnykh sborov, Ministervo Finansov. </t>
    </r>
    <r>
      <rPr>
        <i/>
        <sz val="12"/>
        <rFont val="Arial"/>
      </rPr>
      <t>Materialy Vysochaishe Uchrezhdennoi 16 Noiabria 1901 G. Kommissii Po Izsledovaniiu Voprosa O Dvizhenii S 1861 G. Po 1900 G. Blagosostoianiia Sel'skago Naseleniia Srednezemledel'cheskikh Gubernii, Sravnitel'no S Drugimi Mestnostiami Evropeiskoi Rossii.</t>
    </r>
    <r>
      <rPr>
        <sz val="12"/>
        <rFont val="Arial"/>
      </rPr>
      <t xml:space="preserve"> 3 vols. St. Petersburg, Russia: P.P. Soikina, 1903. p. 199; 234-237</t>
    </r>
    <phoneticPr fontId="4" type="noConversion"/>
  </si>
  <si>
    <t>Pochetnye</t>
    <phoneticPr fontId="4" type="noConversion"/>
  </si>
  <si>
    <r>
      <t xml:space="preserve">Similarly here, the household head's income consists of the government administration salaries from </t>
    </r>
    <r>
      <rPr>
        <i/>
        <sz val="12"/>
        <rFont val="Arial"/>
      </rPr>
      <t>Opyt'</t>
    </r>
    <r>
      <rPr>
        <sz val="12"/>
        <rFont val="Arial"/>
      </rPr>
      <t xml:space="preserve"> (1906) times 2.19.  </t>
    </r>
    <phoneticPr fontId="4" type="noConversion"/>
  </si>
  <si>
    <t>The non-agricultural residual nobility (65,012 households in the 50 provinces, or about 25% of the nobility), were assumed to have 500 rubles income fo the household head</t>
    <phoneticPr fontId="4" type="noConversion"/>
  </si>
  <si>
    <r>
      <t xml:space="preserve">The household head's income consists of the free profession salary base from </t>
    </r>
    <r>
      <rPr>
        <i/>
        <sz val="12"/>
        <rFont val="Arial"/>
      </rPr>
      <t xml:space="preserve">Opyt' </t>
    </r>
    <r>
      <rPr>
        <sz val="12"/>
        <rFont val="Arial"/>
      </rPr>
      <t xml:space="preserve">(1906) times the multiplier of 2.19, which </t>
    </r>
    <phoneticPr fontId="4" type="noConversion"/>
  </si>
  <si>
    <t>or free professions were also the top recipients of rural land incomes.</t>
    <phoneticPr fontId="4" type="noConversion"/>
  </si>
  <si>
    <t xml:space="preserve">L estimates: </t>
    <phoneticPr fontId="4" type="noConversion"/>
  </si>
  <si>
    <r>
      <t xml:space="preserve">Source for annual wage rates in inspected factories = Russia, Ministerstvo torgovli I promyshlennosti, otdel promyshlennosti. </t>
    </r>
    <r>
      <rPr>
        <i/>
        <sz val="12"/>
        <rFont val="Arial"/>
      </rPr>
      <t>Svod otchetov fabrichnykh inspektorov za 1904 god.</t>
    </r>
    <r>
      <rPr>
        <sz val="12"/>
        <rFont val="Arial"/>
      </rPr>
      <t xml:space="preserve"> St. Petersburg, Russia, 1907.</t>
    </r>
    <phoneticPr fontId="4" type="noConversion"/>
  </si>
  <si>
    <t>Yaroslavl</t>
    <phoneticPr fontId="4" type="noConversion"/>
  </si>
  <si>
    <t>Kursk</t>
    <phoneticPr fontId="4" type="noConversion"/>
  </si>
  <si>
    <t>Orel</t>
    <phoneticPr fontId="4" type="noConversion"/>
  </si>
  <si>
    <t>Penza</t>
    <phoneticPr fontId="4" type="noConversion"/>
  </si>
  <si>
    <t>Simbirsk</t>
    <phoneticPr fontId="4" type="noConversion"/>
  </si>
  <si>
    <t>We start with an income of 500 rubles and apply the multiplier (1 + 0.23446 + 0.242) plus a low province-specific multiplier for this estate's rural lands.</t>
    <phoneticPr fontId="4" type="noConversion"/>
  </si>
  <si>
    <t>urban real estate above 1,000 rubles and financial investments earning above 1,000 rubles.</t>
    <phoneticPr fontId="4" type="noConversion"/>
  </si>
  <si>
    <t>financial investment incomes, or profits from industrial and commercial enterprises.</t>
    <phoneticPr fontId="4" type="noConversion"/>
  </si>
  <si>
    <t>This simplifying assumption is offset, and hopefully balanced, by the assumption that</t>
    <phoneticPr fontId="4" type="noConversion"/>
  </si>
  <si>
    <t>these same agricultural households received all the rental incomes from rural lands,</t>
    <phoneticPr fontId="4" type="noConversion"/>
  </si>
  <si>
    <t>diffficulties, such as negative rental values.  The problem, for the non-peasant estates, was that the numbers of properties were too small for reliable</t>
    <phoneticPr fontId="4" type="noConversion"/>
  </si>
  <si>
    <t xml:space="preserve">The nobility engaged primarily in the agricultural sectors, and receiving less than 1,000 rubles in land incomes, were assumed to have the same non-land income per household as the middle-stratum peasant farm operators of the same province (averaging 378 rubles for the 50 provinces as a whole). </t>
    <phoneticPr fontId="4" type="noConversion"/>
  </si>
  <si>
    <t>(3) Main input matrix: Household heads, total incomes, and average incomes</t>
    <phoneticPr fontId="4" type="noConversion"/>
  </si>
  <si>
    <t xml:space="preserve">household sizes (minus the head) into labor force measures: For St. Petersburg non-peasants, 6.9 * 0.423 = 2.92 labor force members besides the household head; </t>
    <phoneticPr fontId="4" type="noConversion"/>
  </si>
  <si>
    <t>Opyt's Imperial government salary data across a few provinces.  See  Worksheet (3) in this file for the full distribution across</t>
    <phoneticPr fontId="4" type="noConversion"/>
  </si>
  <si>
    <t xml:space="preserve">provinces, necessitated by the lack of provincial detail in the original source.  </t>
    <phoneticPr fontId="4" type="noConversion"/>
  </si>
  <si>
    <t>of non-heads, rural land rents, urban realty rents*, commercial-industrial profits*, and financial investment incomes*.</t>
    <phoneticPr fontId="4" type="noConversion"/>
  </si>
  <si>
    <t xml:space="preserve">per owner having less than 1,000 rubles seemed more reliable.  It is an extrapolation based on the tendency of each bracket above 1,000 rubles to have </t>
    <phoneticPr fontId="4" type="noConversion"/>
  </si>
  <si>
    <t>Sources &amp; assumptions</t>
    <phoneticPr fontId="4" type="noConversion"/>
  </si>
  <si>
    <t>Example no. 2: Merchants and esteemed citizens (kuptsy i pochetnye) in Kherson province</t>
    <phoneticPr fontId="4" type="noConversion"/>
  </si>
  <si>
    <t>Note again that these three groups are kept separate in the middle-inequality (M) estimates, a procedure we will also follow</t>
    <phoneticPr fontId="4" type="noConversion"/>
  </si>
  <si>
    <t>on the two 40% bands.</t>
    <phoneticPr fontId="4" type="noConversion"/>
  </si>
  <si>
    <t>Gini =</t>
    <phoneticPr fontId="4" type="noConversion"/>
  </si>
  <si>
    <t>% share</t>
    <phoneticPr fontId="4" type="noConversion"/>
  </si>
  <si>
    <t>Top 1%:</t>
  </si>
  <si>
    <t>Top 5%:</t>
  </si>
  <si>
    <t>Top 10%:</t>
  </si>
  <si>
    <t>Top 20%:</t>
  </si>
  <si>
    <t xml:space="preserve">Realty, urban </t>
    <phoneticPr fontId="4" type="noConversion"/>
  </si>
  <si>
    <t>50k-up</t>
    <phoneticPr fontId="4" type="noConversion"/>
  </si>
  <si>
    <t>3 more urbans</t>
    <phoneticPr fontId="4" type="noConversion"/>
  </si>
  <si>
    <t>4, 5, 6</t>
    <phoneticPr fontId="4" type="noConversion"/>
  </si>
  <si>
    <t>?</t>
    <phoneticPr fontId="4" type="noConversion"/>
  </si>
  <si>
    <t>of the household income ranks.</t>
    <phoneticPr fontId="4" type="noConversion"/>
  </si>
  <si>
    <t>A single peasant group, the</t>
    <phoneticPr fontId="4" type="noConversion"/>
  </si>
  <si>
    <t xml:space="preserve">To the household head's income is added the estimated labor earnings of other employed members of the household, averaging around 2.05 extra workers per household.  </t>
    <phoneticPr fontId="4" type="noConversion"/>
  </si>
  <si>
    <t xml:space="preserve">The 47,572 nobility earning less than 1,000 rubles in the free professions (doctor, lawyer, clerk, writer) were assumed to have an average professional income of 500 rubles.  </t>
    <phoneticPr fontId="4" type="noConversion"/>
  </si>
  <si>
    <t>This estate is spread among three output sectors: Free professions, government administration, and industry-commerce.</t>
    <phoneticPr fontId="4" type="noConversion"/>
  </si>
  <si>
    <t>M estimates:</t>
    <phoneticPr fontId="4" type="noConversion"/>
  </si>
  <si>
    <r>
      <t xml:space="preserve">Source for 1897 population and household counts by sector = [Senator] Troinitskii, N.A. (ed.), </t>
    </r>
    <r>
      <rPr>
        <i/>
        <sz val="12"/>
        <color indexed="8"/>
        <rFont val="Arial"/>
      </rPr>
      <t>Protsentnoe raspredelenie nalichnogo nacelenia Imperii oboego pola po gruppam zanyatia,</t>
    </r>
    <phoneticPr fontId="22" type="noConversion"/>
  </si>
  <si>
    <t xml:space="preserve">The same assignment continues down from the top ranks until the urban realty incomes have all been assigned.  </t>
    <phoneticPr fontId="4" type="noConversion"/>
  </si>
  <si>
    <t>Assumptions about clergy incomes</t>
    <phoneticPr fontId="4" type="noConversion"/>
  </si>
  <si>
    <t xml:space="preserve">valued at the full-time annual wage of workers in the province's inspected factories.  </t>
    <phoneticPr fontId="4" type="noConversion"/>
  </si>
  <si>
    <t>Gov't, Mosk, Odessa, other centers</t>
    <phoneticPr fontId="4" type="noConversion"/>
  </si>
  <si>
    <t>as is the same addition of labor earnings of non-household-heads, valued at the wage rate for inspected factories.</t>
    <phoneticPr fontId="4" type="noConversion"/>
  </si>
  <si>
    <t>income type (r./yr.)</t>
    <phoneticPr fontId="4" type="noConversion"/>
  </si>
  <si>
    <t>Sector</t>
    <phoneticPr fontId="4" type="noConversion"/>
  </si>
  <si>
    <t>Residual households in the merchant-pochetnye estate</t>
    <phoneticPr fontId="4" type="noConversion"/>
  </si>
  <si>
    <t>Estate subtotals</t>
    <phoneticPr fontId="4" type="noConversion"/>
  </si>
  <si>
    <t xml:space="preserve">In this miscellaneous estate grouping, we assume that household heads engaged in agriculture and in private service worked at the annual adult male wage for farm workers </t>
    <phoneticPr fontId="4" type="noConversion"/>
  </si>
  <si>
    <t>in the same proportion. That proportion, the ratio of (urban realty)/(free prof'ns Y + Gov't Y + profits) = 0.270 rubles of urban rents per ruble of profit or high salary.</t>
    <phoneticPr fontId="4" type="noConversion"/>
  </si>
  <si>
    <t>For examples, in Worksheet (4) find the 0.270 mark-ups in the formulas revealed by clicking on any income per household cell in the "profits" rows.</t>
    <phoneticPr fontId="4" type="noConversion"/>
  </si>
  <si>
    <t>Article notes that rural priest households pulled in 300-600 rubles per year by the early 20th century; they were “impoverished”.</t>
  </si>
  <si>
    <t>for which the number of 1905 miscellaneous-estate and foreign landowners exceeded our estimated number of households.  We therefore gave every household</t>
    <phoneticPr fontId="4" type="noConversion"/>
  </si>
  <si>
    <r>
      <t xml:space="preserve">Source for adjustment of populations from 1897 to 1904 (1 January 1905) = 1905 </t>
    </r>
    <r>
      <rPr>
        <i/>
        <sz val="12"/>
        <color indexed="8"/>
        <rFont val="Arial"/>
      </rPr>
      <t>Statisticheskii Ezhegodnik/ Annuaire Statistique</t>
    </r>
    <r>
      <rPr>
        <sz val="12"/>
        <color indexed="8"/>
        <rFont val="Arial"/>
      </rPr>
      <t>, pp. 40-53.</t>
    </r>
    <phoneticPr fontId="4" type="noConversion"/>
  </si>
  <si>
    <t>These two add-on fractions are our preferred way of combining the separately reported incomes from</t>
    <phoneticPr fontId="4" type="noConversion"/>
  </si>
  <si>
    <t>Nobility, St. Petersburg totals</t>
    <phoneticPr fontId="4" type="noConversion"/>
  </si>
  <si>
    <t>Merchants-pochetnye, Kherson province totals</t>
    <phoneticPr fontId="4" type="noConversion"/>
  </si>
  <si>
    <t>For these more urban estates, we assume that the non-household-heads in the labor force received the annual wage reported for each province's inspected factories.</t>
    <phoneticPr fontId="4" type="noConversion"/>
  </si>
  <si>
    <t>Imperial gov't, Odessa</t>
    <phoneticPr fontId="4" type="noConversion"/>
  </si>
  <si>
    <t>(error checks, clergy HHs=&gt;)</t>
    <phoneticPr fontId="4" type="noConversion"/>
  </si>
  <si>
    <t>We assume that the merchant-esteemed households with the top earnings from either industrial-commercial profits, government salaries,</t>
    <phoneticPr fontId="4" type="noConversion"/>
  </si>
  <si>
    <t>Share of merchants &amp;c in industry-commerce "profit" sector:</t>
    <phoneticPr fontId="4" type="noConversion"/>
  </si>
  <si>
    <t>3, 4 only</t>
    <phoneticPr fontId="4" type="noConversion"/>
  </si>
  <si>
    <t xml:space="preserve">and rural households averaged 5.7 members in European Russia in 1897. In the same year the Voronezh peasant household sample averages 6.91 members, </t>
    <phoneticPr fontId="4" type="noConversion"/>
  </si>
  <si>
    <t>Kovno</t>
    <phoneticPr fontId="4" type="noConversion"/>
  </si>
  <si>
    <t>Minsk</t>
    <phoneticPr fontId="4" type="noConversion"/>
  </si>
  <si>
    <t>Volynia</t>
    <phoneticPr fontId="4" type="noConversion"/>
  </si>
  <si>
    <t>These are summarized for the 50 provinces as a whole in the table as follows:</t>
    <phoneticPr fontId="4" type="noConversion"/>
  </si>
  <si>
    <t>Total</t>
    <phoneticPr fontId="4" type="noConversion"/>
  </si>
  <si>
    <t xml:space="preserve">in the low-ineqality (L) estimates. ncomes </t>
    <phoneticPr fontId="4" type="noConversion"/>
  </si>
  <si>
    <t>peasant household heads to an equivalent income level in agriculture. For example, a senior policeman receiving 205 rubles a year (Zaianchkovsky,</t>
    <phoneticPr fontId="4" type="noConversion"/>
  </si>
  <si>
    <t>1979 translation, p. 80), with 2.42 additional members of the household earning the median farm wage of 65 rubles each, would have a household income</t>
    <phoneticPr fontId="4" type="noConversion"/>
  </si>
  <si>
    <t>of 362.30 rubles a year.  That is between our estimates for two very large groups of farm-oriented peasant households, the "lower farm operators" (with 318</t>
    <phoneticPr fontId="4" type="noConversion"/>
  </si>
  <si>
    <r>
      <t xml:space="preserve">In all likelihood, some of those missed by the </t>
    </r>
    <r>
      <rPr>
        <i/>
        <sz val="12"/>
        <rFont val="Arial"/>
      </rPr>
      <t xml:space="preserve">Opyt' </t>
    </r>
    <r>
      <rPr>
        <sz val="12"/>
        <rFont val="Arial"/>
      </rPr>
      <t>authors received the kinds of incomes from urban realty, rural lands, and financial investments.</t>
    </r>
    <phoneticPr fontId="4" type="noConversion"/>
  </si>
  <si>
    <t>3 more-urbans</t>
    <phoneticPr fontId="4" type="noConversion"/>
  </si>
  <si>
    <r>
      <t xml:space="preserve">The Middle-estimate full incomes of the constructed strata of the </t>
    </r>
    <r>
      <rPr>
        <b/>
        <u/>
        <sz val="12"/>
        <rFont val="Arial"/>
      </rPr>
      <t>miscellaneous estates</t>
    </r>
    <r>
      <rPr>
        <b/>
        <i/>
        <sz val="12"/>
        <rFont val="Arial"/>
      </rPr>
      <t>, combining all sources of incomes --</t>
    </r>
    <phoneticPr fontId="4" type="noConversion"/>
  </si>
  <si>
    <t>Labor, head's earnings</t>
    <phoneticPr fontId="4" type="noConversion"/>
  </si>
  <si>
    <t xml:space="preserve">We lacked any convenient way to assign landowner rents to the specific occupations within this estate.  The difficulty was especially great in the case of Tambov, </t>
    <phoneticPr fontId="4" type="noConversion"/>
  </si>
  <si>
    <t>Labor, h'hold head</t>
    <phoneticPr fontId="4" type="noConversion"/>
  </si>
  <si>
    <t>Profits, h'hold head</t>
    <phoneticPr fontId="4" type="noConversion"/>
  </si>
  <si>
    <t>Share of merchants &amp;c in all free professions over 1,000 rubles</t>
    <phoneticPr fontId="4" type="noConversion"/>
  </si>
  <si>
    <t>average incomes.  Nor, on our estimates are the</t>
    <phoneticPr fontId="4" type="noConversion"/>
  </si>
  <si>
    <t>All estimates:</t>
    <phoneticPr fontId="4" type="noConversion"/>
  </si>
  <si>
    <t>We apply this to all the participating social classes: nobility, merchants and pochetnye, meshchanye, and miscellaneous estates.</t>
    <phoneticPr fontId="4" type="noConversion"/>
  </si>
  <si>
    <t>or salaries or profits. We assign this lumpen-aristocracy an average income of 500 rubles a year, plus the earnings of their household non-heads (servants, spouse, etc.)</t>
    <phoneticPr fontId="4" type="noConversion"/>
  </si>
  <si>
    <t>omitted from the Opyt' data. To this we add an estimated 1,025.3 rubles for the 2.8 working non-household heads (lodgers, servants, spouse, older children).</t>
    <phoneticPr fontId="4" type="noConversion"/>
  </si>
  <si>
    <t xml:space="preserve">The assumption of one (1) Imperial government official in Odessa represents our arbitrary sprinking of one income range from </t>
    <phoneticPr fontId="4" type="noConversion"/>
  </si>
  <si>
    <t>MERCHANTS &amp;c</t>
    <phoneticPr fontId="4" type="noConversion"/>
  </si>
  <si>
    <r>
      <t xml:space="preserve">See also W. M. Pintner and D. K. Rowney (Eds.), </t>
    </r>
    <r>
      <rPr>
        <i/>
        <sz val="12"/>
        <rFont val="Arial"/>
      </rPr>
      <t>Russian Officialdom: The Bureaucratization of Russian Society from the Seventeenth to the Twentieth Century.</t>
    </r>
    <r>
      <rPr>
        <sz val="12"/>
        <rFont val="Arial"/>
      </rPr>
      <t xml:space="preserve"> Chapel Hill: University of North Carolina Press.</t>
    </r>
    <phoneticPr fontId="4" type="noConversion"/>
  </si>
  <si>
    <t>We should note here that the authors of the zemstvo surveys from which we drew the peasant income structure linked peasant incomes to</t>
    <phoneticPr fontId="4" type="noConversion"/>
  </si>
  <si>
    <t xml:space="preserve">their relationship to agriclutural land use.  Yet, as we note in the peasant income file and also in the file "HH by estate and sector", a significant share of </t>
    <phoneticPr fontId="4" type="noConversion"/>
  </si>
  <si>
    <t xml:space="preserve">plus the 509.3 rubles that household's full-time-equivalent working non-heads could make at the average wage for inspected factories.  </t>
    <phoneticPr fontId="4" type="noConversion"/>
  </si>
  <si>
    <t>middle farm operators,</t>
    <phoneticPr fontId="4" type="noConversion"/>
  </si>
  <si>
    <t>accounts for 39% of all households.</t>
    <phoneticPr fontId="4" type="noConversion"/>
  </si>
  <si>
    <t>That might suggest under-estimation of the inequality</t>
    <phoneticPr fontId="4" type="noConversion"/>
  </si>
  <si>
    <t>We have arbitrarily replaced an initial figure of 6,913 landowners in the under-1,000 residual group with only 3,000 such owners.</t>
    <phoneticPr fontId="4" type="noConversion"/>
  </si>
  <si>
    <t>for these HHs</t>
    <phoneticPr fontId="4" type="noConversion"/>
  </si>
  <si>
    <t>Main income type</t>
    <phoneticPr fontId="4" type="noConversion"/>
  </si>
  <si>
    <t>||</t>
    <phoneticPr fontId="4" type="noConversion"/>
  </si>
  <si>
    <t xml:space="preserve"> &gt;&gt;</t>
    <phoneticPr fontId="4" type="noConversion"/>
  </si>
  <si>
    <t>||</t>
    <phoneticPr fontId="4" type="noConversion"/>
  </si>
  <si>
    <t xml:space="preserve"> &gt;&gt;</t>
    <phoneticPr fontId="4" type="noConversion"/>
  </si>
  <si>
    <t>Example no. 3: Peasants in Kostroma province</t>
    <phoneticPr fontId="4" type="noConversion"/>
  </si>
  <si>
    <t>non-peasant households as for Voronezh: (3.5 - 1) / (6.91 - 1) = 0.423.  For the non-peasant classes we use these conversions of Valetov's census-based</t>
    <phoneticPr fontId="4" type="noConversion"/>
  </si>
  <si>
    <t>and (2) the ratio of (financial investments) / (free prof'ns Y + Gov't Y + profits) = 0.242 rubles of financial investment income per ruble of profit or high salary.</t>
    <phoneticPr fontId="4" type="noConversion"/>
  </si>
  <si>
    <t>Note that this residual group makes up about 87 percent of all merchant-pochetnye households in Kherson province (and 80 percent for all 50 provinces).</t>
    <phoneticPr fontId="4" type="noConversion"/>
  </si>
  <si>
    <t>Five estates:</t>
  </si>
  <si>
    <t>Five estates:</t>
    <phoneticPr fontId="4" type="noConversion"/>
  </si>
  <si>
    <t>(SUM(I32:I$91)+((1-P32)*I31))/(SUM(H32:H$91)+((1-P32)*H31))</t>
    <phoneticPr fontId="4" type="noConversion"/>
  </si>
  <si>
    <t>Ave income of</t>
    <phoneticPr fontId="4" type="noConversion"/>
  </si>
  <si>
    <t>group (rubles)</t>
    <phoneticPr fontId="4" type="noConversion"/>
  </si>
  <si>
    <t>peasants were employed in industry and commerce, and some as servants or in local government.  Our estimates implicitly assign these non-agricultural</t>
    <phoneticPr fontId="4" type="noConversion"/>
  </si>
  <si>
    <r>
      <t xml:space="preserve">in the early 20th century (Savvoteeva, N. V. 2008. "Ekonomicheskoe polozhenie sel'skogo dukhovenstva nachale XX v." </t>
    </r>
    <r>
      <rPr>
        <i/>
        <sz val="12"/>
        <rFont val="Arial"/>
      </rPr>
      <t>Voprosy Istorii</t>
    </r>
    <r>
      <rPr>
        <sz val="12"/>
        <rFont val="Arial"/>
      </rPr>
      <t>, 18, 11 (November): 136-139).</t>
    </r>
    <phoneticPr fontId="4" type="noConversion"/>
  </si>
  <si>
    <t>the province-specific average ratio of land rents to the head's labor income.  (For Tambov, this raises the average rental value above that recorded for 1905 in the census source.)</t>
    <phoneticPr fontId="4" type="noConversion"/>
  </si>
  <si>
    <t>Clergy zanyatie</t>
    <phoneticPr fontId="4" type="noConversion"/>
  </si>
  <si>
    <t xml:space="preserve"> -- and on down into the hundreds of thousands of rubles, as in Meklenburg-Stremlitskii (about 700,000) and N. D. Anushkin (350,000).</t>
    <phoneticPr fontId="4" type="noConversion"/>
  </si>
  <si>
    <t xml:space="preserve">Demidov, Stroganov (mostly Perm and Viatka), Shuvalov (mostly Urals), Pashkov, Balashov, Golytsin (mostly Perm and Viatka), Vsevolozhskie (mostly Urals), </t>
    <phoneticPr fontId="4" type="noConversion"/>
  </si>
  <si>
    <r>
      <t xml:space="preserve">in Sergey Afontsev </t>
    </r>
    <r>
      <rPr>
        <i/>
        <sz val="12"/>
        <rFont val="Arial"/>
      </rPr>
      <t>et al., Urban Households in Russia and the Soviet Union, 1900-2000</t>
    </r>
    <r>
      <rPr>
        <sz val="12"/>
        <rFont val="Arial"/>
      </rPr>
      <t xml:space="preserve"> (2003), pp. 12-15) that urban households had 6.0 members</t>
    </r>
    <phoneticPr fontId="4" type="noConversion"/>
  </si>
  <si>
    <t>For the income types asterisked (*) here, it includes only those incomes over 1,000 rubles per household from that source.</t>
    <phoneticPr fontId="4" type="noConversion"/>
  </si>
  <si>
    <t>||</t>
    <phoneticPr fontId="4" type="noConversion"/>
  </si>
  <si>
    <r>
      <t>Opyt'</t>
    </r>
    <r>
      <rPr>
        <sz val="12"/>
        <rFont val="Arial"/>
      </rPr>
      <t xml:space="preserve"> (1906, Table XXIII) gives total "financial investments" of 239,066,361 rubles for the 50 provinces of European Russia.  It offers no supporting evidence </t>
    </r>
    <phoneticPr fontId="4" type="noConversion"/>
  </si>
  <si>
    <t>amplifies [professional salaries + government administration salaries (here zero) + industry-commerce profits (here zero)]</t>
    <phoneticPr fontId="4" type="noConversion"/>
  </si>
  <si>
    <t>in the respective provinces, as did the non-household heads of the same households. Clergy were given the same household-head income as for the estate clergy,</t>
    <phoneticPr fontId="4" type="noConversion"/>
  </si>
  <si>
    <t>and household heads in industry and commerce were given the annual factory wage.</t>
    <phoneticPr fontId="4" type="noConversion"/>
  </si>
  <si>
    <t>income share</t>
    <phoneticPr fontId="4" type="noConversion"/>
  </si>
  <si>
    <t>to gini</t>
    <phoneticPr fontId="4" type="noConversion"/>
  </si>
  <si>
    <t xml:space="preserve">Our average of 497 rubles for the clergy estate is consistent with Savvoteeva's statement that "impoverished" rural priests received 300-600 rubles per year </t>
    <phoneticPr fontId="4" type="noConversion"/>
  </si>
  <si>
    <t>As noted in the "Land incomes 1904" file, we do not make use of the literature giving estimates of several dozen top families' incomes and landholdings,</t>
    <phoneticPr fontId="4" type="noConversion"/>
  </si>
  <si>
    <t>Ministry of Foreign Affairs</t>
    <phoneticPr fontId="33" type="noConversion"/>
  </si>
  <si>
    <t>Domestic Labor Inspectorate</t>
    <phoneticPr fontId="33" type="noConversion"/>
  </si>
  <si>
    <t xml:space="preserve">which seem to have been included within the top income classes in Opyt' and the land census.  </t>
    <phoneticPr fontId="4" type="noConversion"/>
  </si>
  <si>
    <t>Departments of the Imperial Humane Society</t>
    <phoneticPr fontId="33" type="noConversion"/>
  </si>
  <si>
    <t>Totals</t>
    <phoneticPr fontId="4" type="noConversion"/>
  </si>
  <si>
    <t>(4) How one might assign land holdings to Imperial government officials, based on 1902 clues from Zaionchkofskii</t>
    <phoneticPr fontId="4" type="noConversion"/>
  </si>
  <si>
    <t>No. persons</t>
    <phoneticPr fontId="33" type="noConversion"/>
  </si>
  <si>
    <t>Total support</t>
    <phoneticPr fontId="4" type="noConversion"/>
  </si>
  <si>
    <r>
      <t>Salaries in which provinces</t>
    </r>
    <r>
      <rPr>
        <b/>
        <sz val="12"/>
        <rFont val="Arial"/>
      </rPr>
      <t>?</t>
    </r>
    <r>
      <rPr>
        <sz val="12"/>
        <rFont val="Arial"/>
      </rPr>
      <t xml:space="preserve"> Similarly, Opyt's data on high government salaries are not broken down by province.  We can only take the salaaries of certain top offices</t>
    </r>
    <phoneticPr fontId="4" type="noConversion"/>
  </si>
  <si>
    <t>multi-household families, such as Romanov, Abamelek-Lazarev (income well into the millions, especially in the Urals), plus the following families with incomes somewhere over 1 million rubles --</t>
    <phoneticPr fontId="4" type="noConversion"/>
  </si>
  <si>
    <t>that diocene bishops made 6,000 in salary plus 4,000 rubles in other benefits in 1902.  We assume that in 1904 there was one diocene bishop per province</t>
    <phoneticPr fontId="4" type="noConversion"/>
  </si>
  <si>
    <t>Landless, landowners 0-1,000 merged</t>
    <phoneticPr fontId="4" type="noConversion"/>
  </si>
  <si>
    <t xml:space="preserve">Clearly, it would not be credible to assume that their household heads received only 500 rubles, the mid-range of those below 1,000 rubles a year.  </t>
    <phoneticPr fontId="4" type="noConversion"/>
  </si>
  <si>
    <t xml:space="preserve">averaging around 2.05 extra workers per household in the case of Kherson province.  </t>
    <phoneticPr fontId="4" type="noConversion"/>
  </si>
  <si>
    <t>Here we apply the same assumptions as above, except that the high-income base consists of industrial-commercial profits</t>
    <phoneticPr fontId="4" type="noConversion"/>
  </si>
  <si>
    <t xml:space="preserve">rather than professional salaries or government administration salaries.  </t>
    <phoneticPr fontId="4" type="noConversion"/>
  </si>
  <si>
    <t>Next 40%:</t>
  </si>
  <si>
    <t>Bottom 40%:</t>
  </si>
  <si>
    <t>Mean $:</t>
    <phoneticPr fontId="4" type="noConversion"/>
  </si>
  <si>
    <t>Median $:</t>
    <phoneticPr fontId="4" type="noConversion"/>
  </si>
  <si>
    <t>stratum very different from each other.</t>
    <phoneticPr fontId="4" type="noConversion"/>
  </si>
  <si>
    <t>separate provincial averages for the middle farm operator</t>
    <phoneticPr fontId="4" type="noConversion"/>
  </si>
  <si>
    <t>error check</t>
    <phoneticPr fontId="4" type="noConversion"/>
  </si>
  <si>
    <t>Assumed</t>
    <phoneticPr fontId="4" type="noConversion"/>
  </si>
  <si>
    <t>ave. desiatins</t>
    <phoneticPr fontId="4" type="noConversion"/>
  </si>
  <si>
    <r>
      <t xml:space="preserve">The Middle-estimate constructed strata of the </t>
    </r>
    <r>
      <rPr>
        <b/>
        <u/>
        <sz val="12"/>
        <rFont val="Arial"/>
      </rPr>
      <t>clergy</t>
    </r>
    <r>
      <rPr>
        <b/>
        <i/>
        <sz val="12"/>
        <rFont val="Arial"/>
      </rPr>
      <t xml:space="preserve"> estate, combining land and labor incomes --</t>
    </r>
    <phoneticPr fontId="4" type="noConversion"/>
  </si>
  <si>
    <t>50,000-up</t>
    <phoneticPr fontId="4" type="noConversion"/>
  </si>
  <si>
    <t xml:space="preserve">rubles a year) and the "middle farm operators" (406 rubles a year). This seems like a reasonable farm-sector equivalent for a senior police officer's household.  </t>
    <phoneticPr fontId="4" type="noConversion"/>
  </si>
  <si>
    <t>Agric 0-1k merged</t>
    <phoneticPr fontId="4" type="noConversion"/>
  </si>
  <si>
    <r>
      <t>Matching</t>
    </r>
    <r>
      <rPr>
        <sz val="12"/>
        <rFont val="Arial"/>
      </rPr>
      <t xml:space="preserve"> these top ranks with salary recipients, with social estates, and with landholdings is a challenging task.  We adopt a limited matching that should balance some overstatement</t>
    </r>
    <phoneticPr fontId="4" type="noConversion"/>
  </si>
  <si>
    <t>Estimated average rental per owner (rubles/year)</t>
    <phoneticPr fontId="4" type="noConversion"/>
  </si>
  <si>
    <t>From the Opyt' (1906) study and worksheet (3) of this file, one could re-introduce these top officials' estimated salaries, which we assume to refer to residents of St. Petersburg province,</t>
    <phoneticPr fontId="4" type="noConversion"/>
  </si>
  <si>
    <t>and imagine how Zaionchkovskii's data might link them with landholding:</t>
    <phoneticPr fontId="4" type="noConversion"/>
  </si>
  <si>
    <t>Of which, the estimated numbers owning lands:</t>
    <phoneticPr fontId="4" type="noConversion"/>
  </si>
  <si>
    <t>Official support plus land rentals per person, whether landed or not</t>
    <phoneticPr fontId="4" type="noConversion"/>
  </si>
  <si>
    <t>We can, however, make indirect use of Zaionchkovskii's slightly more systematic way of linking landownership with the salaries of top government officials.</t>
    <phoneticPr fontId="4" type="noConversion"/>
  </si>
  <si>
    <t>All</t>
    <phoneticPr fontId="4" type="noConversion"/>
  </si>
  <si>
    <t xml:space="preserve"> &gt;&gt;</t>
    <phoneticPr fontId="4" type="noConversion"/>
  </si>
  <si>
    <t>Rather it appears that the Opyt' calculations missed many over-1,000-ruble household heads of this merchant-pochetnye estate.  Our household counts</t>
    <phoneticPr fontId="4" type="noConversion"/>
  </si>
  <si>
    <t>Residual non-agricultural nobility</t>
    <phoneticPr fontId="4" type="noConversion"/>
  </si>
  <si>
    <t>Even imply that it missed many household heads in this estate who were employed as free professionals or government administrators of in industry and commerce.</t>
    <phoneticPr fontId="4" type="noConversion"/>
  </si>
  <si>
    <t>In all likelihood, some of those missed by the Opyt' authors received the kinds of incomes from urban realty, rural lands, and financial investments</t>
    <phoneticPr fontId="4" type="noConversion"/>
  </si>
  <si>
    <t>Ratio of non-urban land rents to total labor earnings</t>
    <phoneticPr fontId="4" type="noConversion"/>
  </si>
  <si>
    <t>Again, (1) the ratio of (urban realty) / (free prof'ns Y + Gov't Y + profits) = 0.270 rubles of urban rents per ruble of profit or high salary;</t>
    <phoneticPr fontId="4" type="noConversion"/>
  </si>
  <si>
    <t>caused by over-aggregation of this class. However,</t>
    <phoneticPr fontId="4" type="noConversion"/>
  </si>
  <si>
    <t>the adjacent classes are not far from this one in</t>
    <phoneticPr fontId="4" type="noConversion"/>
  </si>
  <si>
    <t>Thus far, we have a multiplier of (1 + 0.270+0.242) =1.512.</t>
    <phoneticPr fontId="4" type="noConversion"/>
  </si>
  <si>
    <t xml:space="preserve">Again, to the household head's income is added the estimated labor earnings of other employed members of the household, </t>
    <phoneticPr fontId="4" type="noConversion"/>
  </si>
  <si>
    <t xml:space="preserve">landholding noted by Zaionchkovskii. </t>
    <phoneticPr fontId="4" type="noConversion"/>
  </si>
  <si>
    <t>State Chancellory</t>
    <phoneticPr fontId="33" type="noConversion"/>
  </si>
  <si>
    <t>Chancellorial Committee of Ministers</t>
    <phoneticPr fontId="33" type="noConversion"/>
  </si>
  <si>
    <t>Chancellorial Council of His Imperial Majesty</t>
    <phoneticPr fontId="33" type="noConversion"/>
  </si>
  <si>
    <t>Chancellory of HIM for petitions</t>
    <phoneticPr fontId="33" type="noConversion"/>
  </si>
  <si>
    <t>(b) Opyt's division into income classes above 1,000 rubles.</t>
    <phoneticPr fontId="4" type="noConversion"/>
  </si>
  <si>
    <t>Chancellorial Committee for the Care of Retired Civil Officers</t>
    <phoneticPr fontId="33" type="noConversion"/>
  </si>
  <si>
    <t xml:space="preserve">Sources cited in worksheets (1) and (4) imply that these were 85-100% nobility, so they are all assumed to be nobility here.  </t>
    <phoneticPr fontId="4" type="noConversion"/>
  </si>
  <si>
    <t>other institutional</t>
    <phoneticPr fontId="4" type="noConversion"/>
  </si>
  <si>
    <t>lands.]</t>
    <phoneticPr fontId="4" type="noConversion"/>
  </si>
  <si>
    <t>Estim. full income</t>
  </si>
  <si>
    <t>code</t>
    <phoneticPr fontId="4" type="noConversion"/>
  </si>
  <si>
    <t>Estate</t>
    <phoneticPr fontId="4" type="noConversion"/>
  </si>
  <si>
    <t>HH share</t>
    <phoneticPr fontId="4" type="noConversion"/>
  </si>
  <si>
    <t>L8*(L8-M8)</t>
    <phoneticPr fontId="4" type="noConversion"/>
  </si>
  <si>
    <t>(L9-L8)*(L9-M9+L8-M8)</t>
    <phoneticPr fontId="4" type="noConversion"/>
  </si>
  <si>
    <t>INEQUALITY AMONG ALL HOUSEHOLDS</t>
    <phoneticPr fontId="4" type="noConversion"/>
  </si>
  <si>
    <t>Ranking by total income per HH</t>
    <phoneticPr fontId="4" type="noConversion"/>
  </si>
  <si>
    <t>Sector</t>
    <phoneticPr fontId="4" type="noConversion"/>
  </si>
  <si>
    <t>Estate</t>
    <phoneticPr fontId="4" type="noConversion"/>
  </si>
  <si>
    <t>Cumulative</t>
    <phoneticPr fontId="4" type="noConversion"/>
  </si>
  <si>
    <t>Contrib's</t>
    <phoneticPr fontId="4" type="noConversion"/>
  </si>
  <si>
    <t>Households</t>
    <phoneticPr fontId="4" type="noConversion"/>
  </si>
  <si>
    <t>Total income</t>
    <phoneticPr fontId="4" type="noConversion"/>
  </si>
  <si>
    <t>Again, we add incomes of the estimated 2.05 full-time-equivalent non-head workers in the same households, evaluated at the annual wage for inspected factories.</t>
    <phoneticPr fontId="4" type="noConversion"/>
  </si>
  <si>
    <t>Here the featured source of income consists of earnings above 1,000 rubles from the free professions (doctor, lawyer, notary, writer).</t>
    <phoneticPr fontId="4" type="noConversion"/>
  </si>
  <si>
    <t>income for the household head plus the labor earnings of the other members who were in the labor force, just as we did for the residual non-agricultural nobility above.</t>
    <phoneticPr fontId="4" type="noConversion"/>
  </si>
  <si>
    <t>These earnings averaged 509.3 rubles in addition to the household head's individual earnings of (an assumed) 500 rubles.</t>
    <phoneticPr fontId="4" type="noConversion"/>
  </si>
  <si>
    <t>See the separate file "Peasant incomes 1904" for the full details.</t>
    <phoneticPr fontId="4" type="noConversion"/>
  </si>
  <si>
    <t xml:space="preserve">This residual group of 84,499 households made up 80 percent of the 105,953 merchant and pochetnye households.  </t>
    <phoneticPr fontId="4" type="noConversion"/>
  </si>
  <si>
    <t xml:space="preserve">Only two sources of income are assumed here: </t>
    <phoneticPr fontId="4" type="noConversion"/>
  </si>
  <si>
    <t xml:space="preserve">Non-land earnings of 946.75 rubles per household-year, plus the rental value of rural lands.  </t>
    <phoneticPr fontId="4" type="noConversion"/>
  </si>
  <si>
    <r>
      <t xml:space="preserve">First, </t>
    </r>
    <r>
      <rPr>
        <b/>
        <u/>
        <sz val="12"/>
        <rFont val="Arial"/>
      </rPr>
      <t>what social estates</t>
    </r>
    <r>
      <rPr>
        <sz val="12"/>
        <rFont val="Arial"/>
      </rPr>
      <t xml:space="preserve"> held the top government positions?  Brenda Meehan-Walters's introduction to the Zaionchkovskii chapter (</t>
    </r>
    <r>
      <rPr>
        <i/>
        <sz val="12"/>
        <rFont val="Arial"/>
      </rPr>
      <t>Soviet Studies in History</t>
    </r>
    <r>
      <rPr>
        <sz val="12"/>
        <rFont val="Arial"/>
      </rPr>
      <t>, 18, 2, p. 6)</t>
    </r>
    <phoneticPr fontId="4" type="noConversion"/>
  </si>
  <si>
    <t>"Analysis of the social composition of the middle and lower levels [defined how?] of officialdom in the middle of the nineteenth century shows that the percentage of heriditary</t>
    <phoneticPr fontId="4" type="noConversion"/>
  </si>
  <si>
    <t>See also the note about Christine Worobec's evidence on variations in peasant household size, under "Assumptions about the Incomes of the Peasant Estate" below.</t>
    <phoneticPr fontId="4" type="noConversion"/>
  </si>
  <si>
    <t>land 50k-up</t>
  </si>
  <si>
    <t>land 20k-50k</t>
  </si>
  <si>
    <t>land 10k-20k</t>
  </si>
  <si>
    <t>land 5k-10k</t>
  </si>
  <si>
    <t>land 2k-5k</t>
  </si>
  <si>
    <t>land 1k-2k</t>
  </si>
  <si>
    <t>Landowners, agric</t>
  </si>
  <si>
    <t>10k-20k</t>
  </si>
  <si>
    <t>5k-10k</t>
  </si>
  <si>
    <t>2k-5k</t>
  </si>
  <si>
    <t>1k-2k</t>
  </si>
  <si>
    <t>implied 0-1k</t>
  </si>
  <si>
    <t>50k-up</t>
  </si>
  <si>
    <t>Gov't, St. Pete</t>
  </si>
  <si>
    <t>20k-50k</t>
  </si>
  <si>
    <t>Gov't admin</t>
  </si>
  <si>
    <t>under 1k</t>
  </si>
  <si>
    <t>Residual non-agricultural nobility</t>
  </si>
  <si>
    <t>The numbers derived in this worksheet have not been incorporated into the estimates.</t>
    <phoneticPr fontId="4" type="noConversion"/>
  </si>
  <si>
    <t>or any breakdown by province.  It offers a division of such household incomes into six size classes, but these are of little use given that they refer to an</t>
    <phoneticPr fontId="4" type="noConversion"/>
  </si>
  <si>
    <t>all</t>
    <phoneticPr fontId="4" type="noConversion"/>
  </si>
  <si>
    <t>of inequality with other features that understate it.  We can do so in the confidence that the overall parameters of inequality, such as the gini coefficient or the top 1 percent</t>
    <phoneticPr fontId="4" type="noConversion"/>
  </si>
  <si>
    <t xml:space="preserve">The top urban realty incomes accrued to the top individuals in the ranks of industrial-commercial profits, government salaries, and free professional incomes.  </t>
    <phoneticPr fontId="4" type="noConversion"/>
  </si>
  <si>
    <t>(error checks, merchant &amp;c HHs=&gt;)</t>
    <phoneticPr fontId="4" type="noConversion"/>
  </si>
  <si>
    <t>Data inputs from Worksheet (3) and "HH by estate and sector 1904" file, re-arranged here --</t>
    <phoneticPr fontId="4" type="noConversion"/>
  </si>
  <si>
    <t>Assumptions about the incomes of the peasant estate</t>
    <phoneticPr fontId="4" type="noConversion"/>
  </si>
  <si>
    <t>For detailed assumptions and derivations, see the file "Peasant incomes 1904".</t>
    <phoneticPr fontId="4" type="noConversion"/>
  </si>
  <si>
    <t xml:space="preserve">In addition, we add the estimated labor earnings of 2.8 non-heads in these households, as explained on Worksheet (1).  </t>
    <phoneticPr fontId="4" type="noConversion"/>
  </si>
  <si>
    <t>These top 800 households are drawn from top Imperial government ranks, the titles of which imply that such</t>
    <phoneticPr fontId="4" type="noConversion"/>
  </si>
  <si>
    <t>Range for the main</t>
    <phoneticPr fontId="4" type="noConversion"/>
  </si>
  <si>
    <t>top officials would have had residences in St. Petersburg. All the data are from Opyt" (1906, Table XXI).</t>
    <phoneticPr fontId="4" type="noConversion"/>
  </si>
  <si>
    <t xml:space="preserve">merchants, pochetnye, and meshchanye is not far from the mark.  In any case, the only practical effect of this separation is to keep recipients of over 1,00 rubles of </t>
    <phoneticPr fontId="4" type="noConversion"/>
  </si>
  <si>
    <t xml:space="preserve">Our divisions must be arbitrary, of course, since the official data did not explicitly cross-classify output sectors by estates. On the degree of separations of owners of </t>
    <phoneticPr fontId="4" type="noConversion"/>
  </si>
  <si>
    <t>especially their Table 2, using RUSCORP data from Thomas Owen's studies. The "commercial, industrial, financial/urban estates" accounted for fully 49.6 percent of all corporate founders.</t>
    <phoneticPr fontId="4" type="noConversion"/>
  </si>
  <si>
    <t>Worksheet (4) on officials' lands.  Another set of clues is provided by the breakdown of 9,477 corporate founders (and therefore profit recipients) by social estate in the period 1869-1913.</t>
    <phoneticPr fontId="4" type="noConversion"/>
  </si>
  <si>
    <t>Again, this information only provides indirect support to our and past authors' portrayal of the separation of official salaries from land rents.</t>
    <phoneticPr fontId="4" type="noConversion"/>
  </si>
  <si>
    <t xml:space="preserve">Iusupov, Sheremetev (many provinces), Orlov-Davydov (many provinces), Bobrinskii, Belosel’skii-Belozerskii, and Stenbok-Fermor, </t>
    <phoneticPr fontId="4" type="noConversion"/>
  </si>
  <si>
    <t xml:space="preserve">and assume that they refer to residents of St. Petersburg province.  </t>
    <phoneticPr fontId="4" type="noConversion"/>
  </si>
  <si>
    <t>Estimated total rental (rubles/year)</t>
    <phoneticPr fontId="4" type="noConversion"/>
  </si>
  <si>
    <r>
      <t>pokazannykh pri perepici glavnymi, kak dostavlyayushchia glavneishchia sredstvo sushchestvovania</t>
    </r>
    <r>
      <rPr>
        <sz val="12"/>
        <color indexed="8"/>
        <rFont val="Arial"/>
      </rPr>
      <t xml:space="preserve"> (St. Petersburg, 1905), vypuska 8.</t>
    </r>
    <phoneticPr fontId="22" type="noConversion"/>
  </si>
  <si>
    <t>Main sources are:</t>
    <phoneticPr fontId="4" type="noConversion"/>
  </si>
  <si>
    <t xml:space="preserve">The nobility accounted for only 6 percent, and "landed estates" (also nobility?) for another 14 percent. This suggests that our assigning the commercial-industrial profits to </t>
    <phoneticPr fontId="4" type="noConversion"/>
  </si>
  <si>
    <r>
      <t xml:space="preserve">See Henning Hillmann and Brandy L. Aven, "Fragmented Networks and Entrepreneurship in Late Imperial Russia", </t>
    </r>
    <r>
      <rPr>
        <i/>
        <sz val="12"/>
        <rFont val="Arial"/>
      </rPr>
      <t>American Journal of Sociology</t>
    </r>
    <r>
      <rPr>
        <sz val="12"/>
        <rFont val="Arial"/>
      </rPr>
      <t>, 117, 2 (September 2011): 484-538,</t>
    </r>
    <phoneticPr fontId="4" type="noConversion"/>
  </si>
  <si>
    <t>separations of these groups as a general tendency, though not as a clean separation.  For one set of clues on this separation of the landed from other groups, see</t>
    <phoneticPr fontId="4" type="noConversion"/>
  </si>
  <si>
    <r>
      <t>in the Post-Emancipation Period</t>
    </r>
    <r>
      <rPr>
        <sz val="12"/>
        <rFont val="Arial"/>
      </rPr>
      <t>. DeKalb IL: Northern Illinois University Press, 1995, pp. 103-114.</t>
    </r>
    <phoneticPr fontId="4" type="noConversion"/>
  </si>
  <si>
    <t xml:space="preserve">NB: Future work might be able to improve on the variations in labor force per peasant household across and within provinces. So we judge from </t>
    <phoneticPr fontId="4" type="noConversion"/>
  </si>
  <si>
    <r>
      <t xml:space="preserve">evidence on variations in household size and type that are demonstrated by Christine D. Worobec, </t>
    </r>
    <r>
      <rPr>
        <i/>
        <sz val="12"/>
        <rFont val="Arial"/>
      </rPr>
      <t>Peasant Russia: Family and Community</t>
    </r>
    <phoneticPr fontId="4" type="noConversion"/>
  </si>
  <si>
    <t>Output sector (zanyatie)</t>
    <phoneticPr fontId="4" type="noConversion"/>
  </si>
  <si>
    <t>Estate (soslovie)</t>
    <phoneticPr fontId="4" type="noConversion"/>
  </si>
  <si>
    <t>To estimate their total incomes, one should add their urban real estate income, their financial investment income, and the incomes of person who were not the heads of their households.</t>
    <phoneticPr fontId="4" type="noConversion"/>
  </si>
  <si>
    <t>Smolensk</t>
    <phoneticPr fontId="0" type="noConversion"/>
  </si>
  <si>
    <t>Yaroslavl</t>
    <phoneticPr fontId="0" type="noConversion"/>
  </si>
  <si>
    <t>Kursk</t>
    <phoneticPr fontId="0" type="noConversion"/>
  </si>
  <si>
    <t xml:space="preserve">One can compare the top civil ranks in his data for 1902 with the top government salaries c1905 from Opyt' (1906), and give them the shares and sizes of </t>
    <phoneticPr fontId="4" type="noConversion"/>
  </si>
  <si>
    <t>0-1k merged</t>
  </si>
  <si>
    <t>0-1k merged</t>
    <phoneticPr fontId="4" type="noConversion"/>
  </si>
  <si>
    <t>[Still excluding</t>
    <phoneticPr fontId="4" type="noConversion"/>
  </si>
  <si>
    <t>state, church, &amp;</t>
    <phoneticPr fontId="4" type="noConversion"/>
  </si>
  <si>
    <r>
      <t>not</t>
    </r>
    <r>
      <rPr>
        <sz val="12"/>
        <rFont val="Arial"/>
      </rPr>
      <t xml:space="preserve"> at the top of the income structure.  We know that annual incomes were in the hundreds of thousands, and in some cases in millions, of rubles per year for the very top </t>
    </r>
    <phoneticPr fontId="4" type="noConversion"/>
  </si>
  <si>
    <t>share of all income, will not be affected much by this choice.  The choice matters mainly as a reminder of the partial linkages between status, salary, social estate, and land ownership.</t>
    <phoneticPr fontId="4" type="noConversion"/>
  </si>
  <si>
    <t>The numbers of officials of the noble estate are derived (a) in the file "HH by estate and sector 1904", using</t>
    <phoneticPr fontId="4" type="noConversion"/>
  </si>
  <si>
    <t>Top 20 % of households</t>
    <phoneticPr fontId="4" type="noConversion"/>
  </si>
  <si>
    <t>Next 40 % of households</t>
    <phoneticPr fontId="4" type="noConversion"/>
  </si>
  <si>
    <t>Bottom 40% of households</t>
    <phoneticPr fontId="4" type="noConversion"/>
  </si>
  <si>
    <t>Income</t>
    <phoneticPr fontId="4" type="noConversion"/>
  </si>
  <si>
    <t>shares (% of</t>
    <phoneticPr fontId="4" type="noConversion"/>
  </si>
  <si>
    <t>total income)</t>
    <phoneticPr fontId="4" type="noConversion"/>
  </si>
  <si>
    <t>Mean</t>
    <phoneticPr fontId="4" type="noConversion"/>
  </si>
  <si>
    <t>Median</t>
    <phoneticPr fontId="4" type="noConversion"/>
  </si>
  <si>
    <t>levels,</t>
    <phoneticPr fontId="4" type="noConversion"/>
  </si>
  <si>
    <t>rubles</t>
    <phoneticPr fontId="4" type="noConversion"/>
  </si>
  <si>
    <t>(26 May 2012)</t>
    <phoneticPr fontId="4" type="noConversion"/>
  </si>
  <si>
    <t>Gini coefficient</t>
    <phoneticPr fontId="4" type="noConversion"/>
  </si>
  <si>
    <t>For a summary of the estimation methods, see the text.</t>
    <phoneticPr fontId="4" type="noConversion"/>
  </si>
  <si>
    <t>For details, see the 1904 inequality file</t>
    <phoneticPr fontId="4" type="noConversion"/>
  </si>
  <si>
    <t>at http://gpih.ucdavis.edu</t>
    <phoneticPr fontId="4" type="noConversion"/>
  </si>
  <si>
    <r>
      <t>Notes to Table 3</t>
    </r>
    <r>
      <rPr>
        <sz val="12"/>
        <rFont val="Cambria"/>
      </rPr>
      <t>:</t>
    </r>
    <phoneticPr fontId="4" type="noConversion"/>
  </si>
  <si>
    <t>Their total land rentals</t>
    <phoneticPr fontId="4" type="noConversion"/>
  </si>
  <si>
    <t>Match these officials with grades:</t>
    <phoneticPr fontId="4" type="noConversion"/>
  </si>
  <si>
    <t>Support,</t>
    <phoneticPr fontId="4" type="noConversion"/>
  </si>
  <si>
    <t>rubles/person</t>
    <phoneticPr fontId="33" type="noConversion"/>
  </si>
  <si>
    <t>Grade II</t>
    <phoneticPr fontId="4" type="noConversion"/>
  </si>
  <si>
    <t>Grade III</t>
    <phoneticPr fontId="4" type="noConversion"/>
  </si>
  <si>
    <t>Grade IV</t>
    <phoneticPr fontId="4" type="noConversion"/>
  </si>
  <si>
    <t>Government agency</t>
    <phoneticPr fontId="33" type="noConversion"/>
  </si>
  <si>
    <t>State Council (Sovet)</t>
    <phoneticPr fontId="33" type="noConversion"/>
  </si>
  <si>
    <t>(7) Simple low-tech calculations of income inequality from the aggregate 50-province data for European Russia 1904</t>
    <phoneticPr fontId="4" type="noConversion"/>
  </si>
  <si>
    <t>PL, December 9, 2011</t>
    <phoneticPr fontId="4" type="noConversion"/>
  </si>
  <si>
    <t>Income Inequality Summary Statistics</t>
  </si>
  <si>
    <t>Top 1%</t>
  </si>
  <si>
    <t>At the 50-province average rental of 4.6 rubles per desiatin-year for 1904, we convert these holdings into rubles:</t>
    <phoneticPr fontId="4" type="noConversion"/>
  </si>
  <si>
    <t>In our initial calculations of the preferred middle-inequality (M) estimates, we had effectively assumed that thse landowning shares were zero at all levels of government</t>
    <phoneticPr fontId="4" type="noConversion"/>
  </si>
  <si>
    <r>
      <t>Lands in which provinces</t>
    </r>
    <r>
      <rPr>
        <b/>
        <sz val="12"/>
        <rFont val="Arial"/>
      </rPr>
      <t>?</t>
    </r>
    <r>
      <rPr>
        <sz val="12"/>
        <rFont val="Arial"/>
      </rPr>
      <t xml:space="preserve"> Unfortunately, Zaionchkovskii and the underlying data sources to not allow us to match landholdings with provinces.  Therefore, the exercise</t>
    </r>
    <phoneticPr fontId="4" type="noConversion"/>
  </si>
  <si>
    <t>performedon this worksheet can only yield estimates of the salary, land, and other incomes of top Imperial government officials at the level of all 50 provinces.</t>
    <phoneticPr fontId="4" type="noConversion"/>
  </si>
  <si>
    <t>Landless, ag, full Y</t>
    <phoneticPr fontId="4" type="noConversion"/>
  </si>
  <si>
    <t>Top 5%</t>
  </si>
  <si>
    <t>Top 10%</t>
  </si>
  <si>
    <t>Top 20%</t>
  </si>
  <si>
    <t>Next 40%</t>
  </si>
  <si>
    <t>Bottom 40%</t>
  </si>
  <si>
    <t>Province</t>
  </si>
  <si>
    <t>Share (%)</t>
  </si>
  <si>
    <t>Avg. Income</t>
  </si>
  <si>
    <t>Calculated by Nikolas Zolas, 13 dec 2011</t>
    <phoneticPr fontId="4" type="noConversion"/>
  </si>
  <si>
    <t>Gini</t>
    <phoneticPr fontId="4" type="noConversion"/>
  </si>
  <si>
    <t>Mean</t>
    <phoneticPr fontId="4" type="noConversion"/>
  </si>
  <si>
    <t>Median</t>
    <phoneticPr fontId="4" type="noConversion"/>
  </si>
  <si>
    <t>Coefficient</t>
    <phoneticPr fontId="4" type="noConversion"/>
  </si>
  <si>
    <t>Income</t>
    <phoneticPr fontId="4" type="noConversion"/>
  </si>
  <si>
    <t>Arkhangelsk</t>
    <phoneticPr fontId="0" type="noConversion"/>
  </si>
  <si>
    <t>Vologda</t>
    <phoneticPr fontId="0" type="noConversion"/>
  </si>
  <si>
    <t>Olonets</t>
    <phoneticPr fontId="0" type="noConversion"/>
  </si>
  <si>
    <t>Sankt-Peterburg</t>
    <phoneticPr fontId="4" type="noConversion"/>
  </si>
  <si>
    <t>Vyatka</t>
    <phoneticPr fontId="0" type="noConversion"/>
  </si>
  <si>
    <t>Samara</t>
    <phoneticPr fontId="0" type="noConversion"/>
  </si>
  <si>
    <t>Ufa</t>
    <phoneticPr fontId="0" type="noConversion"/>
  </si>
  <si>
    <t>Kaluga</t>
    <phoneticPr fontId="0" type="noConversion"/>
  </si>
  <si>
    <t>Kostroma</t>
    <phoneticPr fontId="0" type="noConversion"/>
  </si>
  <si>
    <t>Moskva</t>
    <phoneticPr fontId="0" type="noConversion"/>
  </si>
  <si>
    <t xml:space="preserve">Table 3. </t>
    <phoneticPr fontId="4" type="noConversion"/>
  </si>
  <si>
    <t>Summary of the Income Inequality Estimates</t>
    <phoneticPr fontId="4" type="noConversion"/>
  </si>
  <si>
    <t>for European Russia 1904</t>
    <phoneticPr fontId="4" type="noConversion"/>
  </si>
  <si>
    <t>Top 1 % of households</t>
    <phoneticPr fontId="4" type="noConversion"/>
  </si>
  <si>
    <t>Top 5 % of households</t>
    <phoneticPr fontId="4" type="noConversion"/>
  </si>
  <si>
    <t>Top 10 % of households</t>
    <phoneticPr fontId="4" type="noConversion"/>
  </si>
  <si>
    <t>agricultural land from the recipients of large incomes from industrial-commercial profits and salaries in government and the professions, indirect evidence supports our</t>
    <phoneticPr fontId="4" type="noConversion"/>
  </si>
  <si>
    <r>
      <t xml:space="preserve">Imperial officials' landholdings: Zaionchkovskii, P.A. "Officialdom." </t>
    </r>
    <r>
      <rPr>
        <i/>
        <sz val="12"/>
        <color indexed="8"/>
        <rFont val="Arial"/>
      </rPr>
      <t>Soviet Studies in History</t>
    </r>
    <r>
      <rPr>
        <sz val="12"/>
        <color indexed="8"/>
        <rFont val="Arial"/>
      </rPr>
      <t xml:space="preserve"> XVIII, no. 2 (1979): 11-113;</t>
    </r>
    <phoneticPr fontId="4" type="noConversion"/>
  </si>
  <si>
    <t>Orel</t>
    <phoneticPr fontId="0" type="noConversion"/>
  </si>
  <si>
    <t>Penza</t>
    <phoneticPr fontId="0" type="noConversion"/>
  </si>
  <si>
    <t>Simbirsk</t>
    <phoneticPr fontId="0" type="noConversion"/>
  </si>
  <si>
    <t>Tula</t>
    <phoneticPr fontId="0" type="noConversion"/>
  </si>
  <si>
    <t>Poltava</t>
    <phoneticPr fontId="0" type="noConversion"/>
  </si>
  <si>
    <t>Vilna</t>
    <phoneticPr fontId="0" type="noConversion"/>
  </si>
  <si>
    <t>Vitebsk</t>
    <phoneticPr fontId="0" type="noConversion"/>
  </si>
  <si>
    <t>Grodno</t>
    <phoneticPr fontId="0" type="noConversion"/>
  </si>
  <si>
    <t>Kovno</t>
    <phoneticPr fontId="0" type="noConversion"/>
  </si>
  <si>
    <t>Minsk</t>
    <phoneticPr fontId="0" type="noConversion"/>
  </si>
  <si>
    <t>Volynia</t>
    <phoneticPr fontId="0" type="noConversion"/>
  </si>
  <si>
    <t>Podol'sk</t>
    <phoneticPr fontId="0" type="noConversion"/>
  </si>
  <si>
    <t>Bessarabia</t>
    <phoneticPr fontId="0" type="noConversion"/>
  </si>
  <si>
    <t>Taurida</t>
    <phoneticPr fontId="0" type="noConversion"/>
  </si>
  <si>
    <t>Kherson</t>
    <phoneticPr fontId="4" type="noConversion"/>
  </si>
  <si>
    <t>European Russia, 50 provinces</t>
    <phoneticPr fontId="4" type="noConversion"/>
  </si>
  <si>
    <t>Using 86 class sums</t>
    <phoneticPr fontId="0" type="noConversion"/>
  </si>
  <si>
    <t>Using 4,300 prov-class details</t>
    <phoneticPr fontId="0" type="noConversion"/>
  </si>
  <si>
    <t>Pasted from the file "Ineq by prov &amp; detailed all-50 dec14.xlsx".</t>
    <phoneticPr fontId="4" type="noConversion"/>
  </si>
  <si>
    <t>Unwtd mean of provinces</t>
    <phoneticPr fontId="4" type="noConversion"/>
  </si>
  <si>
    <t>Median of provinces</t>
    <phoneticPr fontId="4" type="noConversion"/>
  </si>
  <si>
    <t>min</t>
    <phoneticPr fontId="4" type="noConversion"/>
  </si>
  <si>
    <t>max</t>
    <phoneticPr fontId="4" type="noConversion"/>
  </si>
  <si>
    <t>With or without such additions, it is clear that matching the total official salaries from Opyt' with the land areas from Zaionchkovskii implies that these top officials were definitely</t>
    <phoneticPr fontId="4" type="noConversion"/>
  </si>
  <si>
    <t>Average for these 800 officials.</t>
    <phoneticPr fontId="4" type="noConversion"/>
  </si>
</sst>
</file>

<file path=xl/styles.xml><?xml version="1.0" encoding="utf-8"?>
<styleSheet xmlns="http://schemas.openxmlformats.org/spreadsheetml/2006/main">
  <numFmts count="14">
    <numFmt numFmtId="43" formatCode="_(* #,##0.00_);_(* \(#,##0.00\);_(* &quot;-&quot;??_);_(@_)"/>
    <numFmt numFmtId="164" formatCode="0.0"/>
    <numFmt numFmtId="165" formatCode="#,##0.0"/>
    <numFmt numFmtId="166" formatCode="#,##0.000"/>
    <numFmt numFmtId="167" formatCode="#,##0.0000"/>
    <numFmt numFmtId="168" formatCode="#,##0.00000"/>
    <numFmt numFmtId="169" formatCode="\(0\)"/>
    <numFmt numFmtId="170" formatCode="0.0000000"/>
    <numFmt numFmtId="171" formatCode="0.00000"/>
    <numFmt numFmtId="172" formatCode="0.000"/>
    <numFmt numFmtId="173" formatCode="0,000"/>
    <numFmt numFmtId="174" formatCode="0.000000000"/>
    <numFmt numFmtId="175" formatCode="0.00000000"/>
    <numFmt numFmtId="176" formatCode="0,000.0"/>
  </numFmts>
  <fonts count="40">
    <font>
      <sz val="10"/>
      <name val="Verdana"/>
    </font>
    <font>
      <sz val="10"/>
      <name val="Verdana"/>
    </font>
    <font>
      <b/>
      <sz val="10"/>
      <name val="Verdana"/>
    </font>
    <font>
      <i/>
      <sz val="10"/>
      <name val="Verdana"/>
    </font>
    <font>
      <sz val="8"/>
      <name val="Verdana"/>
    </font>
    <font>
      <sz val="12"/>
      <name val="Arial"/>
    </font>
    <font>
      <b/>
      <sz val="16"/>
      <color indexed="10"/>
      <name val="Arial"/>
    </font>
    <font>
      <u/>
      <sz val="12"/>
      <name val="Arial"/>
    </font>
    <font>
      <b/>
      <sz val="12"/>
      <name val="Arial"/>
    </font>
    <font>
      <sz val="12"/>
      <color indexed="57"/>
      <name val="Arial"/>
    </font>
    <font>
      <b/>
      <sz val="12"/>
      <color indexed="57"/>
      <name val="Arial"/>
    </font>
    <font>
      <b/>
      <sz val="12"/>
      <color indexed="8"/>
      <name val="Arial"/>
    </font>
    <font>
      <sz val="12"/>
      <color indexed="8"/>
      <name val="Arial"/>
    </font>
    <font>
      <i/>
      <sz val="12"/>
      <name val="Arial"/>
    </font>
    <font>
      <b/>
      <i/>
      <sz val="12"/>
      <name val="Arial"/>
    </font>
    <font>
      <b/>
      <sz val="12"/>
      <color indexed="10"/>
      <name val="Arial"/>
    </font>
    <font>
      <sz val="12"/>
      <color indexed="10"/>
      <name val="Arial"/>
    </font>
    <font>
      <b/>
      <u/>
      <sz val="12"/>
      <name val="Arial"/>
    </font>
    <font>
      <b/>
      <i/>
      <u/>
      <sz val="12"/>
      <name val="Arial"/>
    </font>
    <font>
      <sz val="10"/>
      <color indexed="10"/>
      <name val="Verdana"/>
    </font>
    <font>
      <b/>
      <sz val="14"/>
      <color indexed="10"/>
      <name val="Arial"/>
    </font>
    <font>
      <i/>
      <sz val="12"/>
      <color indexed="8"/>
      <name val="Arial"/>
    </font>
    <font>
      <sz val="8"/>
      <name val="Calibri"/>
      <family val="2"/>
    </font>
    <font>
      <i/>
      <u/>
      <sz val="12"/>
      <name val="Arial"/>
    </font>
    <font>
      <b/>
      <u/>
      <sz val="14"/>
      <name val="Arial"/>
    </font>
    <font>
      <sz val="10"/>
      <color indexed="8"/>
      <name val="Verdana"/>
    </font>
    <font>
      <b/>
      <sz val="12"/>
      <color indexed="12"/>
      <name val="Arial"/>
    </font>
    <font>
      <sz val="12"/>
      <color indexed="12"/>
      <name val="Arial"/>
    </font>
    <font>
      <b/>
      <i/>
      <u/>
      <sz val="12"/>
      <color indexed="8"/>
      <name val="Arial"/>
    </font>
    <font>
      <b/>
      <sz val="12"/>
      <color indexed="17"/>
      <name val="Arial"/>
    </font>
    <font>
      <sz val="12"/>
      <color indexed="17"/>
      <name val="Arial"/>
    </font>
    <font>
      <i/>
      <sz val="12"/>
      <color indexed="10"/>
      <name val="Arial"/>
    </font>
    <font>
      <sz val="11"/>
      <name val="Times New Roman"/>
      <family val="1"/>
    </font>
    <font>
      <sz val="8"/>
      <name val="Arial"/>
    </font>
    <font>
      <sz val="10"/>
      <name val="Arial"/>
    </font>
    <font>
      <sz val="12"/>
      <color indexed="48"/>
      <name val="Arial"/>
    </font>
    <font>
      <sz val="10"/>
      <color indexed="48"/>
      <name val="Arial"/>
    </font>
    <font>
      <sz val="12"/>
      <name val="Cambria"/>
    </font>
    <font>
      <b/>
      <sz val="12"/>
      <name val="Cambria"/>
    </font>
    <font>
      <u/>
      <sz val="12"/>
      <name val="Cambria"/>
    </font>
  </fonts>
  <fills count="12">
    <fill>
      <patternFill patternType="none"/>
    </fill>
    <fill>
      <patternFill patternType="gray125"/>
    </fill>
    <fill>
      <patternFill patternType="solid">
        <fgColor indexed="13"/>
        <bgColor indexed="64"/>
      </patternFill>
    </fill>
    <fill>
      <patternFill patternType="solid">
        <fgColor indexed="41"/>
        <bgColor indexed="64"/>
      </patternFill>
    </fill>
    <fill>
      <patternFill patternType="solid">
        <fgColor indexed="44"/>
        <bgColor indexed="64"/>
      </patternFill>
    </fill>
    <fill>
      <patternFill patternType="solid">
        <fgColor indexed="47"/>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6"/>
        <bgColor indexed="64"/>
      </patternFill>
    </fill>
    <fill>
      <patternFill patternType="solid">
        <fgColor indexed="45"/>
        <bgColor indexed="64"/>
      </patternFill>
    </fill>
    <fill>
      <patternFill patternType="solid">
        <fgColor indexed="52"/>
        <bgColor indexed="64"/>
      </patternFill>
    </fill>
  </fills>
  <borders count="1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s>
  <cellStyleXfs count="2">
    <xf numFmtId="0" fontId="0" fillId="0" borderId="0"/>
    <xf numFmtId="43" fontId="1" fillId="0" borderId="0" applyFont="0" applyFill="0" applyBorder="0" applyAlignment="0" applyProtection="0"/>
  </cellStyleXfs>
  <cellXfs count="497">
    <xf numFmtId="0" fontId="0" fillId="0" borderId="0" xfId="0"/>
    <xf numFmtId="0" fontId="5" fillId="0" borderId="0" xfId="0" applyFont="1"/>
    <xf numFmtId="0" fontId="5" fillId="0" borderId="0" xfId="0" applyFont="1" applyAlignment="1">
      <alignment horizontal="right"/>
    </xf>
    <xf numFmtId="0" fontId="6" fillId="0" borderId="0" xfId="0" applyFont="1"/>
    <xf numFmtId="0" fontId="5" fillId="0" borderId="0" xfId="0" applyFont="1" applyAlignment="1">
      <alignment horizontal="left"/>
    </xf>
    <xf numFmtId="0" fontId="7" fillId="0" borderId="0" xfId="0" applyFont="1"/>
    <xf numFmtId="0" fontId="7" fillId="0" borderId="0" xfId="0" applyFont="1" applyAlignment="1">
      <alignment horizontal="right"/>
    </xf>
    <xf numFmtId="3" fontId="5" fillId="0" borderId="0" xfId="0" applyNumberFormat="1" applyFont="1"/>
    <xf numFmtId="165" fontId="5" fillId="0" borderId="0" xfId="0" applyNumberFormat="1" applyFont="1"/>
    <xf numFmtId="3" fontId="8" fillId="0" borderId="0" xfId="0" applyNumberFormat="1" applyFont="1"/>
    <xf numFmtId="0" fontId="9" fillId="0" borderId="0" xfId="0" applyFont="1"/>
    <xf numFmtId="0" fontId="9" fillId="0" borderId="0" xfId="0" applyFont="1" applyAlignment="1">
      <alignment horizontal="right"/>
    </xf>
    <xf numFmtId="3" fontId="9" fillId="0" borderId="0" xfId="0" applyNumberFormat="1" applyFont="1"/>
    <xf numFmtId="3" fontId="10" fillId="0" borderId="0" xfId="0" applyNumberFormat="1" applyFont="1"/>
    <xf numFmtId="165" fontId="5" fillId="0" borderId="0" xfId="0" applyNumberFormat="1" applyFont="1"/>
    <xf numFmtId="165" fontId="8" fillId="0" borderId="0" xfId="0" applyNumberFormat="1" applyFont="1"/>
    <xf numFmtId="15" fontId="5" fillId="0" borderId="0" xfId="0" applyNumberFormat="1" applyFont="1"/>
    <xf numFmtId="165" fontId="5" fillId="0" borderId="0" xfId="0" applyNumberFormat="1" applyFont="1"/>
    <xf numFmtId="165" fontId="5" fillId="0" borderId="0" xfId="0" applyNumberFormat="1" applyFont="1"/>
    <xf numFmtId="3" fontId="11" fillId="2" borderId="1" xfId="0" applyNumberFormat="1" applyFont="1" applyFill="1" applyBorder="1"/>
    <xf numFmtId="3" fontId="12" fillId="2" borderId="2" xfId="0" applyNumberFormat="1" applyFont="1" applyFill="1" applyBorder="1"/>
    <xf numFmtId="3" fontId="11" fillId="2" borderId="2" xfId="0" applyNumberFormat="1" applyFont="1" applyFill="1" applyBorder="1"/>
    <xf numFmtId="3" fontId="11" fillId="2" borderId="3" xfId="0" applyNumberFormat="1" applyFont="1" applyFill="1" applyBorder="1"/>
    <xf numFmtId="3" fontId="8" fillId="3" borderId="1" xfId="0" applyNumberFormat="1" applyFont="1" applyFill="1" applyBorder="1"/>
    <xf numFmtId="3" fontId="9" fillId="3" borderId="2" xfId="0" applyNumberFormat="1" applyFont="1" applyFill="1" applyBorder="1"/>
    <xf numFmtId="3" fontId="8" fillId="3" borderId="2" xfId="0" applyNumberFormat="1" applyFont="1" applyFill="1" applyBorder="1"/>
    <xf numFmtId="3" fontId="10" fillId="3" borderId="3" xfId="0" applyNumberFormat="1" applyFont="1" applyFill="1" applyBorder="1"/>
    <xf numFmtId="164" fontId="5" fillId="0" borderId="0" xfId="0" applyNumberFormat="1" applyFont="1"/>
    <xf numFmtId="164" fontId="8" fillId="0" borderId="0" xfId="0" applyNumberFormat="1" applyFont="1"/>
    <xf numFmtId="164" fontId="8" fillId="4" borderId="1" xfId="0" applyNumberFormat="1" applyFont="1" applyFill="1" applyBorder="1"/>
    <xf numFmtId="164" fontId="9" fillId="4" borderId="2" xfId="0" applyNumberFormat="1" applyFont="1" applyFill="1" applyBorder="1"/>
    <xf numFmtId="164" fontId="8" fillId="4" borderId="2" xfId="0" applyNumberFormat="1" applyFont="1" applyFill="1" applyBorder="1"/>
    <xf numFmtId="164" fontId="10" fillId="4" borderId="3" xfId="0" applyNumberFormat="1" applyFont="1" applyFill="1" applyBorder="1"/>
    <xf numFmtId="1" fontId="5" fillId="0" borderId="0" xfId="0" applyNumberFormat="1" applyFont="1"/>
    <xf numFmtId="1" fontId="8" fillId="0" borderId="0" xfId="0" applyNumberFormat="1" applyFont="1"/>
    <xf numFmtId="1" fontId="9" fillId="0" borderId="0" xfId="0" applyNumberFormat="1" applyFont="1"/>
    <xf numFmtId="1" fontId="10" fillId="0" borderId="0" xfId="0" applyNumberFormat="1" applyFont="1"/>
    <xf numFmtId="0" fontId="5" fillId="0" borderId="0" xfId="0" applyFont="1" applyAlignment="1">
      <alignment horizontal="center"/>
    </xf>
    <xf numFmtId="0" fontId="7" fillId="0" borderId="0" xfId="0" applyFont="1" applyAlignment="1">
      <alignment horizontal="center"/>
    </xf>
    <xf numFmtId="3" fontId="5" fillId="0" borderId="0" xfId="0" applyNumberFormat="1" applyFont="1" applyAlignment="1">
      <alignment horizontal="center"/>
    </xf>
    <xf numFmtId="165" fontId="5" fillId="0" borderId="0" xfId="0" applyNumberFormat="1" applyFont="1"/>
    <xf numFmtId="165" fontId="5" fillId="0" borderId="0" xfId="0" applyNumberFormat="1" applyFont="1"/>
    <xf numFmtId="165" fontId="8" fillId="0" borderId="0" xfId="0" applyNumberFormat="1" applyFont="1"/>
    <xf numFmtId="164" fontId="13" fillId="0" borderId="0" xfId="0" applyNumberFormat="1" applyFont="1"/>
    <xf numFmtId="164" fontId="14" fillId="0" borderId="0" xfId="0" applyNumberFormat="1" applyFont="1"/>
    <xf numFmtId="165" fontId="5" fillId="0" borderId="0" xfId="0" applyNumberFormat="1" applyFont="1"/>
    <xf numFmtId="1" fontId="5" fillId="0" borderId="0" xfId="0" applyNumberFormat="1" applyFont="1"/>
    <xf numFmtId="1" fontId="5" fillId="0" borderId="0" xfId="0" applyNumberFormat="1" applyFont="1"/>
    <xf numFmtId="0" fontId="12" fillId="0" borderId="0" xfId="0" applyFont="1" applyFill="1" applyBorder="1" applyAlignment="1">
      <alignment horizontal="left"/>
    </xf>
    <xf numFmtId="0" fontId="8" fillId="0" borderId="0" xfId="0" applyFont="1" applyAlignment="1">
      <alignment horizontal="right"/>
    </xf>
    <xf numFmtId="0" fontId="8" fillId="0" borderId="0" xfId="0" applyFont="1" applyAlignment="1">
      <alignment horizontal="left"/>
    </xf>
    <xf numFmtId="0" fontId="16" fillId="0" borderId="0" xfId="0" applyFont="1"/>
    <xf numFmtId="0" fontId="12" fillId="0" borderId="0" xfId="0" applyFont="1" applyBorder="1" applyAlignment="1">
      <alignment horizontal="right"/>
    </xf>
    <xf numFmtId="0" fontId="11" fillId="0" borderId="0" xfId="0" applyFont="1" applyBorder="1" applyAlignment="1">
      <alignment horizontal="right"/>
    </xf>
    <xf numFmtId="3" fontId="15" fillId="0" borderId="0" xfId="0" applyNumberFormat="1" applyFont="1" applyAlignment="1">
      <alignment horizontal="center"/>
    </xf>
    <xf numFmtId="0" fontId="17" fillId="0" borderId="0" xfId="0" applyFont="1"/>
    <xf numFmtId="164" fontId="5" fillId="0" borderId="0" xfId="0" applyNumberFormat="1" applyFont="1"/>
    <xf numFmtId="0" fontId="8" fillId="0" borderId="4" xfId="0" applyFont="1" applyBorder="1" applyAlignment="1">
      <alignment horizontal="left"/>
    </xf>
    <xf numFmtId="165" fontId="5" fillId="0" borderId="0" xfId="0" applyNumberFormat="1" applyFont="1"/>
    <xf numFmtId="4" fontId="5" fillId="0" borderId="0" xfId="0" applyNumberFormat="1" applyFont="1"/>
    <xf numFmtId="165" fontId="8" fillId="0" borderId="0" xfId="0" applyNumberFormat="1" applyFont="1"/>
    <xf numFmtId="165" fontId="5" fillId="0" borderId="0" xfId="0" applyNumberFormat="1" applyFont="1"/>
    <xf numFmtId="166" fontId="5" fillId="0" borderId="0" xfId="0" applyNumberFormat="1" applyFont="1"/>
    <xf numFmtId="166" fontId="8" fillId="0" borderId="0" xfId="0" applyNumberFormat="1" applyFont="1"/>
    <xf numFmtId="0" fontId="5" fillId="6" borderId="0" xfId="0" applyFont="1" applyFill="1" applyAlignment="1">
      <alignment horizontal="center"/>
    </xf>
    <xf numFmtId="0" fontId="5" fillId="6" borderId="0" xfId="0" applyFont="1" applyFill="1" applyAlignment="1">
      <alignment horizontal="left"/>
    </xf>
    <xf numFmtId="0" fontId="5" fillId="6" borderId="0" xfId="0" applyFont="1" applyFill="1" applyAlignment="1">
      <alignment horizontal="right"/>
    </xf>
    <xf numFmtId="0" fontId="8" fillId="3" borderId="4" xfId="0" applyFont="1" applyFill="1" applyBorder="1" applyAlignment="1">
      <alignment horizontal="left"/>
    </xf>
    <xf numFmtId="0" fontId="5" fillId="3" borderId="0" xfId="0" applyFont="1" applyFill="1" applyAlignment="1">
      <alignment horizontal="left"/>
    </xf>
    <xf numFmtId="0" fontId="5" fillId="3" borderId="0" xfId="0" applyFont="1" applyFill="1"/>
    <xf numFmtId="0" fontId="5" fillId="0" borderId="0" xfId="0" applyFont="1" applyFill="1"/>
    <xf numFmtId="0" fontId="7" fillId="0" borderId="0" xfId="0" applyFont="1" applyFill="1" applyAlignment="1">
      <alignment horizontal="right"/>
    </xf>
    <xf numFmtId="0" fontId="5" fillId="0" borderId="0" xfId="0" applyFont="1" applyFill="1" applyAlignment="1">
      <alignment horizontal="center"/>
    </xf>
    <xf numFmtId="0" fontId="5" fillId="0" borderId="0" xfId="0" applyFont="1" applyFill="1" applyAlignment="1">
      <alignment horizontal="right"/>
    </xf>
    <xf numFmtId="0" fontId="8" fillId="0" borderId="0" xfId="0" applyFont="1" applyFill="1" applyAlignment="1">
      <alignment horizontal="left"/>
    </xf>
    <xf numFmtId="3" fontId="5" fillId="0" borderId="0" xfId="0" applyNumberFormat="1" applyFont="1" applyFill="1"/>
    <xf numFmtId="3" fontId="8" fillId="0" borderId="0" xfId="0" applyNumberFormat="1" applyFont="1" applyFill="1"/>
    <xf numFmtId="0" fontId="0" fillId="0" borderId="0" xfId="0" applyFill="1"/>
    <xf numFmtId="0" fontId="5" fillId="0" borderId="0" xfId="0" applyFont="1" applyFill="1" applyAlignment="1">
      <alignment horizontal="left"/>
    </xf>
    <xf numFmtId="0" fontId="8" fillId="7" borderId="4" xfId="0" applyFont="1" applyFill="1" applyBorder="1" applyAlignment="1">
      <alignment horizontal="left"/>
    </xf>
    <xf numFmtId="0" fontId="8" fillId="7" borderId="0" xfId="0" applyFont="1" applyFill="1" applyAlignment="1">
      <alignment horizontal="left"/>
    </xf>
    <xf numFmtId="0" fontId="5" fillId="7" borderId="0" xfId="0" applyFont="1" applyFill="1"/>
    <xf numFmtId="0" fontId="7" fillId="7" borderId="0" xfId="0" applyFont="1" applyFill="1" applyAlignment="1">
      <alignment horizontal="right"/>
    </xf>
    <xf numFmtId="0" fontId="5" fillId="7" borderId="0" xfId="0" applyFont="1" applyFill="1" applyAlignment="1">
      <alignment horizontal="center"/>
    </xf>
    <xf numFmtId="0" fontId="5" fillId="7" borderId="0" xfId="0" applyFont="1" applyFill="1" applyAlignment="1">
      <alignment horizontal="right"/>
    </xf>
    <xf numFmtId="0" fontId="5" fillId="3" borderId="0" xfId="0" applyFont="1" applyFill="1" applyAlignment="1">
      <alignment horizontal="center"/>
    </xf>
    <xf numFmtId="0" fontId="5" fillId="3" borderId="0" xfId="0" applyFont="1" applyFill="1" applyAlignment="1">
      <alignment horizontal="right"/>
    </xf>
    <xf numFmtId="0" fontId="8" fillId="8" borderId="4" xfId="0" applyFont="1" applyFill="1" applyBorder="1" applyAlignment="1">
      <alignment horizontal="left"/>
    </xf>
    <xf numFmtId="0" fontId="7" fillId="8" borderId="0" xfId="0" applyFont="1" applyFill="1" applyAlignment="1">
      <alignment horizontal="right"/>
    </xf>
    <xf numFmtId="0" fontId="5" fillId="8" borderId="0" xfId="0" applyFont="1" applyFill="1" applyAlignment="1">
      <alignment horizontal="center"/>
    </xf>
    <xf numFmtId="0" fontId="5" fillId="8" borderId="0" xfId="0" applyFont="1" applyFill="1" applyAlignment="1">
      <alignment horizontal="right"/>
    </xf>
    <xf numFmtId="0" fontId="5" fillId="8" borderId="0" xfId="0" applyFont="1" applyFill="1" applyAlignment="1">
      <alignment horizontal="left"/>
    </xf>
    <xf numFmtId="0" fontId="8" fillId="6" borderId="4" xfId="0" applyFont="1" applyFill="1" applyBorder="1" applyAlignment="1">
      <alignment horizontal="left"/>
    </xf>
    <xf numFmtId="0" fontId="8" fillId="6" borderId="5" xfId="0" applyFont="1" applyFill="1" applyBorder="1" applyAlignment="1">
      <alignment horizontal="left"/>
    </xf>
    <xf numFmtId="0" fontId="7" fillId="6" borderId="6" xfId="0" applyFont="1" applyFill="1" applyBorder="1" applyAlignment="1">
      <alignment horizontal="right"/>
    </xf>
    <xf numFmtId="0" fontId="8" fillId="9" borderId="4" xfId="0" applyFont="1" applyFill="1" applyBorder="1" applyAlignment="1">
      <alignment horizontal="left"/>
    </xf>
    <xf numFmtId="0" fontId="5" fillId="9" borderId="0" xfId="0" applyFont="1" applyFill="1" applyAlignment="1">
      <alignment horizontal="left"/>
    </xf>
    <xf numFmtId="0" fontId="7" fillId="9" borderId="0" xfId="0" applyFont="1" applyFill="1" applyAlignment="1">
      <alignment horizontal="right"/>
    </xf>
    <xf numFmtId="0" fontId="5" fillId="9" borderId="0" xfId="0" applyFont="1" applyFill="1" applyAlignment="1">
      <alignment horizontal="center"/>
    </xf>
    <xf numFmtId="0" fontId="5" fillId="9" borderId="0" xfId="0" applyFont="1" applyFill="1" applyAlignment="1">
      <alignment horizontal="right"/>
    </xf>
    <xf numFmtId="3" fontId="12" fillId="0" borderId="0" xfId="0" applyNumberFormat="1" applyFont="1"/>
    <xf numFmtId="3" fontId="12" fillId="0" borderId="0" xfId="0" applyNumberFormat="1" applyFont="1" applyAlignment="1">
      <alignment horizontal="right"/>
    </xf>
    <xf numFmtId="4" fontId="5" fillId="0" borderId="0" xfId="0" applyNumberFormat="1" applyFont="1" applyFill="1"/>
    <xf numFmtId="165" fontId="5" fillId="0" borderId="0" xfId="0" applyNumberFormat="1" applyFont="1" applyFill="1"/>
    <xf numFmtId="3" fontId="5" fillId="0" borderId="0" xfId="0" applyNumberFormat="1" applyFont="1" applyFill="1"/>
    <xf numFmtId="3" fontId="16" fillId="0" borderId="0" xfId="0" applyNumberFormat="1" applyFont="1"/>
    <xf numFmtId="0" fontId="14" fillId="0" borderId="0" xfId="0" applyFont="1" applyFill="1" applyBorder="1"/>
    <xf numFmtId="164" fontId="5" fillId="0" borderId="0" xfId="0" applyNumberFormat="1" applyFont="1" applyFill="1"/>
    <xf numFmtId="0" fontId="12" fillId="0" borderId="0" xfId="0" applyFont="1" applyBorder="1" applyAlignment="1">
      <alignment horizontal="left"/>
    </xf>
    <xf numFmtId="0" fontId="13" fillId="0" borderId="0" xfId="0" applyFont="1"/>
    <xf numFmtId="3" fontId="5" fillId="0" borderId="0" xfId="0" applyNumberFormat="1" applyFont="1"/>
    <xf numFmtId="3" fontId="5" fillId="0" borderId="0" xfId="0" applyNumberFormat="1" applyFont="1" applyBorder="1"/>
    <xf numFmtId="0" fontId="5" fillId="0" borderId="0" xfId="0" applyFont="1" applyBorder="1"/>
    <xf numFmtId="0" fontId="5" fillId="0" borderId="0" xfId="0" applyFont="1" applyBorder="1" applyAlignment="1">
      <alignment horizontal="right"/>
    </xf>
    <xf numFmtId="0" fontId="5" fillId="0" borderId="0" xfId="0" applyFont="1" applyBorder="1" applyAlignment="1">
      <alignment horizontal="center"/>
    </xf>
    <xf numFmtId="0" fontId="5" fillId="3" borderId="0" xfId="0" applyFont="1" applyFill="1" applyBorder="1" applyAlignment="1">
      <alignment horizontal="left"/>
    </xf>
    <xf numFmtId="3" fontId="8" fillId="0" borderId="0" xfId="0" applyNumberFormat="1" applyFont="1" applyBorder="1"/>
    <xf numFmtId="0" fontId="0" fillId="0" borderId="0" xfId="0" applyBorder="1"/>
    <xf numFmtId="3" fontId="5" fillId="10" borderId="0" xfId="0" applyNumberFormat="1" applyFont="1" applyFill="1"/>
    <xf numFmtId="0" fontId="13" fillId="0" borderId="0" xfId="0" applyFont="1" applyBorder="1"/>
    <xf numFmtId="0" fontId="3" fillId="0" borderId="0" xfId="0" applyFont="1" applyBorder="1"/>
    <xf numFmtId="164" fontId="5" fillId="0" borderId="0" xfId="0" applyNumberFormat="1" applyFont="1"/>
    <xf numFmtId="164" fontId="8" fillId="0" borderId="0" xfId="0" applyNumberFormat="1" applyFont="1"/>
    <xf numFmtId="168" fontId="8" fillId="0" borderId="0" xfId="0" applyNumberFormat="1" applyFont="1"/>
    <xf numFmtId="165" fontId="5" fillId="0" borderId="0" xfId="0" applyNumberFormat="1" applyFont="1"/>
    <xf numFmtId="165" fontId="5" fillId="0" borderId="0" xfId="0" applyNumberFormat="1" applyFont="1"/>
    <xf numFmtId="3" fontId="5" fillId="0" borderId="0" xfId="0" applyNumberFormat="1" applyFont="1" applyAlignment="1">
      <alignment horizontal="right"/>
    </xf>
    <xf numFmtId="3" fontId="5" fillId="0" borderId="0" xfId="0" applyNumberFormat="1" applyFont="1"/>
    <xf numFmtId="0" fontId="12" fillId="0" borderId="0" xfId="0" applyFont="1" applyFill="1" applyBorder="1" applyAlignment="1">
      <alignment horizontal="right"/>
    </xf>
    <xf numFmtId="0" fontId="8" fillId="0" borderId="0" xfId="0" applyFont="1" applyFill="1" applyBorder="1" applyAlignment="1">
      <alignment horizontal="left"/>
    </xf>
    <xf numFmtId="3" fontId="16" fillId="0" borderId="0" xfId="0" applyNumberFormat="1" applyFont="1" applyFill="1"/>
    <xf numFmtId="0" fontId="8" fillId="0" borderId="0" xfId="0" applyFont="1"/>
    <xf numFmtId="165" fontId="5" fillId="0" borderId="0" xfId="0" applyNumberFormat="1" applyFont="1" applyFill="1"/>
    <xf numFmtId="166" fontId="5" fillId="0" borderId="0" xfId="0" applyNumberFormat="1" applyFont="1" applyFill="1"/>
    <xf numFmtId="166" fontId="8" fillId="0" borderId="0" xfId="0" applyNumberFormat="1" applyFont="1" applyFill="1"/>
    <xf numFmtId="166" fontId="8" fillId="0" borderId="0" xfId="0" applyNumberFormat="1" applyFont="1"/>
    <xf numFmtId="0" fontId="5" fillId="2" borderId="0" xfId="0" applyFont="1" applyFill="1"/>
    <xf numFmtId="0" fontId="5" fillId="2" borderId="0" xfId="0" applyFont="1" applyFill="1" applyAlignment="1">
      <alignment horizontal="right"/>
    </xf>
    <xf numFmtId="0" fontId="5" fillId="2" borderId="0" xfId="0" applyFont="1" applyFill="1" applyAlignment="1">
      <alignment horizontal="center"/>
    </xf>
    <xf numFmtId="0" fontId="5" fillId="2" borderId="0" xfId="0" applyFont="1" applyFill="1" applyAlignment="1">
      <alignment horizontal="left"/>
    </xf>
    <xf numFmtId="3" fontId="5" fillId="2" borderId="0" xfId="0" applyNumberFormat="1" applyFont="1" applyFill="1"/>
    <xf numFmtId="3" fontId="8" fillId="2" borderId="0" xfId="0" applyNumberFormat="1" applyFont="1" applyFill="1"/>
    <xf numFmtId="0" fontId="0" fillId="2" borderId="0" xfId="0" applyFill="1"/>
    <xf numFmtId="0" fontId="8" fillId="2" borderId="0" xfId="0" applyFont="1" applyFill="1"/>
    <xf numFmtId="166" fontId="5" fillId="0" borderId="0" xfId="0" applyNumberFormat="1" applyFont="1"/>
    <xf numFmtId="165" fontId="5" fillId="0" borderId="0" xfId="0" applyNumberFormat="1" applyFont="1" applyFill="1"/>
    <xf numFmtId="3" fontId="5" fillId="0" borderId="0" xfId="0" applyNumberFormat="1" applyFont="1" applyFill="1"/>
    <xf numFmtId="0" fontId="16" fillId="0" borderId="0" xfId="0" applyFont="1" applyFill="1"/>
    <xf numFmtId="0" fontId="15" fillId="0" borderId="0" xfId="0" applyFont="1"/>
    <xf numFmtId="0" fontId="16" fillId="0" borderId="0" xfId="0" applyFont="1" applyAlignment="1">
      <alignment horizontal="right"/>
    </xf>
    <xf numFmtId="0" fontId="16" fillId="0" borderId="0" xfId="0" applyFont="1" applyAlignment="1">
      <alignment horizontal="center"/>
    </xf>
    <xf numFmtId="0" fontId="16" fillId="6" borderId="0" xfId="0" applyFont="1" applyFill="1" applyAlignment="1">
      <alignment horizontal="left"/>
    </xf>
    <xf numFmtId="3" fontId="15" fillId="0" borderId="0" xfId="0" applyNumberFormat="1" applyFont="1"/>
    <xf numFmtId="3" fontId="15" fillId="0" borderId="0" xfId="0" applyNumberFormat="1" applyFont="1" applyFill="1"/>
    <xf numFmtId="0" fontId="19" fillId="0" borderId="0" xfId="0" applyFont="1"/>
    <xf numFmtId="0" fontId="20" fillId="0" borderId="0" xfId="0" applyFont="1"/>
    <xf numFmtId="0" fontId="12" fillId="0" borderId="0" xfId="0" applyFont="1"/>
    <xf numFmtId="0" fontId="21" fillId="0" borderId="0" xfId="0" applyFont="1"/>
    <xf numFmtId="0" fontId="5" fillId="0" borderId="0" xfId="0" applyFont="1" applyFill="1" applyBorder="1"/>
    <xf numFmtId="0" fontId="23" fillId="0" borderId="0" xfId="0" applyFont="1"/>
    <xf numFmtId="0" fontId="7" fillId="0" borderId="0" xfId="0" applyFont="1" applyFill="1" applyBorder="1" applyAlignment="1">
      <alignment horizontal="right"/>
    </xf>
    <xf numFmtId="3" fontId="5" fillId="0" borderId="0" xfId="0" applyNumberFormat="1" applyFont="1" applyFill="1" applyBorder="1"/>
    <xf numFmtId="0" fontId="5" fillId="0" borderId="0" xfId="0" applyFont="1" applyFill="1" applyBorder="1" applyAlignment="1">
      <alignment horizontal="left"/>
    </xf>
    <xf numFmtId="165" fontId="5" fillId="0" borderId="0" xfId="0" applyNumberFormat="1" applyFont="1" applyFill="1" applyBorder="1"/>
    <xf numFmtId="4" fontId="5" fillId="0" borderId="0" xfId="0" applyNumberFormat="1" applyFont="1" applyFill="1" applyBorder="1"/>
    <xf numFmtId="166" fontId="8" fillId="0" borderId="0" xfId="0" applyNumberFormat="1" applyFont="1" applyFill="1"/>
    <xf numFmtId="3" fontId="8" fillId="0" borderId="0" xfId="0" applyNumberFormat="1" applyFont="1" applyFill="1" applyBorder="1"/>
    <xf numFmtId="3" fontId="5" fillId="0" borderId="0" xfId="0" applyNumberFormat="1" applyFont="1"/>
    <xf numFmtId="3" fontId="5" fillId="0" borderId="0" xfId="0" applyNumberFormat="1" applyFont="1" applyFill="1"/>
    <xf numFmtId="3" fontId="5" fillId="0" borderId="0" xfId="0" applyNumberFormat="1" applyFont="1" applyFill="1" applyAlignment="1">
      <alignment horizontal="right"/>
    </xf>
    <xf numFmtId="0" fontId="5" fillId="0" borderId="0" xfId="0" applyFont="1" applyFill="1" applyBorder="1" applyAlignment="1">
      <alignment horizontal="right"/>
    </xf>
    <xf numFmtId="0" fontId="5" fillId="0" borderId="0" xfId="0" applyFont="1" applyFill="1" applyBorder="1" applyAlignment="1">
      <alignment horizontal="center"/>
    </xf>
    <xf numFmtId="0" fontId="24" fillId="3" borderId="0" xfId="0" applyFont="1" applyFill="1"/>
    <xf numFmtId="3" fontId="5" fillId="3" borderId="0" xfId="0" applyNumberFormat="1" applyFont="1" applyFill="1"/>
    <xf numFmtId="3" fontId="12" fillId="0" borderId="0" xfId="0" applyNumberFormat="1" applyFont="1"/>
    <xf numFmtId="165" fontId="5" fillId="0" borderId="0" xfId="0" applyNumberFormat="1" applyFont="1" applyFill="1"/>
    <xf numFmtId="0" fontId="8" fillId="3" borderId="0" xfId="0" applyFont="1" applyFill="1" applyAlignment="1">
      <alignment horizontal="left"/>
    </xf>
    <xf numFmtId="0" fontId="15" fillId="0" borderId="0" xfId="0" applyFont="1" applyAlignment="1">
      <alignment horizontal="left"/>
    </xf>
    <xf numFmtId="0" fontId="12" fillId="0" borderId="0" xfId="0" applyFont="1" applyFill="1"/>
    <xf numFmtId="0" fontId="11" fillId="0" borderId="0" xfId="0" applyFont="1" applyFill="1" applyAlignment="1">
      <alignment horizontal="left"/>
    </xf>
    <xf numFmtId="3" fontId="5" fillId="0" borderId="0" xfId="0" applyNumberFormat="1" applyFont="1"/>
    <xf numFmtId="0" fontId="7" fillId="0" borderId="0" xfId="0" applyFont="1" applyFill="1" applyAlignment="1">
      <alignment horizontal="center"/>
    </xf>
    <xf numFmtId="3" fontId="7" fillId="0" borderId="0" xfId="0" applyNumberFormat="1" applyFont="1" applyFill="1" applyAlignment="1">
      <alignment horizontal="right"/>
    </xf>
    <xf numFmtId="0" fontId="16" fillId="3" borderId="0" xfId="0" applyFont="1" applyFill="1" applyAlignment="1">
      <alignment horizontal="left"/>
    </xf>
    <xf numFmtId="0" fontId="19" fillId="0" borderId="0" xfId="0" applyFont="1" applyFill="1"/>
    <xf numFmtId="0" fontId="12" fillId="0" borderId="0" xfId="0" applyFont="1" applyAlignment="1">
      <alignment horizontal="right"/>
    </xf>
    <xf numFmtId="0" fontId="12" fillId="0" borderId="0" xfId="0" applyFont="1" applyAlignment="1">
      <alignment horizontal="center"/>
    </xf>
    <xf numFmtId="0" fontId="12" fillId="3" borderId="0" xfId="0" applyFont="1" applyFill="1" applyAlignment="1">
      <alignment horizontal="left"/>
    </xf>
    <xf numFmtId="3" fontId="11" fillId="0" borderId="0" xfId="0" applyNumberFormat="1" applyFont="1"/>
    <xf numFmtId="0" fontId="25" fillId="0" borderId="0" xfId="0" applyFont="1" applyFill="1"/>
    <xf numFmtId="0" fontId="25" fillId="0" borderId="0" xfId="0" applyFont="1"/>
    <xf numFmtId="165" fontId="5" fillId="0" borderId="0" xfId="0" applyNumberFormat="1" applyFont="1" applyFill="1"/>
    <xf numFmtId="0" fontId="26" fillId="0" borderId="0" xfId="0" applyFont="1" applyFill="1" applyAlignment="1">
      <alignment horizontal="left"/>
    </xf>
    <xf numFmtId="0" fontId="27" fillId="0" borderId="0" xfId="0" applyFont="1" applyFill="1"/>
    <xf numFmtId="3" fontId="27" fillId="0" borderId="0" xfId="0" applyNumberFormat="1" applyFont="1" applyFill="1"/>
    <xf numFmtId="0" fontId="24" fillId="6" borderId="0" xfId="0" applyFont="1" applyFill="1"/>
    <xf numFmtId="0" fontId="5" fillId="6" borderId="0" xfId="0" applyFont="1" applyFill="1"/>
    <xf numFmtId="3" fontId="5" fillId="6" borderId="0" xfId="0" applyNumberFormat="1" applyFont="1" applyFill="1"/>
    <xf numFmtId="3" fontId="5" fillId="6" borderId="0" xfId="0" applyNumberFormat="1" applyFont="1" applyFill="1" applyAlignment="1">
      <alignment horizontal="right"/>
    </xf>
    <xf numFmtId="3" fontId="5" fillId="3" borderId="0" xfId="0" applyNumberFormat="1" applyFont="1" applyFill="1" applyAlignment="1">
      <alignment horizontal="right"/>
    </xf>
    <xf numFmtId="3" fontId="5" fillId="8" borderId="0" xfId="0" applyNumberFormat="1" applyFont="1" applyFill="1" applyAlignment="1">
      <alignment horizontal="right"/>
    </xf>
    <xf numFmtId="3" fontId="5" fillId="9" borderId="0" xfId="0" applyNumberFormat="1" applyFont="1" applyFill="1" applyAlignment="1">
      <alignment horizontal="right"/>
    </xf>
    <xf numFmtId="3" fontId="5" fillId="7" borderId="0" xfId="0" applyNumberFormat="1" applyFont="1" applyFill="1" applyAlignment="1">
      <alignment horizontal="right"/>
    </xf>
    <xf numFmtId="0" fontId="18" fillId="0" borderId="0" xfId="0" applyFont="1" applyAlignment="1">
      <alignment horizontal="left"/>
    </xf>
    <xf numFmtId="3" fontId="28" fillId="0" borderId="0" xfId="0" applyNumberFormat="1" applyFont="1"/>
    <xf numFmtId="3" fontId="5" fillId="0" borderId="12" xfId="0" applyNumberFormat="1" applyFont="1" applyBorder="1"/>
    <xf numFmtId="3" fontId="5" fillId="0" borderId="13" xfId="0" applyNumberFormat="1" applyFont="1" applyBorder="1"/>
    <xf numFmtId="3" fontId="5" fillId="0" borderId="14" xfId="0" applyNumberFormat="1" applyFont="1" applyBorder="1"/>
    <xf numFmtId="3" fontId="5" fillId="0" borderId="15" xfId="0" applyNumberFormat="1" applyFont="1" applyBorder="1"/>
    <xf numFmtId="3" fontId="5" fillId="0" borderId="16" xfId="0" applyNumberFormat="1" applyFont="1" applyBorder="1"/>
    <xf numFmtId="3" fontId="5" fillId="0" borderId="9" xfId="0" applyNumberFormat="1" applyFont="1" applyBorder="1"/>
    <xf numFmtId="3" fontId="5" fillId="0" borderId="10" xfId="0" applyNumberFormat="1" applyFont="1" applyBorder="1"/>
    <xf numFmtId="3" fontId="5" fillId="0" borderId="11" xfId="0" applyNumberFormat="1" applyFont="1" applyBorder="1"/>
    <xf numFmtId="166" fontId="5" fillId="0" borderId="0" xfId="0" applyNumberFormat="1" applyFont="1" applyFill="1"/>
    <xf numFmtId="166" fontId="8" fillId="0" borderId="0" xfId="0" applyNumberFormat="1" applyFont="1" applyFill="1"/>
    <xf numFmtId="3" fontId="5" fillId="0" borderId="0" xfId="0" applyNumberFormat="1" applyFont="1" applyFill="1"/>
    <xf numFmtId="165" fontId="5" fillId="0" borderId="0" xfId="0" applyNumberFormat="1" applyFont="1"/>
    <xf numFmtId="4" fontId="5" fillId="0" borderId="0" xfId="0" applyNumberFormat="1" applyFont="1"/>
    <xf numFmtId="3" fontId="5" fillId="0" borderId="0" xfId="0" applyNumberFormat="1" applyFont="1"/>
    <xf numFmtId="164" fontId="8" fillId="0" borderId="0" xfId="0" applyNumberFormat="1" applyFont="1" applyFill="1"/>
    <xf numFmtId="4" fontId="8" fillId="0" borderId="0" xfId="0" applyNumberFormat="1" applyFont="1"/>
    <xf numFmtId="165" fontId="5" fillId="0" borderId="0" xfId="0" applyNumberFormat="1" applyFont="1"/>
    <xf numFmtId="165" fontId="8" fillId="0" borderId="0" xfId="0" applyNumberFormat="1" applyFont="1"/>
    <xf numFmtId="165" fontId="0" fillId="0" borderId="0" xfId="0" applyNumberFormat="1"/>
    <xf numFmtId="165" fontId="8" fillId="4" borderId="1" xfId="0" applyNumberFormat="1" applyFont="1" applyFill="1" applyBorder="1"/>
    <xf numFmtId="165" fontId="9" fillId="4" borderId="2" xfId="0" applyNumberFormat="1" applyFont="1" applyFill="1" applyBorder="1"/>
    <xf numFmtId="165" fontId="8" fillId="4" borderId="2" xfId="0" applyNumberFormat="1" applyFont="1" applyFill="1" applyBorder="1"/>
    <xf numFmtId="165" fontId="10" fillId="4" borderId="3" xfId="0" applyNumberFormat="1" applyFont="1" applyFill="1" applyBorder="1"/>
    <xf numFmtId="165" fontId="12" fillId="0" borderId="0" xfId="0" applyNumberFormat="1" applyFont="1" applyBorder="1" applyAlignment="1">
      <alignment horizontal="right"/>
    </xf>
    <xf numFmtId="165" fontId="11" fillId="0" borderId="0" xfId="0" applyNumberFormat="1" applyFont="1" applyBorder="1" applyAlignment="1">
      <alignment horizontal="right"/>
    </xf>
    <xf numFmtId="165" fontId="5" fillId="0" borderId="0" xfId="0" applyNumberFormat="1" applyFont="1" applyFill="1"/>
    <xf numFmtId="165" fontId="8" fillId="0" borderId="0" xfId="0" applyNumberFormat="1" applyFont="1" applyFill="1"/>
    <xf numFmtId="165" fontId="12" fillId="0" borderId="0" xfId="0" applyNumberFormat="1" applyFont="1" applyFill="1"/>
    <xf numFmtId="165" fontId="11" fillId="0" borderId="0" xfId="0" applyNumberFormat="1" applyFont="1" applyFill="1"/>
    <xf numFmtId="165" fontId="16" fillId="0" borderId="0" xfId="0" applyNumberFormat="1" applyFont="1" applyFill="1"/>
    <xf numFmtId="165" fontId="15" fillId="0" borderId="0" xfId="0" applyNumberFormat="1" applyFont="1" applyFill="1"/>
    <xf numFmtId="165" fontId="13" fillId="0" borderId="0" xfId="0" applyNumberFormat="1" applyFont="1"/>
    <xf numFmtId="165" fontId="5" fillId="0" borderId="0" xfId="0" applyNumberFormat="1" applyFont="1" applyFill="1" applyAlignment="1">
      <alignment horizontal="right"/>
    </xf>
    <xf numFmtId="165" fontId="16" fillId="0" borderId="0" xfId="0" applyNumberFormat="1" applyFont="1"/>
    <xf numFmtId="165" fontId="8" fillId="2" borderId="0" xfId="0" applyNumberFormat="1" applyFont="1" applyFill="1"/>
    <xf numFmtId="165" fontId="5" fillId="2" borderId="0" xfId="0" applyNumberFormat="1" applyFont="1" applyFill="1"/>
    <xf numFmtId="165" fontId="5" fillId="0" borderId="0" xfId="0" applyNumberFormat="1" applyFont="1" applyAlignment="1">
      <alignment horizontal="center"/>
    </xf>
    <xf numFmtId="165" fontId="14" fillId="0" borderId="0" xfId="0" applyNumberFormat="1" applyFont="1"/>
    <xf numFmtId="3" fontId="5" fillId="0" borderId="0" xfId="0" applyNumberFormat="1" applyFont="1"/>
    <xf numFmtId="0" fontId="7" fillId="0" borderId="0" xfId="0" applyFont="1" applyFill="1"/>
    <xf numFmtId="0" fontId="29" fillId="0" borderId="0" xfId="0" applyFont="1" applyFill="1" applyAlignment="1">
      <alignment horizontal="left"/>
    </xf>
    <xf numFmtId="0" fontId="30" fillId="0" borderId="0" xfId="0" applyFont="1"/>
    <xf numFmtId="3" fontId="12" fillId="0" borderId="0" xfId="0" applyNumberFormat="1" applyFont="1" applyFill="1"/>
    <xf numFmtId="165" fontId="12" fillId="0" borderId="0" xfId="0" applyNumberFormat="1" applyFont="1" applyFill="1"/>
    <xf numFmtId="167" fontId="5" fillId="0" borderId="0" xfId="0" applyNumberFormat="1" applyFont="1"/>
    <xf numFmtId="0" fontId="24" fillId="7" borderId="0" xfId="0" applyFont="1" applyFill="1"/>
    <xf numFmtId="3" fontId="5" fillId="7" borderId="0" xfId="0" applyNumberFormat="1" applyFont="1" applyFill="1"/>
    <xf numFmtId="166" fontId="13" fillId="0" borderId="0" xfId="0" applyNumberFormat="1" applyFont="1" applyFill="1"/>
    <xf numFmtId="3" fontId="16" fillId="0" borderId="0" xfId="0" applyNumberFormat="1" applyFont="1" applyFill="1" applyAlignment="1">
      <alignment horizontal="right"/>
    </xf>
    <xf numFmtId="0" fontId="16" fillId="0" borderId="0" xfId="0" applyFont="1" applyFill="1" applyAlignment="1">
      <alignment horizontal="right"/>
    </xf>
    <xf numFmtId="164" fontId="5" fillId="0" borderId="0" xfId="0" applyNumberFormat="1" applyFont="1"/>
    <xf numFmtId="0" fontId="17" fillId="9" borderId="0" xfId="0" applyFont="1" applyFill="1"/>
    <xf numFmtId="0" fontId="5" fillId="9" borderId="0" xfId="0" applyFont="1" applyFill="1"/>
    <xf numFmtId="0" fontId="17" fillId="6" borderId="0" xfId="0" applyFont="1" applyFill="1"/>
    <xf numFmtId="0" fontId="17" fillId="3" borderId="0" xfId="0" applyFont="1" applyFill="1"/>
    <xf numFmtId="0" fontId="17" fillId="8" borderId="0" xfId="0" applyFont="1" applyFill="1"/>
    <xf numFmtId="0" fontId="5" fillId="8" borderId="0" xfId="0" applyFont="1" applyFill="1"/>
    <xf numFmtId="0" fontId="8" fillId="0" borderId="0" xfId="0" applyFont="1" applyFill="1"/>
    <xf numFmtId="0" fontId="8" fillId="0" borderId="0" xfId="0" applyFont="1" applyFill="1" applyAlignment="1">
      <alignment horizontal="center"/>
    </xf>
    <xf numFmtId="0" fontId="8" fillId="0" borderId="0" xfId="0" applyFont="1" applyFill="1" applyAlignment="1">
      <alignment horizontal="right"/>
    </xf>
    <xf numFmtId="0" fontId="8" fillId="8" borderId="0" xfId="0" applyFont="1" applyFill="1" applyAlignment="1">
      <alignment horizontal="left"/>
    </xf>
    <xf numFmtId="0" fontId="2" fillId="0" borderId="0" xfId="0" applyFont="1" applyFill="1"/>
    <xf numFmtId="165" fontId="5" fillId="0" borderId="0" xfId="0" applyNumberFormat="1" applyFont="1"/>
    <xf numFmtId="166" fontId="13" fillId="0" borderId="0" xfId="0" applyNumberFormat="1" applyFont="1"/>
    <xf numFmtId="166" fontId="13" fillId="0" borderId="0" xfId="0" applyNumberFormat="1" applyFont="1" applyFill="1"/>
    <xf numFmtId="166" fontId="14" fillId="0" borderId="0" xfId="0" applyNumberFormat="1" applyFont="1" applyFill="1"/>
    <xf numFmtId="165" fontId="5" fillId="0" borderId="0" xfId="0" applyNumberFormat="1" applyFont="1"/>
    <xf numFmtId="166" fontId="13" fillId="0" borderId="0" xfId="0" applyNumberFormat="1" applyFont="1"/>
    <xf numFmtId="166" fontId="13" fillId="0" borderId="0" xfId="0" applyNumberFormat="1" applyFont="1" applyFill="1"/>
    <xf numFmtId="166" fontId="14" fillId="0" borderId="0" xfId="0" applyNumberFormat="1" applyFont="1" applyFill="1"/>
    <xf numFmtId="3" fontId="16" fillId="0" borderId="0" xfId="0" applyNumberFormat="1" applyFont="1" applyAlignment="1">
      <alignment horizontal="center"/>
    </xf>
    <xf numFmtId="165" fontId="12" fillId="0" borderId="0" xfId="0" applyNumberFormat="1" applyFont="1" applyAlignment="1"/>
    <xf numFmtId="3" fontId="12" fillId="0" borderId="0" xfId="0" applyNumberFormat="1" applyFont="1" applyAlignment="1"/>
    <xf numFmtId="3" fontId="12" fillId="0" borderId="0" xfId="0" applyNumberFormat="1" applyFont="1" applyAlignment="1">
      <alignment horizontal="right"/>
    </xf>
    <xf numFmtId="4" fontId="8" fillId="0" borderId="0" xfId="0" applyNumberFormat="1" applyFont="1"/>
    <xf numFmtId="165" fontId="12" fillId="0" borderId="0" xfId="0" applyNumberFormat="1" applyFont="1" applyAlignment="1">
      <alignment horizontal="right"/>
    </xf>
    <xf numFmtId="165" fontId="12" fillId="0" borderId="0" xfId="0" applyNumberFormat="1" applyFont="1" applyAlignment="1"/>
    <xf numFmtId="166" fontId="14" fillId="0" borderId="0" xfId="0" applyNumberFormat="1" applyFont="1"/>
    <xf numFmtId="166" fontId="14" fillId="0" borderId="0" xfId="0" applyNumberFormat="1" applyFont="1"/>
    <xf numFmtId="3" fontId="16" fillId="0" borderId="0" xfId="0" applyNumberFormat="1" applyFont="1" applyAlignment="1">
      <alignment horizontal="left"/>
    </xf>
    <xf numFmtId="165" fontId="8" fillId="0" borderId="17" xfId="0" applyNumberFormat="1" applyFont="1" applyBorder="1"/>
    <xf numFmtId="165" fontId="8" fillId="0" borderId="17" xfId="0" applyNumberFormat="1" applyFont="1" applyFill="1" applyBorder="1"/>
    <xf numFmtId="165" fontId="11" fillId="0" borderId="17" xfId="0" applyNumberFormat="1" applyFont="1" applyBorder="1"/>
    <xf numFmtId="3" fontId="8" fillId="0" borderId="17" xfId="0" applyNumberFormat="1" applyFont="1" applyFill="1" applyBorder="1"/>
    <xf numFmtId="3" fontId="8" fillId="0" borderId="17" xfId="0" applyNumberFormat="1" applyFont="1" applyBorder="1"/>
    <xf numFmtId="3" fontId="5" fillId="0" borderId="0" xfId="0" applyNumberFormat="1" applyFont="1" applyAlignment="1">
      <alignment horizontal="right"/>
    </xf>
    <xf numFmtId="165" fontId="8" fillId="0" borderId="0" xfId="0" applyNumberFormat="1" applyFont="1"/>
    <xf numFmtId="0" fontId="8" fillId="0" borderId="0" xfId="0" applyFont="1" applyBorder="1" applyAlignment="1">
      <alignment horizontal="left"/>
    </xf>
    <xf numFmtId="165" fontId="11" fillId="0" borderId="0" xfId="0" applyNumberFormat="1" applyFont="1" applyAlignment="1">
      <alignment horizontal="right"/>
    </xf>
    <xf numFmtId="0" fontId="17" fillId="11" borderId="0" xfId="0" applyFont="1" applyFill="1"/>
    <xf numFmtId="0" fontId="5" fillId="11" borderId="0" xfId="0" applyFont="1" applyFill="1"/>
    <xf numFmtId="166" fontId="8" fillId="0" borderId="0" xfId="0" applyNumberFormat="1" applyFont="1"/>
    <xf numFmtId="166" fontId="8" fillId="0" borderId="0" xfId="0" applyNumberFormat="1" applyFont="1"/>
    <xf numFmtId="0" fontId="5" fillId="5" borderId="0" xfId="0" applyFont="1" applyFill="1" applyAlignment="1">
      <alignment horizontal="left"/>
    </xf>
    <xf numFmtId="0" fontId="8" fillId="5" borderId="0" xfId="0" applyFont="1" applyFill="1" applyBorder="1" applyAlignment="1">
      <alignment horizontal="left"/>
    </xf>
    <xf numFmtId="165" fontId="5" fillId="0" borderId="0" xfId="0" applyNumberFormat="1" applyFont="1"/>
    <xf numFmtId="3" fontId="13" fillId="0" borderId="0" xfId="0" applyNumberFormat="1" applyFont="1"/>
    <xf numFmtId="3" fontId="14" fillId="0" borderId="0" xfId="0" applyNumberFormat="1" applyFont="1"/>
    <xf numFmtId="167" fontId="13" fillId="0" borderId="0" xfId="0" applyNumberFormat="1" applyFont="1"/>
    <xf numFmtId="1" fontId="9" fillId="0" borderId="0" xfId="0" applyNumberFormat="1" applyFont="1"/>
    <xf numFmtId="1" fontId="10" fillId="0" borderId="0" xfId="0" applyNumberFormat="1" applyFont="1"/>
    <xf numFmtId="165" fontId="5" fillId="0" borderId="0" xfId="0" applyNumberFormat="1" applyFont="1"/>
    <xf numFmtId="0" fontId="5" fillId="0" borderId="5" xfId="0" applyFont="1" applyBorder="1"/>
    <xf numFmtId="3" fontId="5" fillId="0" borderId="18" xfId="0" applyNumberFormat="1" applyFont="1" applyBorder="1"/>
    <xf numFmtId="3" fontId="5" fillId="0" borderId="6" xfId="0" applyNumberFormat="1" applyFont="1" applyBorder="1"/>
    <xf numFmtId="3" fontId="7" fillId="0" borderId="0" xfId="0" applyNumberFormat="1" applyFont="1" applyAlignment="1">
      <alignment horizontal="right"/>
    </xf>
    <xf numFmtId="169" fontId="5" fillId="7" borderId="0" xfId="0" applyNumberFormat="1" applyFont="1" applyFill="1"/>
    <xf numFmtId="0" fontId="11" fillId="0" borderId="0" xfId="0" applyFont="1"/>
    <xf numFmtId="1" fontId="9" fillId="0" borderId="0" xfId="0" applyNumberFormat="1" applyFont="1"/>
    <xf numFmtId="0" fontId="14" fillId="0" borderId="0" xfId="0" applyFont="1"/>
    <xf numFmtId="0" fontId="8" fillId="8" borderId="0" xfId="0" applyFont="1" applyFill="1"/>
    <xf numFmtId="0" fontId="8" fillId="3" borderId="0" xfId="0" applyFont="1" applyFill="1"/>
    <xf numFmtId="0" fontId="8" fillId="6" borderId="0" xfId="0" applyFont="1" applyFill="1"/>
    <xf numFmtId="0" fontId="8" fillId="9" borderId="0" xfId="0" applyFont="1" applyFill="1"/>
    <xf numFmtId="0" fontId="8" fillId="0" borderId="0" xfId="0" applyFont="1" applyAlignment="1">
      <alignment horizontal="center"/>
    </xf>
    <xf numFmtId="0" fontId="8" fillId="7" borderId="0" xfId="0" applyFont="1" applyFill="1"/>
    <xf numFmtId="0" fontId="5" fillId="5" borderId="0" xfId="0" applyFont="1" applyFill="1"/>
    <xf numFmtId="0" fontId="8" fillId="5" borderId="0" xfId="0" applyFont="1" applyFill="1"/>
    <xf numFmtId="3" fontId="5" fillId="0" borderId="0" xfId="0" applyNumberFormat="1" applyFont="1"/>
    <xf numFmtId="3" fontId="8" fillId="0" borderId="0" xfId="0" applyNumberFormat="1" applyFont="1"/>
    <xf numFmtId="3" fontId="9" fillId="0" borderId="0" xfId="0" applyNumberFormat="1" applyFont="1"/>
    <xf numFmtId="3" fontId="11" fillId="2" borderId="1" xfId="0" applyNumberFormat="1" applyFont="1" applyFill="1" applyBorder="1"/>
    <xf numFmtId="3" fontId="12" fillId="2" borderId="2" xfId="0" applyNumberFormat="1" applyFont="1" applyFill="1" applyBorder="1"/>
    <xf numFmtId="3" fontId="11" fillId="2" borderId="2" xfId="0" applyNumberFormat="1" applyFont="1" applyFill="1" applyBorder="1"/>
    <xf numFmtId="3" fontId="11" fillId="2" borderId="3" xfId="0" applyNumberFormat="1" applyFont="1" applyFill="1" applyBorder="1"/>
    <xf numFmtId="3" fontId="8" fillId="3" borderId="1" xfId="0" applyNumberFormat="1" applyFont="1" applyFill="1" applyBorder="1"/>
    <xf numFmtId="3" fontId="9" fillId="3" borderId="2" xfId="0" applyNumberFormat="1" applyFont="1" applyFill="1" applyBorder="1"/>
    <xf numFmtId="3" fontId="8" fillId="3" borderId="2" xfId="0" applyNumberFormat="1" applyFont="1" applyFill="1" applyBorder="1"/>
    <xf numFmtId="3" fontId="10" fillId="3" borderId="3" xfId="0" applyNumberFormat="1" applyFont="1" applyFill="1" applyBorder="1"/>
    <xf numFmtId="3" fontId="12" fillId="0" borderId="0" xfId="0" applyNumberFormat="1" applyFont="1" applyBorder="1" applyAlignment="1">
      <alignment horizontal="right"/>
    </xf>
    <xf numFmtId="3" fontId="12" fillId="0" borderId="0" xfId="0" applyNumberFormat="1" applyFont="1" applyBorder="1" applyAlignment="1">
      <alignment horizontal="left"/>
    </xf>
    <xf numFmtId="3" fontId="11" fillId="0" borderId="0" xfId="0" applyNumberFormat="1" applyFont="1" applyBorder="1" applyAlignment="1">
      <alignment horizontal="right"/>
    </xf>
    <xf numFmtId="165" fontId="5" fillId="0" borderId="0" xfId="0" applyNumberFormat="1" applyFont="1"/>
    <xf numFmtId="165" fontId="8" fillId="0" borderId="0" xfId="0" applyNumberFormat="1" applyFont="1"/>
    <xf numFmtId="165" fontId="8" fillId="4" borderId="1" xfId="0" applyNumberFormat="1" applyFont="1" applyFill="1" applyBorder="1"/>
    <xf numFmtId="165" fontId="9" fillId="4" borderId="2" xfId="0" applyNumberFormat="1" applyFont="1" applyFill="1" applyBorder="1"/>
    <xf numFmtId="165" fontId="8" fillId="4" borderId="2" xfId="0" applyNumberFormat="1" applyFont="1" applyFill="1" applyBorder="1"/>
    <xf numFmtId="165" fontId="10" fillId="4" borderId="3" xfId="0" applyNumberFormat="1" applyFont="1" applyFill="1" applyBorder="1"/>
    <xf numFmtId="165" fontId="12" fillId="0" borderId="0" xfId="0" applyNumberFormat="1" applyFont="1" applyBorder="1" applyAlignment="1">
      <alignment horizontal="right"/>
    </xf>
    <xf numFmtId="165" fontId="12" fillId="0" borderId="0" xfId="0" applyNumberFormat="1" applyFont="1" applyBorder="1" applyAlignment="1">
      <alignment horizontal="left"/>
    </xf>
    <xf numFmtId="165" fontId="11" fillId="0" borderId="0" xfId="0" applyNumberFormat="1" applyFont="1" applyBorder="1" applyAlignment="1">
      <alignment horizontal="right"/>
    </xf>
    <xf numFmtId="1" fontId="5" fillId="0" borderId="0" xfId="0" applyNumberFormat="1" applyFont="1"/>
    <xf numFmtId="1" fontId="5" fillId="0" borderId="0" xfId="0" applyNumberFormat="1" applyFont="1" applyAlignment="1">
      <alignment horizontal="center"/>
    </xf>
    <xf numFmtId="1" fontId="5" fillId="0" borderId="0" xfId="0" applyNumberFormat="1" applyFont="1" applyAlignment="1">
      <alignment horizontal="right"/>
    </xf>
    <xf numFmtId="1" fontId="9" fillId="0" borderId="0" xfId="0" applyNumberFormat="1" applyFont="1" applyAlignment="1">
      <alignment horizontal="right"/>
    </xf>
    <xf numFmtId="1" fontId="9" fillId="0" borderId="0" xfId="0" applyNumberFormat="1" applyFont="1"/>
    <xf numFmtId="1" fontId="10" fillId="0" borderId="0" xfId="0" applyNumberFormat="1" applyFont="1"/>
    <xf numFmtId="3" fontId="8" fillId="0" borderId="17" xfId="0" applyNumberFormat="1" applyFont="1" applyBorder="1"/>
    <xf numFmtId="3" fontId="8" fillId="0" borderId="4" xfId="0" applyNumberFormat="1" applyFont="1" applyBorder="1"/>
    <xf numFmtId="3" fontId="8" fillId="0" borderId="0" xfId="0" applyNumberFormat="1" applyFont="1" applyBorder="1"/>
    <xf numFmtId="3" fontId="16" fillId="0" borderId="0" xfId="0" applyNumberFormat="1" applyFont="1"/>
    <xf numFmtId="165" fontId="8" fillId="0" borderId="17" xfId="0" applyNumberFormat="1" applyFont="1" applyBorder="1"/>
    <xf numFmtId="165" fontId="8" fillId="0" borderId="0" xfId="0" applyNumberFormat="1" applyFont="1" applyAlignment="1">
      <alignment horizontal="right"/>
    </xf>
    <xf numFmtId="165" fontId="8" fillId="0" borderId="4" xfId="0" applyNumberFormat="1" applyFont="1" applyBorder="1"/>
    <xf numFmtId="3" fontId="5" fillId="0" borderId="0" xfId="0" applyNumberFormat="1" applyFont="1"/>
    <xf numFmtId="170" fontId="16" fillId="0" borderId="0" xfId="0" applyNumberFormat="1" applyFont="1"/>
    <xf numFmtId="3" fontId="16" fillId="0" borderId="0" xfId="0" applyNumberFormat="1" applyFont="1"/>
    <xf numFmtId="173" fontId="5" fillId="9" borderId="0" xfId="0" applyNumberFormat="1" applyFont="1" applyFill="1"/>
    <xf numFmtId="172" fontId="5" fillId="0" borderId="4" xfId="0" applyNumberFormat="1" applyFont="1" applyFill="1" applyBorder="1"/>
    <xf numFmtId="2" fontId="5" fillId="9" borderId="0" xfId="0" applyNumberFormat="1" applyFont="1" applyFill="1"/>
    <xf numFmtId="164" fontId="5" fillId="9" borderId="0" xfId="0" applyNumberFormat="1" applyFont="1" applyFill="1"/>
    <xf numFmtId="170" fontId="5" fillId="0" borderId="4" xfId="0" applyNumberFormat="1" applyFont="1" applyBorder="1"/>
    <xf numFmtId="165" fontId="5" fillId="0" borderId="0" xfId="0" applyNumberFormat="1" applyFont="1" applyFill="1"/>
    <xf numFmtId="172" fontId="16" fillId="0" borderId="0" xfId="0" applyNumberFormat="1" applyFont="1"/>
    <xf numFmtId="164" fontId="16" fillId="0" borderId="0" xfId="0" applyNumberFormat="1" applyFont="1"/>
    <xf numFmtId="165" fontId="5" fillId="0" borderId="0" xfId="0" applyNumberFormat="1" applyFont="1"/>
    <xf numFmtId="171" fontId="16" fillId="0" borderId="17" xfId="0" applyNumberFormat="1" applyFont="1" applyBorder="1"/>
    <xf numFmtId="0" fontId="12" fillId="0" borderId="0" xfId="0" applyFont="1" applyAlignment="1">
      <alignment horizontal="left"/>
    </xf>
    <xf numFmtId="3" fontId="12" fillId="0" borderId="0" xfId="0" applyNumberFormat="1" applyFont="1" applyAlignment="1">
      <alignment horizontal="center"/>
    </xf>
    <xf numFmtId="3" fontId="11" fillId="0" borderId="0" xfId="0" applyNumberFormat="1" applyFont="1" applyAlignment="1">
      <alignment horizontal="right"/>
    </xf>
    <xf numFmtId="3" fontId="26" fillId="0" borderId="0" xfId="0" applyNumberFormat="1" applyFont="1"/>
    <xf numFmtId="0" fontId="27" fillId="0" borderId="0" xfId="0" applyFont="1"/>
    <xf numFmtId="3" fontId="26" fillId="0" borderId="0" xfId="0" applyNumberFormat="1" applyFont="1" applyFill="1"/>
    <xf numFmtId="0" fontId="27" fillId="0" borderId="0" xfId="0" applyFont="1" applyAlignment="1">
      <alignment horizontal="center"/>
    </xf>
    <xf numFmtId="0" fontId="27" fillId="0" borderId="0" xfId="0" applyFont="1" applyAlignment="1">
      <alignment horizontal="right"/>
    </xf>
    <xf numFmtId="3" fontId="27" fillId="0" borderId="0" xfId="0" applyNumberFormat="1" applyFont="1"/>
    <xf numFmtId="164" fontId="27" fillId="0" borderId="0" xfId="0" applyNumberFormat="1" applyFont="1" applyFill="1"/>
    <xf numFmtId="0" fontId="17" fillId="7" borderId="0" xfId="0" applyFont="1" applyFill="1"/>
    <xf numFmtId="3" fontId="12" fillId="0" borderId="0" xfId="0" applyNumberFormat="1" applyFont="1"/>
    <xf numFmtId="0" fontId="5" fillId="0" borderId="15" xfId="0" applyFont="1" applyBorder="1"/>
    <xf numFmtId="0" fontId="5" fillId="0" borderId="15" xfId="0" applyFont="1" applyBorder="1" applyAlignment="1">
      <alignment horizontal="right"/>
    </xf>
    <xf numFmtId="0" fontId="5" fillId="0" borderId="15" xfId="0" applyFont="1" applyBorder="1" applyAlignment="1">
      <alignment horizontal="center"/>
    </xf>
    <xf numFmtId="0" fontId="5" fillId="0" borderId="15" xfId="0" applyFont="1" applyFill="1" applyBorder="1"/>
    <xf numFmtId="0" fontId="5" fillId="6" borderId="15" xfId="0" applyFont="1" applyFill="1" applyBorder="1" applyAlignment="1">
      <alignment horizontal="left"/>
    </xf>
    <xf numFmtId="3" fontId="8" fillId="0" borderId="15" xfId="0" applyNumberFormat="1" applyFont="1" applyBorder="1"/>
    <xf numFmtId="165" fontId="5" fillId="0" borderId="15" xfId="0" applyNumberFormat="1" applyFont="1" applyBorder="1"/>
    <xf numFmtId="165" fontId="8" fillId="0" borderId="15" xfId="0" applyNumberFormat="1" applyFont="1" applyBorder="1"/>
    <xf numFmtId="0" fontId="31" fillId="0" borderId="0" xfId="0" applyFont="1" applyBorder="1"/>
    <xf numFmtId="0" fontId="31" fillId="0" borderId="0" xfId="0" applyFont="1" applyBorder="1" applyAlignment="1">
      <alignment horizontal="right"/>
    </xf>
    <xf numFmtId="0" fontId="31" fillId="0" borderId="0" xfId="0" applyFont="1" applyBorder="1" applyAlignment="1">
      <alignment horizontal="center"/>
    </xf>
    <xf numFmtId="0" fontId="31" fillId="3" borderId="0" xfId="0" applyFont="1" applyFill="1" applyBorder="1" applyAlignment="1">
      <alignment horizontal="left"/>
    </xf>
    <xf numFmtId="3" fontId="31" fillId="0" borderId="0" xfId="0" applyNumberFormat="1" applyFont="1" applyBorder="1"/>
    <xf numFmtId="3" fontId="31" fillId="0" borderId="8" xfId="0" applyNumberFormat="1" applyFont="1" applyBorder="1"/>
    <xf numFmtId="3" fontId="31" fillId="0" borderId="0" xfId="0" applyNumberFormat="1" applyFont="1" applyFill="1" applyBorder="1"/>
    <xf numFmtId="3" fontId="31" fillId="0" borderId="8" xfId="0" applyNumberFormat="1" applyFont="1" applyFill="1" applyBorder="1"/>
    <xf numFmtId="165" fontId="31" fillId="0" borderId="0" xfId="0" applyNumberFormat="1" applyFont="1"/>
    <xf numFmtId="3" fontId="31" fillId="0" borderId="7" xfId="0" applyNumberFormat="1" applyFont="1" applyBorder="1"/>
    <xf numFmtId="3" fontId="31" fillId="0" borderId="7" xfId="0" applyNumberFormat="1" applyFont="1" applyFill="1" applyBorder="1"/>
    <xf numFmtId="164" fontId="31" fillId="0" borderId="0" xfId="0" applyNumberFormat="1" applyFont="1" applyBorder="1"/>
    <xf numFmtId="0" fontId="16" fillId="0" borderId="0" xfId="0" applyFont="1" applyAlignment="1">
      <alignment horizontal="left"/>
    </xf>
    <xf numFmtId="0" fontId="5" fillId="9" borderId="15" xfId="0" applyFont="1" applyFill="1" applyBorder="1" applyAlignment="1">
      <alignment horizontal="left"/>
    </xf>
    <xf numFmtId="3" fontId="12" fillId="0" borderId="15" xfId="0" applyNumberFormat="1" applyFont="1" applyBorder="1" applyAlignment="1">
      <alignment horizontal="right"/>
    </xf>
    <xf numFmtId="3" fontId="8" fillId="0" borderId="15" xfId="0" applyNumberFormat="1" applyFont="1" applyFill="1" applyBorder="1"/>
    <xf numFmtId="165" fontId="12" fillId="0" borderId="15" xfId="0" applyNumberFormat="1" applyFont="1" applyBorder="1" applyAlignment="1">
      <alignment horizontal="right"/>
    </xf>
    <xf numFmtId="165" fontId="11" fillId="0" borderId="15" xfId="0" applyNumberFormat="1" applyFont="1" applyBorder="1" applyAlignment="1">
      <alignment horizontal="right"/>
    </xf>
    <xf numFmtId="3" fontId="12" fillId="0" borderId="15" xfId="0" applyNumberFormat="1" applyFont="1" applyBorder="1" applyAlignment="1"/>
    <xf numFmtId="165" fontId="12" fillId="0" borderId="15" xfId="0" applyNumberFormat="1" applyFont="1" applyBorder="1" applyAlignment="1"/>
    <xf numFmtId="165" fontId="8" fillId="0" borderId="15" xfId="0" applyNumberFormat="1" applyFont="1" applyFill="1" applyBorder="1"/>
    <xf numFmtId="3" fontId="16" fillId="0" borderId="0" xfId="0" applyNumberFormat="1" applyFont="1" applyAlignment="1">
      <alignment horizontal="right"/>
    </xf>
    <xf numFmtId="3" fontId="16" fillId="0" borderId="15" xfId="0" applyNumberFormat="1" applyFont="1" applyBorder="1" applyAlignment="1">
      <alignment horizontal="right"/>
    </xf>
    <xf numFmtId="3" fontId="16" fillId="0" borderId="0" xfId="0" applyNumberFormat="1" applyFont="1" applyBorder="1" applyAlignment="1">
      <alignment horizontal="right"/>
    </xf>
    <xf numFmtId="0" fontId="32" fillId="0" borderId="0" xfId="0" applyFont="1"/>
    <xf numFmtId="164" fontId="5" fillId="0" borderId="0" xfId="0" applyNumberFormat="1" applyFont="1"/>
    <xf numFmtId="164" fontId="5" fillId="0" borderId="17" xfId="0" applyNumberFormat="1" applyFont="1" applyBorder="1"/>
    <xf numFmtId="0" fontId="5" fillId="0" borderId="1" xfId="0" applyFont="1" applyBorder="1"/>
    <xf numFmtId="0" fontId="5" fillId="0" borderId="2" xfId="0" applyFont="1" applyBorder="1"/>
    <xf numFmtId="0" fontId="5" fillId="0" borderId="3" xfId="0" applyFont="1" applyBorder="1"/>
    <xf numFmtId="0" fontId="5" fillId="3" borderId="1" xfId="0" applyFont="1" applyFill="1" applyBorder="1"/>
    <xf numFmtId="0" fontId="5" fillId="3" borderId="2" xfId="0" applyFont="1" applyFill="1" applyBorder="1"/>
    <xf numFmtId="0" fontId="5" fillId="3" borderId="3" xfId="0" applyFont="1" applyFill="1" applyBorder="1"/>
    <xf numFmtId="0" fontId="5" fillId="4" borderId="1" xfId="0" applyFont="1" applyFill="1" applyBorder="1"/>
    <xf numFmtId="0" fontId="5" fillId="4" borderId="2" xfId="0" applyFont="1" applyFill="1" applyBorder="1"/>
    <xf numFmtId="0" fontId="5" fillId="4" borderId="3" xfId="0" applyFont="1" applyFill="1" applyBorder="1"/>
    <xf numFmtId="3" fontId="5" fillId="0" borderId="0" xfId="0" applyNumberFormat="1" applyFont="1"/>
    <xf numFmtId="3" fontId="5" fillId="0" borderId="17" xfId="0" applyNumberFormat="1" applyFont="1" applyBorder="1"/>
    <xf numFmtId="3" fontId="5" fillId="0" borderId="0" xfId="0" applyNumberFormat="1" applyFont="1"/>
    <xf numFmtId="3" fontId="5" fillId="0" borderId="17" xfId="0" applyNumberFormat="1" applyFont="1" applyBorder="1"/>
    <xf numFmtId="165" fontId="5" fillId="0" borderId="0" xfId="0" applyNumberFormat="1" applyFont="1"/>
    <xf numFmtId="165" fontId="5" fillId="0" borderId="0" xfId="0" applyNumberFormat="1" applyFont="1"/>
    <xf numFmtId="0" fontId="27" fillId="0" borderId="0" xfId="0" applyFont="1" applyAlignment="1">
      <alignment horizontal="left"/>
    </xf>
    <xf numFmtId="166" fontId="5" fillId="0" borderId="0" xfId="0" applyNumberFormat="1" applyFont="1"/>
    <xf numFmtId="165" fontId="5" fillId="0" borderId="0" xfId="0" applyNumberFormat="1" applyFont="1" applyFill="1"/>
    <xf numFmtId="3" fontId="8" fillId="0" borderId="0" xfId="0" applyNumberFormat="1" applyFont="1" applyFill="1"/>
    <xf numFmtId="3" fontId="8" fillId="0" borderId="0" xfId="0" applyNumberFormat="1" applyFont="1"/>
    <xf numFmtId="0" fontId="5" fillId="3" borderId="15" xfId="0" applyFont="1" applyFill="1" applyBorder="1" applyAlignment="1">
      <alignment horizontal="left"/>
    </xf>
    <xf numFmtId="3" fontId="16" fillId="0" borderId="0" xfId="0" applyNumberFormat="1" applyFont="1" applyFill="1"/>
    <xf numFmtId="3" fontId="8" fillId="0" borderId="0" xfId="0" applyNumberFormat="1" applyFont="1"/>
    <xf numFmtId="0" fontId="5" fillId="3" borderId="15" xfId="0" applyFont="1" applyFill="1" applyBorder="1"/>
    <xf numFmtId="0" fontId="5" fillId="0" borderId="2" xfId="0" applyFont="1" applyBorder="1" applyAlignment="1">
      <alignment horizontal="center"/>
    </xf>
    <xf numFmtId="165" fontId="8" fillId="0" borderId="0" xfId="0" applyNumberFormat="1" applyFont="1"/>
    <xf numFmtId="0" fontId="5" fillId="6" borderId="15" xfId="0" applyFont="1" applyFill="1" applyBorder="1"/>
    <xf numFmtId="165" fontId="5" fillId="0" borderId="0" xfId="0" applyNumberFormat="1" applyFont="1"/>
    <xf numFmtId="165" fontId="8" fillId="0" borderId="0" xfId="0" applyNumberFormat="1" applyFont="1"/>
    <xf numFmtId="165" fontId="5" fillId="0" borderId="0" xfId="0" applyNumberFormat="1" applyFont="1"/>
    <xf numFmtId="3" fontId="5" fillId="0" borderId="0" xfId="0" applyNumberFormat="1" applyFont="1"/>
    <xf numFmtId="165" fontId="5" fillId="0" borderId="0" xfId="0" applyNumberFormat="1" applyFont="1" applyFill="1"/>
    <xf numFmtId="3" fontId="5" fillId="0" borderId="0" xfId="0" applyNumberFormat="1" applyFont="1" applyFill="1"/>
    <xf numFmtId="3" fontId="5" fillId="0" borderId="0" xfId="0" applyNumberFormat="1" applyFont="1"/>
    <xf numFmtId="3" fontId="5" fillId="0" borderId="0" xfId="0" applyNumberFormat="1" applyFont="1" applyAlignment="1">
      <alignment horizontal="right"/>
    </xf>
    <xf numFmtId="3" fontId="7" fillId="0" borderId="0" xfId="0" applyNumberFormat="1" applyFont="1" applyAlignment="1">
      <alignment horizontal="right"/>
    </xf>
    <xf numFmtId="3" fontId="8" fillId="0" borderId="0" xfId="0" applyNumberFormat="1" applyFont="1"/>
    <xf numFmtId="165" fontId="8" fillId="0" borderId="0" xfId="0" applyNumberFormat="1" applyFont="1"/>
    <xf numFmtId="164" fontId="12" fillId="0" borderId="0" xfId="0" applyNumberFormat="1" applyFont="1"/>
    <xf numFmtId="0" fontId="5" fillId="0" borderId="7" xfId="0" applyFont="1" applyBorder="1"/>
    <xf numFmtId="174" fontId="5" fillId="0" borderId="8" xfId="0" applyNumberFormat="1" applyFont="1" applyBorder="1"/>
    <xf numFmtId="174" fontId="5" fillId="0" borderId="0" xfId="0" applyNumberFormat="1" applyFont="1"/>
    <xf numFmtId="175" fontId="5" fillId="0" borderId="0" xfId="0" applyNumberFormat="1" applyFont="1"/>
    <xf numFmtId="0" fontId="6" fillId="0" borderId="0" xfId="0" applyFont="1" applyFill="1" applyBorder="1"/>
    <xf numFmtId="0" fontId="12" fillId="0" borderId="0" xfId="0" applyFont="1" applyFill="1" applyBorder="1"/>
    <xf numFmtId="0" fontId="5" fillId="0" borderId="15" xfId="0" applyFont="1" applyFill="1" applyBorder="1" applyAlignment="1">
      <alignment horizontal="left"/>
    </xf>
    <xf numFmtId="0" fontId="34" fillId="0" borderId="0" xfId="0" applyFont="1"/>
    <xf numFmtId="3" fontId="5" fillId="0" borderId="0" xfId="0" applyNumberFormat="1" applyFont="1" applyFill="1" applyBorder="1" applyAlignment="1">
      <alignment horizontal="left"/>
    </xf>
    <xf numFmtId="3" fontId="8" fillId="0" borderId="0" xfId="0" applyNumberFormat="1" applyFont="1" applyFill="1" applyBorder="1" applyAlignment="1">
      <alignment horizontal="left"/>
    </xf>
    <xf numFmtId="43" fontId="5" fillId="0" borderId="15" xfId="1" applyFont="1" applyFill="1" applyBorder="1" applyAlignment="1"/>
    <xf numFmtId="43" fontId="20" fillId="0" borderId="0" xfId="1" applyFont="1" applyFill="1" applyBorder="1" applyAlignment="1">
      <alignment horizontal="left"/>
    </xf>
    <xf numFmtId="0" fontId="35" fillId="0" borderId="0" xfId="0" applyFont="1"/>
    <xf numFmtId="0" fontId="35" fillId="0" borderId="0" xfId="0" applyFont="1" applyAlignment="1">
      <alignment horizontal="right"/>
    </xf>
    <xf numFmtId="172" fontId="5" fillId="0" borderId="0" xfId="0" applyNumberFormat="1" applyFont="1"/>
    <xf numFmtId="172" fontId="5" fillId="0" borderId="0" xfId="0" applyNumberFormat="1" applyFont="1" applyAlignment="1">
      <alignment horizontal="right"/>
    </xf>
    <xf numFmtId="172" fontId="5" fillId="0" borderId="15" xfId="0" applyNumberFormat="1" applyFont="1" applyFill="1" applyBorder="1" applyAlignment="1">
      <alignment horizontal="right"/>
    </xf>
    <xf numFmtId="172" fontId="34" fillId="0" borderId="0" xfId="0" applyNumberFormat="1" applyFont="1"/>
    <xf numFmtId="165" fontId="5" fillId="0" borderId="0" xfId="0" applyNumberFormat="1" applyFont="1"/>
    <xf numFmtId="165" fontId="5" fillId="0" borderId="0" xfId="0" applyNumberFormat="1" applyFont="1" applyAlignment="1">
      <alignment horizontal="right"/>
    </xf>
    <xf numFmtId="165" fontId="5" fillId="0" borderId="1" xfId="0" applyNumberFormat="1" applyFont="1" applyFill="1" applyBorder="1" applyAlignment="1">
      <alignment horizontal="centerContinuous"/>
    </xf>
    <xf numFmtId="165" fontId="5" fillId="0" borderId="3" xfId="0" applyNumberFormat="1" applyFont="1" applyFill="1" applyBorder="1" applyAlignment="1">
      <alignment horizontal="centerContinuous"/>
    </xf>
    <xf numFmtId="165" fontId="5" fillId="0" borderId="0" xfId="0" applyNumberFormat="1" applyFont="1" applyFill="1" applyAlignment="1">
      <alignment horizontal="centerContinuous"/>
    </xf>
    <xf numFmtId="165" fontId="5" fillId="0" borderId="15" xfId="0" applyNumberFormat="1" applyFont="1" applyFill="1" applyBorder="1" applyAlignment="1">
      <alignment horizontal="right"/>
    </xf>
    <xf numFmtId="165" fontId="34" fillId="0" borderId="0" xfId="0" applyNumberFormat="1" applyFont="1"/>
    <xf numFmtId="172" fontId="35" fillId="0" borderId="0" xfId="0" applyNumberFormat="1" applyFont="1"/>
    <xf numFmtId="165" fontId="35" fillId="0" borderId="0" xfId="0" applyNumberFormat="1" applyFont="1"/>
    <xf numFmtId="0" fontId="36" fillId="0" borderId="0" xfId="0" applyFont="1"/>
    <xf numFmtId="0" fontId="37" fillId="0" borderId="0" xfId="0" applyFont="1"/>
    <xf numFmtId="0" fontId="38" fillId="0" borderId="0" xfId="0" applyFont="1" applyAlignment="1">
      <alignment horizontal="right"/>
    </xf>
    <xf numFmtId="0" fontId="38" fillId="0" borderId="0" xfId="0" applyFont="1"/>
    <xf numFmtId="164" fontId="37" fillId="0" borderId="0" xfId="0" applyNumberFormat="1" applyFont="1"/>
    <xf numFmtId="164" fontId="37" fillId="0" borderId="0" xfId="0" applyNumberFormat="1" applyFont="1" applyAlignment="1">
      <alignment horizontal="center"/>
    </xf>
    <xf numFmtId="164" fontId="37" fillId="0" borderId="0" xfId="0" applyNumberFormat="1" applyFont="1" applyAlignment="1">
      <alignment horizontal="right"/>
    </xf>
    <xf numFmtId="172" fontId="37" fillId="0" borderId="0" xfId="0" applyNumberFormat="1" applyFont="1" applyAlignment="1">
      <alignment horizontal="center"/>
    </xf>
    <xf numFmtId="164" fontId="37" fillId="0" borderId="0" xfId="0" applyNumberFormat="1" applyFont="1" applyAlignment="1"/>
    <xf numFmtId="176" fontId="37" fillId="0" borderId="0" xfId="0" applyNumberFormat="1" applyFont="1" applyAlignment="1"/>
    <xf numFmtId="165" fontId="37" fillId="0" borderId="0" xfId="0" applyNumberFormat="1" applyFont="1" applyAlignment="1"/>
    <xf numFmtId="0" fontId="39" fillId="0" borderId="0" xfId="0" applyFont="1"/>
  </cellXfs>
  <cellStyles count="2">
    <cellStyle name="Comma" xfId="1" builtinId="3"/>
    <cellStyle name="Normal" xfId="0" builtinId="0"/>
  </cellStyles>
  <dxfs count="0"/>
  <tableStyles count="0" defaultTableStyle="TableStyleMedium9"/>
</styleSheet>
</file>

<file path=xl/_rels/workbook.xml.rels><?xml version="1.0" encoding="UTF-8" standalone="yes"?>
<Relationships xmlns="http://schemas.openxmlformats.org/package/2006/relationships"><Relationship Id="rId11" Type="http://schemas.openxmlformats.org/officeDocument/2006/relationships/styles" Target="styles.xml"/><Relationship Id="rId12" Type="http://schemas.openxmlformats.org/officeDocument/2006/relationships/sharedStrings" Target="sharedStrings.xml"/><Relationship Id="rId13"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V223"/>
  <sheetViews>
    <sheetView zoomScale="125" workbookViewId="0">
      <selection activeCell="A13" sqref="A13"/>
    </sheetView>
  </sheetViews>
  <sheetFormatPr baseColWidth="10" defaultRowHeight="15"/>
  <cols>
    <col min="1" max="2" width="10.7109375" style="1"/>
    <col min="3" max="3" width="11.5703125" style="1" customWidth="1"/>
    <col min="4" max="6" width="10.7109375" style="1"/>
    <col min="7" max="7" width="11.5703125" style="1" customWidth="1"/>
    <col min="8" max="14" width="10.7109375" style="1"/>
    <col min="15" max="15" width="11.7109375" style="1" customWidth="1"/>
    <col min="16" max="18" width="10.7109375" style="1"/>
    <col min="19" max="19" width="12" style="1" customWidth="1"/>
    <col min="20" max="20" width="10.7109375" style="1"/>
    <col min="21" max="21" width="9.5703125" style="1" customWidth="1"/>
    <col min="22" max="16384" width="10.7109375" style="1"/>
  </cols>
  <sheetData>
    <row r="1" spans="1:22" ht="17">
      <c r="B1" s="155" t="s">
        <v>649</v>
      </c>
      <c r="P1" s="131"/>
    </row>
    <row r="2" spans="1:22" ht="17">
      <c r="B2" s="155"/>
      <c r="O2" s="49"/>
      <c r="P2" s="131"/>
    </row>
    <row r="3" spans="1:22">
      <c r="A3" s="131" t="s">
        <v>883</v>
      </c>
    </row>
    <row r="4" spans="1:22">
      <c r="A4" s="156" t="s">
        <v>670</v>
      </c>
    </row>
    <row r="5" spans="1:22">
      <c r="B5" s="157" t="s">
        <v>882</v>
      </c>
    </row>
    <row r="6" spans="1:22">
      <c r="A6" s="1" t="s">
        <v>489</v>
      </c>
    </row>
    <row r="7" spans="1:22">
      <c r="A7" s="1" t="s">
        <v>623</v>
      </c>
    </row>
    <row r="8" spans="1:22">
      <c r="A8" s="1" t="s">
        <v>630</v>
      </c>
    </row>
    <row r="9" spans="1:22">
      <c r="A9" s="156" t="s">
        <v>685</v>
      </c>
    </row>
    <row r="10" spans="1:22">
      <c r="A10" s="156" t="s">
        <v>593</v>
      </c>
    </row>
    <row r="11" spans="1:22">
      <c r="A11" s="156" t="s">
        <v>59</v>
      </c>
    </row>
    <row r="12" spans="1:22">
      <c r="A12" s="156" t="s">
        <v>969</v>
      </c>
      <c r="J12" s="416"/>
    </row>
    <row r="13" spans="1:22">
      <c r="A13" s="1" t="s">
        <v>169</v>
      </c>
      <c r="J13" s="416"/>
    </row>
    <row r="15" spans="1:22">
      <c r="A15" s="55" t="s">
        <v>588</v>
      </c>
      <c r="Q15" s="100"/>
      <c r="R15" s="100"/>
      <c r="S15" s="100"/>
      <c r="T15" s="100"/>
      <c r="U15" s="100"/>
      <c r="V15" s="100"/>
    </row>
    <row r="16" spans="1:22">
      <c r="A16" s="55"/>
      <c r="B16" s="1" t="s">
        <v>699</v>
      </c>
      <c r="P16" s="174"/>
      <c r="Q16" s="174"/>
      <c r="R16" s="174"/>
      <c r="S16" s="174"/>
      <c r="T16" s="174"/>
      <c r="U16" s="174"/>
      <c r="V16" s="174"/>
    </row>
    <row r="17" spans="1:22">
      <c r="A17" s="55"/>
      <c r="P17" s="174"/>
      <c r="Q17" s="174"/>
      <c r="R17" s="174"/>
      <c r="S17" s="174"/>
      <c r="T17" s="174"/>
      <c r="U17" s="174"/>
      <c r="V17" s="174"/>
    </row>
    <row r="18" spans="1:22">
      <c r="D18" s="204" t="s">
        <v>891</v>
      </c>
    </row>
    <row r="19" spans="1:22">
      <c r="D19" s="199"/>
      <c r="E19" s="200"/>
      <c r="F19" s="198" t="s">
        <v>290</v>
      </c>
      <c r="G19" s="201" t="s">
        <v>475</v>
      </c>
      <c r="H19" s="202"/>
      <c r="I19" s="101" t="s">
        <v>285</v>
      </c>
      <c r="J19" s="101"/>
    </row>
    <row r="20" spans="1:22">
      <c r="B20" s="203" t="s">
        <v>890</v>
      </c>
      <c r="D20" s="199" t="s">
        <v>595</v>
      </c>
      <c r="E20" s="200" t="s">
        <v>596</v>
      </c>
      <c r="F20" s="198" t="s">
        <v>597</v>
      </c>
      <c r="G20" s="201" t="s">
        <v>598</v>
      </c>
      <c r="H20" s="202" t="s">
        <v>599</v>
      </c>
      <c r="I20" s="101" t="s">
        <v>600</v>
      </c>
      <c r="J20" s="101" t="s">
        <v>601</v>
      </c>
    </row>
    <row r="21" spans="1:22">
      <c r="B21" s="1" t="s">
        <v>466</v>
      </c>
      <c r="D21" s="210">
        <v>115261.45854022319</v>
      </c>
      <c r="E21" s="211"/>
      <c r="F21" s="211"/>
      <c r="G21" s="211">
        <v>10871.093702429989</v>
      </c>
      <c r="H21" s="211">
        <v>13263381.24816332</v>
      </c>
      <c r="I21" s="212">
        <v>331898.69684491609</v>
      </c>
      <c r="J21" s="127">
        <f t="shared" ref="J21:J26" si="0">SUM(D21:I21)</f>
        <v>13721412.49725089</v>
      </c>
      <c r="L21" s="255">
        <f>100*G21/G$27</f>
        <v>0.55738338602679505</v>
      </c>
    </row>
    <row r="22" spans="1:22">
      <c r="B22" s="1" t="s">
        <v>467</v>
      </c>
      <c r="D22" s="205"/>
      <c r="E22" s="111"/>
      <c r="F22" s="111"/>
      <c r="G22" s="111">
        <v>63429.66979701021</v>
      </c>
      <c r="H22" s="111">
        <v>699236.0567619378</v>
      </c>
      <c r="I22" s="206">
        <v>11633.280008496089</v>
      </c>
      <c r="J22" s="127">
        <f t="shared" si="0"/>
        <v>774299.00656744419</v>
      </c>
      <c r="L22" s="255">
        <f t="shared" ref="L22:L27" si="1">100*G22/G$27</f>
        <v>3.2521699374292345</v>
      </c>
    </row>
    <row r="23" spans="1:22">
      <c r="B23" s="1" t="s">
        <v>476</v>
      </c>
      <c r="D23" s="205"/>
      <c r="E23" s="111">
        <v>97397.023860786663</v>
      </c>
      <c r="F23" s="111"/>
      <c r="G23" s="111">
        <v>18205.356835822568</v>
      </c>
      <c r="H23" s="111"/>
      <c r="I23" s="206">
        <v>10363.989686615565</v>
      </c>
      <c r="J23" s="127">
        <f t="shared" si="0"/>
        <v>125966.3703832248</v>
      </c>
      <c r="L23" s="255">
        <f t="shared" si="1"/>
        <v>0.93342617723078103</v>
      </c>
    </row>
    <row r="24" spans="1:22">
      <c r="B24" s="1" t="s">
        <v>468</v>
      </c>
      <c r="D24" s="205">
        <v>54043.680686016909</v>
      </c>
      <c r="E24" s="111"/>
      <c r="F24" s="111">
        <v>13239.579909150525</v>
      </c>
      <c r="G24" s="111">
        <v>55009.827416293272</v>
      </c>
      <c r="H24" s="111"/>
      <c r="I24" s="206"/>
      <c r="J24" s="127">
        <f t="shared" si="0"/>
        <v>122293.0880114607</v>
      </c>
      <c r="L24" s="255">
        <f t="shared" si="1"/>
        <v>2.8204672601791172</v>
      </c>
    </row>
    <row r="25" spans="1:22">
      <c r="B25" s="1" t="s">
        <v>469</v>
      </c>
      <c r="D25" s="205">
        <v>11907.199016231563</v>
      </c>
      <c r="E25" s="111"/>
      <c r="F25" s="111">
        <v>14549.249652182578</v>
      </c>
      <c r="G25" s="111">
        <v>67937.492317368858</v>
      </c>
      <c r="H25" s="111">
        <v>44307.66635946311</v>
      </c>
      <c r="I25" s="206"/>
      <c r="J25" s="127">
        <f t="shared" si="0"/>
        <v>138701.60734524613</v>
      </c>
      <c r="L25" s="255">
        <f t="shared" si="1"/>
        <v>3.4832952913983308</v>
      </c>
    </row>
    <row r="26" spans="1:22">
      <c r="B26" s="1" t="s">
        <v>181</v>
      </c>
      <c r="D26" s="207">
        <v>83605.180024722824</v>
      </c>
      <c r="E26" s="208">
        <v>1280.7963507249699</v>
      </c>
      <c r="F26" s="208">
        <v>78164.044324776332</v>
      </c>
      <c r="G26" s="208">
        <v>1734926.4914038414</v>
      </c>
      <c r="H26" s="208">
        <v>1428321.4319577322</v>
      </c>
      <c r="I26" s="209">
        <v>75938.740698209396</v>
      </c>
      <c r="J26" s="127">
        <f t="shared" si="0"/>
        <v>3402236.6847600075</v>
      </c>
      <c r="L26" s="255">
        <f t="shared" si="1"/>
        <v>88.95325794773575</v>
      </c>
    </row>
    <row r="27" spans="1:22">
      <c r="B27" s="109"/>
      <c r="C27" s="2" t="s">
        <v>700</v>
      </c>
      <c r="D27" s="127">
        <f>SUM(D21:D26)</f>
        <v>264817.51826719451</v>
      </c>
      <c r="E27" s="452">
        <f t="shared" ref="E27:I27" si="2">SUM(E21:E26)</f>
        <v>98677.820211511629</v>
      </c>
      <c r="F27" s="452">
        <f t="shared" si="2"/>
        <v>105952.87388610943</v>
      </c>
      <c r="G27" s="452">
        <f t="shared" si="2"/>
        <v>1950379.9314727662</v>
      </c>
      <c r="H27" s="452">
        <f t="shared" si="2"/>
        <v>15435246.403242454</v>
      </c>
      <c r="I27" s="452">
        <f t="shared" si="2"/>
        <v>429834.70723823714</v>
      </c>
      <c r="J27" s="174">
        <f>SUM(D27:I27)</f>
        <v>18284909.254318275</v>
      </c>
      <c r="L27" s="255">
        <f t="shared" si="1"/>
        <v>100</v>
      </c>
    </row>
    <row r="28" spans="1:22">
      <c r="B28" s="109"/>
      <c r="C28" s="2"/>
      <c r="D28" s="452"/>
      <c r="E28" s="452"/>
      <c r="F28" s="383"/>
      <c r="G28" s="383"/>
      <c r="H28" s="383"/>
      <c r="I28" s="383"/>
      <c r="J28" s="383"/>
      <c r="K28" s="383"/>
      <c r="L28" s="383"/>
    </row>
    <row r="29" spans="1:22">
      <c r="B29" s="1" t="s">
        <v>875</v>
      </c>
      <c r="C29" s="2"/>
      <c r="D29" s="452"/>
      <c r="E29" s="452"/>
      <c r="F29" s="383"/>
      <c r="G29" s="383"/>
      <c r="H29" s="383"/>
      <c r="I29" s="383"/>
      <c r="J29" s="383"/>
      <c r="L29" s="417"/>
    </row>
    <row r="30" spans="1:22">
      <c r="A30" s="1" t="s">
        <v>968</v>
      </c>
      <c r="B30" s="109"/>
      <c r="C30" s="2"/>
      <c r="D30" s="452"/>
      <c r="E30" s="452"/>
      <c r="F30" s="383"/>
      <c r="G30" s="383"/>
      <c r="H30" s="383"/>
      <c r="I30" s="383"/>
      <c r="J30" s="383"/>
      <c r="L30" s="417"/>
    </row>
    <row r="31" spans="1:22">
      <c r="A31" s="1" t="s">
        <v>886</v>
      </c>
      <c r="B31" s="109"/>
      <c r="C31" s="2"/>
      <c r="D31" s="452"/>
      <c r="E31" s="452"/>
      <c r="F31" s="383"/>
      <c r="G31" s="383"/>
      <c r="H31" s="383"/>
      <c r="I31" s="383"/>
      <c r="J31" s="383"/>
      <c r="L31" s="417"/>
    </row>
    <row r="32" spans="1:22">
      <c r="A32" s="1" t="s">
        <v>877</v>
      </c>
      <c r="B32" s="109"/>
      <c r="C32" s="2"/>
      <c r="D32" s="452"/>
      <c r="E32" s="452"/>
      <c r="F32" s="383"/>
      <c r="G32" s="383"/>
      <c r="H32" s="383"/>
      <c r="I32" s="383"/>
      <c r="J32" s="383"/>
      <c r="L32" s="417"/>
    </row>
    <row r="33" spans="1:22">
      <c r="A33" s="1" t="s">
        <v>885</v>
      </c>
      <c r="B33" s="109"/>
      <c r="C33" s="2"/>
      <c r="D33" s="452"/>
      <c r="E33" s="452"/>
      <c r="F33" s="383"/>
      <c r="G33" s="383"/>
      <c r="H33" s="383"/>
      <c r="I33" s="383"/>
      <c r="J33" s="383"/>
      <c r="L33" s="417"/>
    </row>
    <row r="34" spans="1:22">
      <c r="A34" s="1" t="s">
        <v>876</v>
      </c>
      <c r="B34" s="109"/>
      <c r="C34" s="2"/>
      <c r="D34" s="452"/>
      <c r="E34" s="452"/>
      <c r="F34" s="383"/>
      <c r="G34" s="383"/>
      <c r="H34" s="383"/>
      <c r="I34" s="383"/>
      <c r="J34" s="383"/>
      <c r="L34" s="417"/>
    </row>
    <row r="35" spans="1:22">
      <c r="A35" s="1" t="s">
        <v>884</v>
      </c>
      <c r="B35" s="109"/>
      <c r="C35" s="2"/>
      <c r="D35" s="452"/>
      <c r="E35" s="452"/>
      <c r="F35" s="383"/>
      <c r="G35" s="383"/>
      <c r="H35" s="383"/>
      <c r="I35" s="383"/>
      <c r="J35" s="383"/>
      <c r="L35" s="417"/>
    </row>
    <row r="36" spans="1:22">
      <c r="A36" s="1" t="s">
        <v>874</v>
      </c>
      <c r="B36" s="109"/>
      <c r="C36" s="2"/>
      <c r="D36" s="452"/>
      <c r="E36" s="452"/>
      <c r="F36" s="383"/>
      <c r="G36" s="383"/>
      <c r="H36" s="383"/>
      <c r="I36" s="383"/>
      <c r="J36" s="383"/>
      <c r="L36" s="417"/>
    </row>
    <row r="37" spans="1:22">
      <c r="A37" s="1" t="s">
        <v>48</v>
      </c>
      <c r="B37" s="109"/>
      <c r="C37" s="2"/>
      <c r="D37" s="452"/>
      <c r="E37" s="452"/>
      <c r="F37" s="383"/>
      <c r="G37" s="383"/>
      <c r="H37" s="383"/>
      <c r="I37" s="383"/>
      <c r="J37" s="383"/>
      <c r="L37" s="417"/>
    </row>
    <row r="38" spans="1:22">
      <c r="B38" s="109"/>
      <c r="C38" s="2"/>
      <c r="D38" s="452"/>
      <c r="E38" s="452"/>
      <c r="F38" s="383"/>
      <c r="G38" s="383"/>
      <c r="H38" s="383"/>
      <c r="I38" s="383"/>
      <c r="J38" s="383"/>
      <c r="L38" s="417"/>
    </row>
    <row r="39" spans="1:22">
      <c r="A39" s="55" t="s">
        <v>47</v>
      </c>
      <c r="B39" s="109"/>
      <c r="C39" s="2"/>
      <c r="D39" s="452"/>
      <c r="E39" s="452"/>
      <c r="F39" s="383"/>
      <c r="G39" s="383"/>
      <c r="H39" s="383"/>
      <c r="I39" s="383"/>
      <c r="J39" s="383"/>
      <c r="L39" s="417"/>
    </row>
    <row r="40" spans="1:22">
      <c r="D40" s="105"/>
      <c r="E40" s="105"/>
      <c r="F40" s="105"/>
      <c r="G40" s="105"/>
      <c r="H40" s="105"/>
      <c r="I40" s="105"/>
      <c r="J40" s="105"/>
    </row>
    <row r="41" spans="1:22">
      <c r="A41" s="55" t="s">
        <v>581</v>
      </c>
      <c r="P41" s="105"/>
      <c r="Q41" s="105"/>
      <c r="R41" s="105"/>
      <c r="S41" s="105"/>
      <c r="T41" s="105"/>
      <c r="U41" s="105"/>
      <c r="V41" s="105"/>
    </row>
    <row r="42" spans="1:22">
      <c r="B42" s="1" t="s">
        <v>511</v>
      </c>
      <c r="P42" s="105"/>
      <c r="Q42" s="105"/>
      <c r="R42" s="105"/>
      <c r="S42" s="105"/>
      <c r="T42" s="105"/>
      <c r="U42" s="105"/>
      <c r="V42" s="105"/>
    </row>
    <row r="43" spans="1:22">
      <c r="B43" s="1" t="s">
        <v>603</v>
      </c>
      <c r="P43" s="105"/>
      <c r="Q43" s="105"/>
      <c r="R43" s="105"/>
      <c r="S43" s="105"/>
      <c r="T43" s="105"/>
      <c r="U43" s="105"/>
      <c r="V43" s="105"/>
    </row>
    <row r="44" spans="1:22">
      <c r="B44" s="1" t="s">
        <v>490</v>
      </c>
      <c r="P44" s="105"/>
      <c r="Q44" s="105"/>
      <c r="R44" s="105"/>
      <c r="S44" s="105"/>
      <c r="T44" s="105"/>
      <c r="U44" s="105"/>
      <c r="V44" s="105"/>
    </row>
    <row r="45" spans="1:22">
      <c r="B45" s="1" t="s">
        <v>519</v>
      </c>
      <c r="P45" s="105"/>
      <c r="Q45" s="105"/>
      <c r="R45" s="105"/>
      <c r="S45" s="105"/>
      <c r="T45" s="105"/>
      <c r="U45" s="105"/>
      <c r="V45" s="105"/>
    </row>
    <row r="46" spans="1:22">
      <c r="B46" s="1" t="s">
        <v>749</v>
      </c>
      <c r="P46" s="105"/>
      <c r="Q46" s="105"/>
      <c r="R46" s="105"/>
      <c r="S46" s="105"/>
      <c r="T46" s="105"/>
      <c r="U46" s="105"/>
      <c r="V46" s="105"/>
    </row>
    <row r="47" spans="1:22">
      <c r="B47" s="1" t="s">
        <v>695</v>
      </c>
      <c r="P47" s="105"/>
      <c r="Q47" s="105"/>
      <c r="R47" s="105"/>
      <c r="S47" s="105"/>
      <c r="T47" s="105"/>
      <c r="U47" s="105"/>
      <c r="V47" s="105"/>
    </row>
    <row r="48" spans="1:22">
      <c r="B48" s="1" t="s">
        <v>589</v>
      </c>
      <c r="P48" s="105"/>
      <c r="Q48" s="105"/>
      <c r="R48" s="105"/>
      <c r="S48" s="105"/>
      <c r="T48" s="105"/>
      <c r="U48" s="105"/>
      <c r="V48" s="105"/>
    </row>
    <row r="49" spans="1:22">
      <c r="B49" s="1" t="s">
        <v>735</v>
      </c>
      <c r="P49" s="105"/>
      <c r="Q49" s="105"/>
      <c r="R49" s="105"/>
      <c r="S49" s="105"/>
      <c r="T49" s="105"/>
      <c r="U49" s="105"/>
      <c r="V49" s="105"/>
    </row>
    <row r="50" spans="1:22">
      <c r="B50" s="1" t="s">
        <v>644</v>
      </c>
      <c r="P50" s="105"/>
      <c r="Q50" s="105"/>
      <c r="R50" s="105"/>
      <c r="S50" s="105"/>
      <c r="T50" s="105"/>
      <c r="U50" s="105"/>
      <c r="V50" s="105"/>
    </row>
    <row r="51" spans="1:22">
      <c r="B51" s="1" t="s">
        <v>409</v>
      </c>
      <c r="P51" s="105"/>
      <c r="Q51" s="105"/>
      <c r="R51" s="105"/>
      <c r="S51" s="105"/>
      <c r="T51" s="105"/>
      <c r="U51" s="105"/>
      <c r="V51" s="105"/>
    </row>
    <row r="52" spans="1:22">
      <c r="B52" s="1" t="s">
        <v>305</v>
      </c>
      <c r="P52" s="105"/>
      <c r="Q52" s="105"/>
      <c r="R52" s="105"/>
      <c r="S52" s="105"/>
      <c r="T52" s="105"/>
      <c r="U52" s="105"/>
      <c r="V52" s="105"/>
    </row>
    <row r="53" spans="1:22">
      <c r="B53" s="1" t="s">
        <v>294</v>
      </c>
      <c r="P53" s="105"/>
      <c r="Q53" s="105"/>
      <c r="R53" s="105"/>
      <c r="S53" s="105"/>
      <c r="T53" s="105"/>
      <c r="U53" s="105"/>
      <c r="V53" s="105"/>
    </row>
    <row r="54" spans="1:22">
      <c r="B54" s="1" t="s">
        <v>287</v>
      </c>
      <c r="P54" s="105"/>
      <c r="Q54" s="105"/>
      <c r="R54" s="105"/>
      <c r="S54" s="105"/>
      <c r="T54" s="105"/>
      <c r="U54" s="105"/>
      <c r="V54" s="105"/>
    </row>
    <row r="55" spans="1:22">
      <c r="B55" s="1" t="s">
        <v>408</v>
      </c>
      <c r="P55" s="105"/>
      <c r="Q55" s="105"/>
      <c r="R55" s="105"/>
      <c r="S55" s="105"/>
      <c r="T55" s="105"/>
      <c r="U55" s="105"/>
      <c r="V55" s="105"/>
    </row>
    <row r="56" spans="1:22">
      <c r="B56" s="1" t="s">
        <v>297</v>
      </c>
      <c r="P56" s="105"/>
      <c r="Q56" s="105"/>
      <c r="R56" s="105"/>
      <c r="S56" s="105"/>
      <c r="T56" s="105"/>
      <c r="U56" s="105"/>
      <c r="V56" s="105"/>
    </row>
    <row r="57" spans="1:22">
      <c r="B57" s="1" t="s">
        <v>689</v>
      </c>
      <c r="P57" s="105"/>
      <c r="Q57" s="105"/>
      <c r="R57" s="105"/>
      <c r="S57" s="105"/>
      <c r="T57" s="105"/>
      <c r="U57" s="105"/>
      <c r="V57" s="105"/>
    </row>
    <row r="58" spans="1:22">
      <c r="B58" s="1" t="s">
        <v>842</v>
      </c>
      <c r="P58" s="361"/>
      <c r="Q58" s="361"/>
      <c r="R58" s="361"/>
      <c r="S58" s="361"/>
      <c r="T58" s="361"/>
      <c r="U58" s="361"/>
      <c r="V58" s="361"/>
    </row>
    <row r="59" spans="1:22">
      <c r="P59" s="105"/>
      <c r="Q59" s="105"/>
      <c r="R59" s="105"/>
      <c r="S59" s="105"/>
      <c r="T59" s="105"/>
      <c r="U59" s="105"/>
      <c r="V59" s="105"/>
    </row>
    <row r="60" spans="1:22">
      <c r="A60" s="55" t="s">
        <v>479</v>
      </c>
      <c r="R60" s="361"/>
      <c r="S60" s="361"/>
      <c r="T60" s="361"/>
    </row>
    <row r="61" spans="1:22">
      <c r="B61" s="1" t="s">
        <v>543</v>
      </c>
      <c r="R61" s="361"/>
      <c r="S61" s="361"/>
      <c r="T61" s="361"/>
    </row>
    <row r="62" spans="1:22">
      <c r="B62" s="1" t="s">
        <v>416</v>
      </c>
      <c r="R62" s="361"/>
      <c r="S62" s="361"/>
      <c r="T62" s="361"/>
    </row>
    <row r="63" spans="1:22">
      <c r="B63" s="1" t="s">
        <v>641</v>
      </c>
      <c r="R63" s="361"/>
      <c r="S63" s="361"/>
      <c r="T63" s="361"/>
    </row>
    <row r="64" spans="1:22">
      <c r="B64" s="1" t="s">
        <v>500</v>
      </c>
      <c r="R64" s="361"/>
      <c r="S64" s="361"/>
      <c r="T64" s="361"/>
    </row>
    <row r="65" spans="1:20">
      <c r="B65" s="1" t="s">
        <v>648</v>
      </c>
      <c r="R65" s="361"/>
      <c r="S65" s="361"/>
      <c r="T65" s="361"/>
    </row>
    <row r="66" spans="1:20">
      <c r="B66" s="1" t="s">
        <v>577</v>
      </c>
      <c r="R66" s="361"/>
      <c r="S66" s="361"/>
      <c r="T66" s="361"/>
    </row>
    <row r="67" spans="1:20">
      <c r="R67" s="361"/>
      <c r="S67" s="361"/>
      <c r="T67" s="361"/>
    </row>
    <row r="68" spans="1:20">
      <c r="A68" s="55" t="s">
        <v>536</v>
      </c>
      <c r="R68" s="361"/>
      <c r="S68" s="361"/>
      <c r="T68" s="361"/>
    </row>
    <row r="69" spans="1:20">
      <c r="A69" s="55"/>
      <c r="R69" s="361"/>
      <c r="S69" s="361"/>
      <c r="T69" s="361"/>
    </row>
    <row r="70" spans="1:20">
      <c r="A70" s="1" t="s">
        <v>579</v>
      </c>
      <c r="B70" s="1" t="s">
        <v>313</v>
      </c>
    </row>
    <row r="71" spans="1:20">
      <c r="B71" s="1" t="s">
        <v>617</v>
      </c>
    </row>
    <row r="72" spans="1:20">
      <c r="B72" s="1" t="s">
        <v>681</v>
      </c>
    </row>
    <row r="73" spans="1:20">
      <c r="B73" s="1" t="s">
        <v>715</v>
      </c>
    </row>
    <row r="74" spans="1:20">
      <c r="B74" s="1" t="s">
        <v>682</v>
      </c>
    </row>
    <row r="75" spans="1:20">
      <c r="B75" s="1" t="s">
        <v>451</v>
      </c>
    </row>
    <row r="77" spans="1:20">
      <c r="A77" s="1" t="s">
        <v>450</v>
      </c>
      <c r="B77" s="1" t="s">
        <v>515</v>
      </c>
    </row>
    <row r="78" spans="1:20">
      <c r="B78" s="1" t="s">
        <v>614</v>
      </c>
    </row>
    <row r="80" spans="1:20">
      <c r="A80" s="1" t="s">
        <v>548</v>
      </c>
      <c r="B80" s="1" t="s">
        <v>865</v>
      </c>
    </row>
    <row r="81" spans="1:5">
      <c r="B81" s="1" t="s">
        <v>671</v>
      </c>
    </row>
    <row r="84" spans="1:5">
      <c r="A84" s="55" t="s">
        <v>554</v>
      </c>
    </row>
    <row r="85" spans="1:5">
      <c r="B85" s="109" t="s">
        <v>752</v>
      </c>
    </row>
    <row r="86" spans="1:5">
      <c r="B86" s="1" t="s">
        <v>862</v>
      </c>
    </row>
    <row r="87" spans="1:5">
      <c r="B87" s="1" t="s">
        <v>570</v>
      </c>
    </row>
    <row r="88" spans="1:5">
      <c r="B88" s="1" t="s">
        <v>571</v>
      </c>
    </row>
    <row r="89" spans="1:5">
      <c r="B89" s="1" t="s">
        <v>522</v>
      </c>
    </row>
    <row r="90" spans="1:5">
      <c r="B90" s="1" t="s">
        <v>196</v>
      </c>
    </row>
    <row r="92" spans="1:5">
      <c r="A92" s="259" t="s">
        <v>578</v>
      </c>
      <c r="B92" s="69"/>
      <c r="C92" s="69"/>
      <c r="D92" s="69"/>
      <c r="E92" s="69"/>
    </row>
    <row r="94" spans="1:5">
      <c r="A94" s="1" t="s">
        <v>579</v>
      </c>
      <c r="B94" s="1" t="s">
        <v>447</v>
      </c>
    </row>
    <row r="95" spans="1:5">
      <c r="B95" s="159" t="s">
        <v>254</v>
      </c>
    </row>
    <row r="96" spans="1:5">
      <c r="B96" s="1" t="s">
        <v>262</v>
      </c>
    </row>
    <row r="97" spans="2:2">
      <c r="B97" s="1" t="s">
        <v>163</v>
      </c>
    </row>
    <row r="98" spans="2:2">
      <c r="B98" s="1" t="s">
        <v>330</v>
      </c>
    </row>
    <row r="99" spans="2:2">
      <c r="B99" s="1" t="s">
        <v>335</v>
      </c>
    </row>
    <row r="100" spans="2:2">
      <c r="B100" s="1" t="s">
        <v>338</v>
      </c>
    </row>
    <row r="101" spans="2:2">
      <c r="B101" s="159" t="s">
        <v>314</v>
      </c>
    </row>
    <row r="102" spans="2:2">
      <c r="B102" s="1" t="s">
        <v>607</v>
      </c>
    </row>
    <row r="103" spans="2:2">
      <c r="B103" s="1" t="s">
        <v>642</v>
      </c>
    </row>
    <row r="104" spans="2:2">
      <c r="B104" s="1" t="s">
        <v>667</v>
      </c>
    </row>
    <row r="105" spans="2:2">
      <c r="B105" s="1" t="s">
        <v>626</v>
      </c>
    </row>
    <row r="106" spans="2:2">
      <c r="B106" s="1" t="s">
        <v>723</v>
      </c>
    </row>
    <row r="108" spans="2:2">
      <c r="B108" s="5" t="s">
        <v>616</v>
      </c>
    </row>
    <row r="109" spans="2:2">
      <c r="B109" s="1" t="s">
        <v>494</v>
      </c>
    </row>
    <row r="110" spans="2:2">
      <c r="B110" s="1" t="s">
        <v>547</v>
      </c>
    </row>
    <row r="111" spans="2:2">
      <c r="B111" s="1" t="s">
        <v>521</v>
      </c>
    </row>
    <row r="112" spans="2:2">
      <c r="B112" s="1" t="s">
        <v>591</v>
      </c>
    </row>
    <row r="113" spans="1:5">
      <c r="B113" s="1" t="s">
        <v>567</v>
      </c>
    </row>
    <row r="114" spans="1:5">
      <c r="B114" s="1" t="s">
        <v>716</v>
      </c>
    </row>
    <row r="115" spans="1:5">
      <c r="B115" s="1" t="s">
        <v>673</v>
      </c>
    </row>
    <row r="117" spans="1:5">
      <c r="B117" s="5" t="s">
        <v>509</v>
      </c>
    </row>
    <row r="118" spans="1:5">
      <c r="B118" s="1" t="s">
        <v>460</v>
      </c>
    </row>
    <row r="119" spans="1:5">
      <c r="B119" s="127" t="s">
        <v>417</v>
      </c>
    </row>
    <row r="120" spans="1:5">
      <c r="B120" s="1" t="s">
        <v>582</v>
      </c>
    </row>
    <row r="121" spans="1:5">
      <c r="B121" s="1" t="s">
        <v>508</v>
      </c>
    </row>
    <row r="122" spans="1:5">
      <c r="B122" s="1" t="s">
        <v>727</v>
      </c>
    </row>
    <row r="124" spans="1:5">
      <c r="A124" s="1" t="s">
        <v>247</v>
      </c>
      <c r="B124" s="1" t="s">
        <v>525</v>
      </c>
    </row>
    <row r="126" spans="1:5">
      <c r="A126" s="1" t="s">
        <v>255</v>
      </c>
    </row>
    <row r="128" spans="1:5">
      <c r="A128" s="260" t="s">
        <v>672</v>
      </c>
      <c r="B128" s="261"/>
      <c r="C128" s="261"/>
      <c r="D128" s="261"/>
      <c r="E128" s="261"/>
    </row>
    <row r="129" spans="1:10">
      <c r="A129" s="1" t="s">
        <v>714</v>
      </c>
      <c r="B129" s="1" t="s">
        <v>620</v>
      </c>
    </row>
    <row r="130" spans="1:10">
      <c r="B130" s="1" t="s">
        <v>520</v>
      </c>
    </row>
    <row r="131" spans="1:10">
      <c r="B131" s="1" t="s">
        <v>496</v>
      </c>
    </row>
    <row r="132" spans="1:10">
      <c r="B132" s="1" t="s">
        <v>770</v>
      </c>
    </row>
    <row r="133" spans="1:10">
      <c r="B133" s="1" t="s">
        <v>449</v>
      </c>
    </row>
    <row r="134" spans="1:10">
      <c r="B134" s="1" t="s">
        <v>758</v>
      </c>
    </row>
    <row r="135" spans="1:10">
      <c r="B135" s="1" t="s">
        <v>744</v>
      </c>
    </row>
    <row r="137" spans="1:10">
      <c r="A137" s="258" t="s">
        <v>428</v>
      </c>
      <c r="B137" s="196"/>
      <c r="C137" s="196"/>
      <c r="D137" s="196"/>
      <c r="E137" s="196"/>
    </row>
    <row r="138" spans="1:10">
      <c r="A138" s="1" t="s">
        <v>668</v>
      </c>
      <c r="J138" s="1" t="s">
        <v>683</v>
      </c>
    </row>
    <row r="139" spans="1:10">
      <c r="B139" s="1" t="s">
        <v>524</v>
      </c>
    </row>
    <row r="140" spans="1:10">
      <c r="B140" s="1" t="s">
        <v>647</v>
      </c>
    </row>
    <row r="141" spans="1:10">
      <c r="B141" s="1" t="s">
        <v>750</v>
      </c>
    </row>
    <row r="143" spans="1:10">
      <c r="B143" s="1" t="s">
        <v>209</v>
      </c>
    </row>
    <row r="144" spans="1:10">
      <c r="B144" s="1" t="s">
        <v>834</v>
      </c>
    </row>
    <row r="145" spans="1:2">
      <c r="B145" s="1" t="s">
        <v>835</v>
      </c>
    </row>
    <row r="146" spans="1:2">
      <c r="B146" s="1" t="s">
        <v>837</v>
      </c>
    </row>
    <row r="148" spans="1:2">
      <c r="A148" s="1" t="s">
        <v>669</v>
      </c>
      <c r="B148" s="1" t="s">
        <v>301</v>
      </c>
    </row>
    <row r="149" spans="1:2">
      <c r="B149" s="1" t="s">
        <v>602</v>
      </c>
    </row>
    <row r="150" spans="1:2">
      <c r="B150" s="1" t="s">
        <v>803</v>
      </c>
    </row>
    <row r="151" spans="1:2">
      <c r="B151" s="1" t="s">
        <v>736</v>
      </c>
    </row>
    <row r="152" spans="1:2">
      <c r="B152" s="1" t="s">
        <v>806</v>
      </c>
    </row>
    <row r="153" spans="1:2">
      <c r="B153" s="1" t="s">
        <v>250</v>
      </c>
    </row>
    <row r="154" spans="1:2">
      <c r="B154" s="1" t="s">
        <v>57</v>
      </c>
    </row>
    <row r="155" spans="1:2">
      <c r="B155" s="1" t="s">
        <v>58</v>
      </c>
    </row>
    <row r="156" spans="1:2">
      <c r="B156" s="1" t="s">
        <v>3</v>
      </c>
    </row>
    <row r="158" spans="1:2">
      <c r="A158" s="1" t="s">
        <v>247</v>
      </c>
      <c r="B158" s="1" t="s">
        <v>692</v>
      </c>
    </row>
    <row r="159" spans="1:2">
      <c r="B159" s="1" t="s">
        <v>628</v>
      </c>
    </row>
    <row r="161" spans="1:5">
      <c r="A161" s="1" t="s">
        <v>629</v>
      </c>
    </row>
    <row r="164" spans="1:5">
      <c r="A164" s="256" t="s">
        <v>299</v>
      </c>
      <c r="B164" s="257"/>
      <c r="C164" s="257"/>
      <c r="D164" s="257"/>
      <c r="E164" s="257"/>
    </row>
    <row r="165" spans="1:5">
      <c r="A165" s="1" t="s">
        <v>150</v>
      </c>
    </row>
    <row r="166" spans="1:5">
      <c r="B166" s="1" t="s">
        <v>151</v>
      </c>
    </row>
    <row r="168" spans="1:5">
      <c r="A168" s="1" t="s">
        <v>669</v>
      </c>
      <c r="B168" s="1" t="s">
        <v>219</v>
      </c>
    </row>
    <row r="169" spans="1:5">
      <c r="B169" s="1" t="s">
        <v>484</v>
      </c>
    </row>
    <row r="170" spans="1:5">
      <c r="B170" s="1" t="s">
        <v>302</v>
      </c>
    </row>
    <row r="172" spans="1:5">
      <c r="B172" s="1" t="s">
        <v>298</v>
      </c>
    </row>
    <row r="173" spans="1:5">
      <c r="B173" s="1" t="s">
        <v>394</v>
      </c>
    </row>
    <row r="175" spans="1:5">
      <c r="B175" s="1" t="s">
        <v>214</v>
      </c>
    </row>
    <row r="177" spans="1:2">
      <c r="A177" s="1" t="s">
        <v>669</v>
      </c>
      <c r="B177" s="1" t="s">
        <v>301</v>
      </c>
    </row>
    <row r="178" spans="1:2">
      <c r="B178" s="1" t="s">
        <v>602</v>
      </c>
    </row>
    <row r="179" spans="1:2">
      <c r="B179" s="1" t="s">
        <v>803</v>
      </c>
    </row>
    <row r="180" spans="1:2">
      <c r="B180" s="1" t="s">
        <v>736</v>
      </c>
    </row>
    <row r="181" spans="1:2">
      <c r="B181" s="1" t="s">
        <v>806</v>
      </c>
    </row>
    <row r="182" spans="1:2">
      <c r="B182" s="1" t="s">
        <v>250</v>
      </c>
    </row>
    <row r="183" spans="1:2">
      <c r="B183" s="1" t="s">
        <v>57</v>
      </c>
    </row>
    <row r="184" spans="1:2">
      <c r="B184" s="1" t="s">
        <v>58</v>
      </c>
    </row>
    <row r="185" spans="1:2">
      <c r="B185" s="1" t="s">
        <v>397</v>
      </c>
    </row>
    <row r="186" spans="1:2">
      <c r="B186" s="1" t="s">
        <v>260</v>
      </c>
    </row>
    <row r="187" spans="1:2">
      <c r="B187" s="1" t="s">
        <v>121</v>
      </c>
    </row>
    <row r="189" spans="1:2">
      <c r="B189" s="1" t="s">
        <v>171</v>
      </c>
    </row>
    <row r="190" spans="1:2">
      <c r="B190" s="1" t="s">
        <v>772</v>
      </c>
    </row>
    <row r="191" spans="1:2">
      <c r="B191" s="1" t="s">
        <v>112</v>
      </c>
    </row>
    <row r="192" spans="1:2">
      <c r="B192" s="1" t="s">
        <v>341</v>
      </c>
    </row>
    <row r="193" spans="1:6">
      <c r="B193" s="1" t="s">
        <v>705</v>
      </c>
    </row>
    <row r="194" spans="1:6">
      <c r="B194" s="1" t="s">
        <v>636</v>
      </c>
    </row>
    <row r="196" spans="1:6">
      <c r="B196" s="1" t="s">
        <v>260</v>
      </c>
    </row>
    <row r="197" spans="1:6">
      <c r="B197" s="1" t="s">
        <v>121</v>
      </c>
    </row>
    <row r="199" spans="1:6">
      <c r="A199" s="382" t="s">
        <v>868</v>
      </c>
      <c r="B199" s="81"/>
      <c r="C199" s="81"/>
      <c r="D199" s="81"/>
      <c r="E199" s="81"/>
      <c r="F199" s="81"/>
    </row>
    <row r="200" spans="1:6">
      <c r="B200" s="1" t="s">
        <v>869</v>
      </c>
    </row>
    <row r="201" spans="1:6">
      <c r="B201" s="1" t="s">
        <v>721</v>
      </c>
    </row>
    <row r="202" spans="1:6">
      <c r="A202" s="1" t="s">
        <v>722</v>
      </c>
    </row>
    <row r="203" spans="1:6">
      <c r="A203" s="1" t="s">
        <v>743</v>
      </c>
    </row>
    <row r="204" spans="1:6">
      <c r="A204" s="1" t="s">
        <v>702</v>
      </c>
    </row>
    <row r="205" spans="1:6">
      <c r="A205" s="1" t="s">
        <v>703</v>
      </c>
    </row>
    <row r="206" spans="1:6">
      <c r="A206" s="1" t="s">
        <v>704</v>
      </c>
    </row>
    <row r="207" spans="1:6">
      <c r="A207" s="1" t="s">
        <v>787</v>
      </c>
    </row>
    <row r="208" spans="1:6">
      <c r="B208" s="1" t="s">
        <v>888</v>
      </c>
    </row>
    <row r="209" spans="1:6">
      <c r="A209" s="1" t="s">
        <v>889</v>
      </c>
    </row>
    <row r="210" spans="1:6">
      <c r="A210" s="109" t="s">
        <v>887</v>
      </c>
    </row>
    <row r="212" spans="1:6">
      <c r="A212" s="294" t="s">
        <v>174</v>
      </c>
      <c r="B212" s="295"/>
      <c r="C212" s="295"/>
      <c r="D212" s="295"/>
      <c r="E212" s="295"/>
      <c r="F212" s="295"/>
    </row>
    <row r="213" spans="1:6">
      <c r="A213" s="1" t="s">
        <v>256</v>
      </c>
    </row>
    <row r="214" spans="1:6">
      <c r="B214" s="1" t="s">
        <v>92</v>
      </c>
    </row>
    <row r="215" spans="1:6">
      <c r="B215" s="1" t="s">
        <v>257</v>
      </c>
    </row>
    <row r="217" spans="1:6">
      <c r="A217" s="1" t="s">
        <v>258</v>
      </c>
      <c r="B217" s="1" t="s">
        <v>709</v>
      </c>
    </row>
    <row r="218" spans="1:6">
      <c r="B218" s="1" t="s">
        <v>684</v>
      </c>
    </row>
    <row r="219" spans="1:6">
      <c r="B219" s="1" t="s">
        <v>745</v>
      </c>
    </row>
    <row r="221" spans="1:6">
      <c r="B221" s="1" t="s">
        <v>680</v>
      </c>
    </row>
    <row r="222" spans="1:6">
      <c r="B222" s="1" t="s">
        <v>754</v>
      </c>
    </row>
    <row r="223" spans="1:6">
      <c r="B223" s="1" t="s">
        <v>755</v>
      </c>
    </row>
  </sheetData>
  <phoneticPr fontId="4" type="noConversion"/>
  <pageMargins left="0.75" right="0.75" top="1" bottom="1" header="0.5" footer="0.5"/>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O96"/>
  <sheetViews>
    <sheetView tabSelected="1" workbookViewId="0">
      <selection activeCell="I9" sqref="I9"/>
    </sheetView>
  </sheetViews>
  <sheetFormatPr baseColWidth="10" defaultRowHeight="15"/>
  <cols>
    <col min="1" max="1" width="10.42578125" style="1" customWidth="1"/>
    <col min="2" max="2" width="15.7109375" style="1" customWidth="1"/>
    <col min="3" max="3" width="16.5703125" style="1" customWidth="1"/>
    <col min="4" max="4" width="17.85546875" style="167" customWidth="1"/>
    <col min="5" max="6" width="10.7109375" style="167"/>
    <col min="7" max="7" width="10.7109375" style="1"/>
    <col min="8" max="8" width="4.140625" style="1" customWidth="1"/>
    <col min="9" max="16384" width="10.7109375" style="1"/>
  </cols>
  <sheetData>
    <row r="1" spans="1:15" ht="18">
      <c r="B1" s="3" t="s">
        <v>175</v>
      </c>
    </row>
    <row r="2" spans="1:15" ht="18">
      <c r="B2" s="3"/>
    </row>
    <row r="3" spans="1:15">
      <c r="B3" s="156" t="s">
        <v>594</v>
      </c>
    </row>
    <row r="4" spans="1:15" s="156" customFormat="1">
      <c r="B4" s="156" t="s">
        <v>553</v>
      </c>
      <c r="D4" s="174"/>
      <c r="E4" s="174"/>
      <c r="F4" s="174"/>
    </row>
    <row r="5" spans="1:15" s="156" customFormat="1">
      <c r="D5" s="174"/>
      <c r="E5" s="174"/>
      <c r="F5" s="174"/>
    </row>
    <row r="6" spans="1:15" s="70" customFormat="1" ht="17">
      <c r="A6" s="172" t="s">
        <v>180</v>
      </c>
      <c r="B6" s="69"/>
      <c r="C6" s="69"/>
      <c r="D6" s="173"/>
      <c r="E6" s="173"/>
      <c r="F6" s="173"/>
      <c r="G6" s="69"/>
      <c r="H6" s="69"/>
      <c r="I6" s="69"/>
      <c r="J6" s="69"/>
      <c r="K6" s="69"/>
      <c r="L6" s="69"/>
      <c r="M6" s="69"/>
    </row>
    <row r="7" spans="1:15" s="70" customFormat="1">
      <c r="A7" s="69"/>
      <c r="C7" s="73" t="s">
        <v>872</v>
      </c>
      <c r="E7" s="169" t="s">
        <v>177</v>
      </c>
      <c r="F7" s="169" t="s">
        <v>178</v>
      </c>
      <c r="G7" s="169" t="s">
        <v>179</v>
      </c>
    </row>
    <row r="8" spans="1:15" s="70" customFormat="1">
      <c r="A8" s="69"/>
      <c r="B8" s="244"/>
      <c r="C8" s="71" t="s">
        <v>676</v>
      </c>
      <c r="D8" s="181" t="s">
        <v>677</v>
      </c>
      <c r="E8" s="182" t="s">
        <v>491</v>
      </c>
      <c r="F8" s="182" t="s">
        <v>492</v>
      </c>
      <c r="G8" s="182" t="s">
        <v>493</v>
      </c>
    </row>
    <row r="9" spans="1:15" s="70" customFormat="1">
      <c r="A9" s="69" t="s">
        <v>118</v>
      </c>
      <c r="B9" s="70" t="s">
        <v>818</v>
      </c>
      <c r="C9" s="73" t="s">
        <v>786</v>
      </c>
      <c r="D9" s="72" t="s">
        <v>565</v>
      </c>
      <c r="E9" s="168">
        <f>'(6) Middle (M) results'!M11</f>
        <v>4.1739130434782608</v>
      </c>
      <c r="F9" s="168">
        <f>'(6) Middle (M) results'!BM11</f>
        <v>460098.20967689547</v>
      </c>
      <c r="G9" s="168">
        <f>'(6) Middle (M) results'!DM11</f>
        <v>110231.86273508954</v>
      </c>
      <c r="H9" s="192" t="s">
        <v>751</v>
      </c>
      <c r="I9" s="178" t="s">
        <v>838</v>
      </c>
    </row>
    <row r="10" spans="1:15" s="70" customFormat="1">
      <c r="A10" s="69" t="s">
        <v>118</v>
      </c>
      <c r="B10" s="70" t="s">
        <v>818</v>
      </c>
      <c r="C10" s="73" t="s">
        <v>278</v>
      </c>
      <c r="D10" s="72" t="s">
        <v>565</v>
      </c>
      <c r="E10" s="215">
        <f>'(6) Middle (M) results'!M12</f>
        <v>30.983606557377048</v>
      </c>
      <c r="F10" s="215">
        <f>'(6) Middle (M) results'!BM12</f>
        <v>958236.17818556097</v>
      </c>
      <c r="G10" s="215">
        <f>'(6) Middle (M) results'!DM12</f>
        <v>30927.199401756203</v>
      </c>
      <c r="H10" s="192" t="s">
        <v>751</v>
      </c>
      <c r="I10" s="178" t="s">
        <v>839</v>
      </c>
    </row>
    <row r="11" spans="1:15" s="70" customFormat="1">
      <c r="A11" s="69" t="s">
        <v>118</v>
      </c>
      <c r="B11" s="70" t="s">
        <v>818</v>
      </c>
      <c r="C11" s="73" t="s">
        <v>279</v>
      </c>
      <c r="D11" s="72" t="s">
        <v>565</v>
      </c>
      <c r="E11" s="215">
        <f>'(6) Middle (M) results'!M13</f>
        <v>43.333333333333329</v>
      </c>
      <c r="F11" s="215">
        <f>'(6) Middle (M) results'!BM13</f>
        <v>724411.36318200489</v>
      </c>
      <c r="G11" s="215">
        <f>'(6) Middle (M) results'!DM13</f>
        <v>16717.185304200113</v>
      </c>
      <c r="H11" s="192" t="s">
        <v>751</v>
      </c>
      <c r="I11" s="178" t="s">
        <v>590</v>
      </c>
      <c r="J11" s="178"/>
      <c r="K11" s="178"/>
      <c r="L11" s="178"/>
      <c r="M11" s="178"/>
      <c r="N11" s="178"/>
      <c r="O11" s="178"/>
    </row>
    <row r="12" spans="1:15" s="70" customFormat="1">
      <c r="A12" s="69" t="s">
        <v>118</v>
      </c>
      <c r="B12" s="70" t="s">
        <v>818</v>
      </c>
      <c r="C12" s="73" t="s">
        <v>263</v>
      </c>
      <c r="D12" s="72" t="s">
        <v>565</v>
      </c>
      <c r="E12" s="215">
        <f>'(6) Middle (M) results'!M14</f>
        <v>69.019607843137251</v>
      </c>
      <c r="F12" s="215">
        <f>'(6) Middle (M) results'!BM14</f>
        <v>548100.26720617968</v>
      </c>
      <c r="G12" s="215">
        <f>'(6) Middle (M) results'!DM14</f>
        <v>7941.225462362263</v>
      </c>
      <c r="H12" s="192" t="s">
        <v>797</v>
      </c>
      <c r="I12" s="178" t="s">
        <v>638</v>
      </c>
      <c r="J12" s="178"/>
      <c r="K12" s="178"/>
      <c r="L12" s="178"/>
      <c r="M12" s="178"/>
      <c r="N12" s="178"/>
      <c r="O12" s="178"/>
    </row>
    <row r="13" spans="1:15" s="70" customFormat="1">
      <c r="A13" s="69" t="s">
        <v>118</v>
      </c>
      <c r="B13" s="70" t="s">
        <v>818</v>
      </c>
      <c r="C13" s="73" t="s">
        <v>368</v>
      </c>
      <c r="D13" s="72" t="s">
        <v>565</v>
      </c>
      <c r="E13" s="215">
        <f>'(6) Middle (M) results'!M15</f>
        <v>159.64420485175199</v>
      </c>
      <c r="F13" s="215">
        <f>'(6) Middle (M) results'!BM15</f>
        <v>669279.83115675603</v>
      </c>
      <c r="G13" s="215">
        <f>'(6) Middle (M) results'!DM15</f>
        <v>4192.3214925230723</v>
      </c>
      <c r="H13" s="192" t="s">
        <v>751</v>
      </c>
      <c r="I13" s="178" t="s">
        <v>639</v>
      </c>
      <c r="J13" s="178"/>
      <c r="K13" s="178"/>
      <c r="L13" s="178"/>
      <c r="M13" s="178"/>
      <c r="N13" s="178"/>
      <c r="O13" s="178"/>
    </row>
    <row r="14" spans="1:15" s="70" customFormat="1">
      <c r="A14" s="69" t="s">
        <v>118</v>
      </c>
      <c r="B14" s="158" t="s">
        <v>818</v>
      </c>
      <c r="C14" s="170" t="s">
        <v>369</v>
      </c>
      <c r="D14" s="171" t="s">
        <v>565</v>
      </c>
      <c r="E14" s="215">
        <f>'(6) Middle (M) results'!M16</f>
        <v>184.36890951276101</v>
      </c>
      <c r="F14" s="215">
        <f>'(6) Middle (M) results'!BM16</f>
        <v>418502.0111999074</v>
      </c>
      <c r="G14" s="215">
        <f>'(6) Middle (M) results'!DM16</f>
        <v>2269.9163991689225</v>
      </c>
      <c r="H14" s="192" t="s">
        <v>751</v>
      </c>
      <c r="I14" s="178" t="s">
        <v>640</v>
      </c>
      <c r="J14" s="178"/>
      <c r="K14" s="178"/>
      <c r="L14" s="178"/>
      <c r="M14" s="178"/>
      <c r="N14" s="178"/>
      <c r="O14" s="178"/>
    </row>
    <row r="15" spans="1:15" s="70" customFormat="1">
      <c r="A15" s="69" t="s">
        <v>118</v>
      </c>
      <c r="B15" s="70" t="s">
        <v>771</v>
      </c>
      <c r="C15" s="73"/>
      <c r="D15" s="171" t="s">
        <v>565</v>
      </c>
      <c r="E15" s="215">
        <f>'(6) Middle (M) results'!M17</f>
        <v>1850.2357285019632</v>
      </c>
      <c r="F15" s="215">
        <f>'(6) Middle (M) results'!BM17</f>
        <v>1204465.608489922</v>
      </c>
      <c r="G15" s="215">
        <f>'(6) Middle (M) results'!DM17</f>
        <v>650.97954273378627</v>
      </c>
      <c r="H15" s="192" t="s">
        <v>751</v>
      </c>
      <c r="I15" s="178" t="s">
        <v>569</v>
      </c>
      <c r="J15" s="178"/>
      <c r="K15" s="178"/>
      <c r="L15" s="178"/>
      <c r="M15" s="178"/>
      <c r="N15" s="178"/>
      <c r="O15" s="178"/>
    </row>
    <row r="16" spans="1:15" s="70" customFormat="1">
      <c r="A16" s="69"/>
      <c r="C16" s="73"/>
      <c r="D16" s="72"/>
      <c r="E16" s="168"/>
      <c r="F16" s="168"/>
      <c r="G16" s="168"/>
      <c r="H16" s="193"/>
      <c r="I16" s="147"/>
    </row>
    <row r="17" spans="1:11" s="70" customFormat="1">
      <c r="A17" s="69" t="s">
        <v>118</v>
      </c>
      <c r="B17" s="70" t="s">
        <v>818</v>
      </c>
      <c r="C17" s="73" t="s">
        <v>279</v>
      </c>
      <c r="D17" s="72" t="s">
        <v>310</v>
      </c>
      <c r="E17" s="168">
        <f>'(6) Middle (M) results'!M18</f>
        <v>13.710759184320864</v>
      </c>
      <c r="F17" s="168">
        <f>'(6) Middle (M) results'!BM18</f>
        <v>293966.92451940133</v>
      </c>
      <c r="G17" s="168">
        <f>'(6) Middle (M) results'!DM18</f>
        <v>21440.601542733784</v>
      </c>
      <c r="H17" s="192" t="s">
        <v>751</v>
      </c>
      <c r="I17" s="178" t="s">
        <v>833</v>
      </c>
      <c r="J17" s="178"/>
      <c r="K17" s="178"/>
    </row>
    <row r="18" spans="1:11" s="70" customFormat="1">
      <c r="A18" s="69" t="s">
        <v>118</v>
      </c>
      <c r="B18" s="70" t="s">
        <v>818</v>
      </c>
      <c r="C18" s="73" t="s">
        <v>263</v>
      </c>
      <c r="D18" s="72" t="s">
        <v>310</v>
      </c>
      <c r="E18" s="215">
        <f>'(6) Middle (M) results'!M19</f>
        <v>123.82529388339782</v>
      </c>
      <c r="F18" s="215">
        <f>'(6) Middle (M) results'!BM19</f>
        <v>1345244.4723040906</v>
      </c>
      <c r="G18" s="215">
        <f>'(6) Middle (M) results'!DM19</f>
        <v>10864.052328200914</v>
      </c>
      <c r="H18" s="192" t="s">
        <v>751</v>
      </c>
      <c r="I18" s="178" t="s">
        <v>167</v>
      </c>
      <c r="J18" s="178"/>
      <c r="K18" s="178"/>
    </row>
    <row r="19" spans="1:11" s="70" customFormat="1">
      <c r="A19" s="69" t="s">
        <v>118</v>
      </c>
      <c r="B19" s="70" t="s">
        <v>818</v>
      </c>
      <c r="C19" s="73" t="s">
        <v>368</v>
      </c>
      <c r="D19" s="72" t="s">
        <v>310</v>
      </c>
      <c r="E19" s="215">
        <f>'(6) Middle (M) results'!M20</f>
        <v>482.55445410441797</v>
      </c>
      <c r="F19" s="215">
        <f>'(6) Middle (M) results'!BM20</f>
        <v>2763221.2234882014</v>
      </c>
      <c r="G19" s="215">
        <f>'(6) Middle (M) results'!DM20</f>
        <v>5726.2371116572049</v>
      </c>
      <c r="H19" s="192" t="s">
        <v>797</v>
      </c>
      <c r="I19" s="178" t="s">
        <v>686</v>
      </c>
      <c r="J19" s="178"/>
      <c r="K19" s="178"/>
    </row>
    <row r="20" spans="1:11" s="70" customFormat="1">
      <c r="A20" s="69" t="s">
        <v>118</v>
      </c>
      <c r="B20" s="70" t="s">
        <v>818</v>
      </c>
      <c r="C20" s="73" t="s">
        <v>369</v>
      </c>
      <c r="D20" s="72" t="s">
        <v>310</v>
      </c>
      <c r="E20" s="215">
        <f>'(6) Middle (M) results'!M21</f>
        <v>164.20776429346785</v>
      </c>
      <c r="F20" s="215">
        <f>'(6) Middle (M) results'!BM21</f>
        <v>492085.14719031547</v>
      </c>
      <c r="G20" s="215">
        <f>'(6) Middle (M) results'!DM21</f>
        <v>2996.7227756104985</v>
      </c>
      <c r="H20" s="192" t="s">
        <v>751</v>
      </c>
      <c r="I20" s="178" t="s">
        <v>637</v>
      </c>
      <c r="J20" s="178"/>
      <c r="K20" s="178"/>
    </row>
    <row r="21" spans="1:11" s="70" customFormat="1">
      <c r="A21" s="69" t="s">
        <v>118</v>
      </c>
      <c r="B21" s="70" t="s">
        <v>818</v>
      </c>
      <c r="C21" s="73" t="s">
        <v>584</v>
      </c>
      <c r="D21" s="72" t="s">
        <v>310</v>
      </c>
      <c r="E21" s="215">
        <f>'(6) Middle (M) results'!M22</f>
        <v>5765.432508347265</v>
      </c>
      <c r="F21" s="215">
        <f>'(6) Middle (M) results'!BM22</f>
        <v>8111845.5942569412</v>
      </c>
      <c r="G21" s="215">
        <f>'(6) Middle (M) results'!DM22</f>
        <v>1406.9795427337863</v>
      </c>
      <c r="H21" s="192" t="s">
        <v>751</v>
      </c>
      <c r="I21" s="178" t="s">
        <v>870</v>
      </c>
      <c r="J21" s="178"/>
      <c r="K21" s="178"/>
    </row>
    <row r="22" spans="1:11" s="70" customFormat="1">
      <c r="A22" s="69"/>
      <c r="C22" s="73"/>
      <c r="D22" s="72"/>
      <c r="E22" s="168"/>
      <c r="F22" s="168"/>
      <c r="G22" s="168"/>
      <c r="H22" s="193"/>
    </row>
    <row r="23" spans="1:11" s="70" customFormat="1">
      <c r="A23" s="69"/>
      <c r="B23" s="1" t="str">
        <f>'(6) Middle (M) results'!B24</f>
        <v>Estim. full income</v>
      </c>
      <c r="C23" s="2" t="str">
        <f>'(6) Middle (M) results'!C24</f>
        <v>50k-up</v>
      </c>
      <c r="D23" s="37" t="str">
        <f>'(6) Middle (M) results'!D24</f>
        <v>Gov't, St. Pete</v>
      </c>
      <c r="E23" s="215">
        <f>'(6) Middle (M) results'!M24</f>
        <v>8</v>
      </c>
      <c r="F23" s="215">
        <f>'(6) Middle (M) results'!BM24</f>
        <v>845280.18400000001</v>
      </c>
      <c r="G23" s="215">
        <f>'(6) Middle (M) results'!DM24</f>
        <v>105660.023</v>
      </c>
      <c r="H23" s="192" t="s">
        <v>751</v>
      </c>
      <c r="I23" s="70" t="s">
        <v>871</v>
      </c>
    </row>
    <row r="24" spans="1:11" s="70" customFormat="1">
      <c r="A24" s="69"/>
      <c r="B24" s="1" t="str">
        <f>'(6) Middle (M) results'!B25</f>
        <v>Estim. full income</v>
      </c>
      <c r="C24" s="2" t="str">
        <f>'(6) Middle (M) results'!C25</f>
        <v>20k-50k</v>
      </c>
      <c r="D24" s="37" t="str">
        <f>'(6) Middle (M) results'!D25</f>
        <v>Gov't, St. Pete</v>
      </c>
      <c r="E24" s="215">
        <f>'(6) Middle (M) results'!M25</f>
        <v>23</v>
      </c>
      <c r="F24" s="215">
        <f>'(6) Middle (M) results'!BM25</f>
        <v>1019197.06</v>
      </c>
      <c r="G24" s="215">
        <f>'(6) Middle (M) results'!DM25</f>
        <v>44312.915652173913</v>
      </c>
      <c r="H24" s="192" t="s">
        <v>751</v>
      </c>
      <c r="I24" s="70" t="s">
        <v>873</v>
      </c>
    </row>
    <row r="25" spans="1:11" s="70" customFormat="1">
      <c r="A25" s="69"/>
      <c r="B25" s="1" t="str">
        <f>'(6) Middle (M) results'!B26</f>
        <v>Estim. full income</v>
      </c>
      <c r="C25" s="2" t="str">
        <f>'(6) Middle (M) results'!C26</f>
        <v>10k-20k</v>
      </c>
      <c r="D25" s="37" t="str">
        <f>'(6) Middle (M) results'!D26</f>
        <v>Gov't, St. Pete</v>
      </c>
      <c r="E25" s="215">
        <f>'(6) Middle (M) results'!M26</f>
        <v>96</v>
      </c>
      <c r="F25" s="215">
        <f>'(6) Middle (M) results'!BM26</f>
        <v>2081695.7280000004</v>
      </c>
      <c r="G25" s="215">
        <f>'(6) Middle (M) results'!DM26</f>
        <v>21684.330500000004</v>
      </c>
      <c r="H25" s="192" t="s">
        <v>797</v>
      </c>
      <c r="I25" s="70" t="s">
        <v>815</v>
      </c>
    </row>
    <row r="26" spans="1:11" s="70" customFormat="1">
      <c r="A26" s="69"/>
      <c r="B26" s="1" t="str">
        <f>'(6) Middle (M) results'!B27</f>
        <v>Estim. full income</v>
      </c>
      <c r="C26" s="2" t="str">
        <f>'(6) Middle (M) results'!C27</f>
        <v>5k-10k</v>
      </c>
      <c r="D26" s="37" t="str">
        <f>'(6) Middle (M) results'!D27</f>
        <v>Gov't, St. Pete</v>
      </c>
      <c r="E26" s="215">
        <f>'(6) Middle (M) results'!M27</f>
        <v>172</v>
      </c>
      <c r="F26" s="215">
        <f>'(6) Middle (M) results'!BM27</f>
        <v>1965506.1440000001</v>
      </c>
      <c r="G26" s="215">
        <f>'(6) Middle (M) results'!DM27</f>
        <v>11427.361302325582</v>
      </c>
      <c r="H26" s="192" t="s">
        <v>751</v>
      </c>
    </row>
    <row r="27" spans="1:11" s="70" customFormat="1">
      <c r="A27" s="69"/>
      <c r="B27" s="1" t="str">
        <f>'(6) Middle (M) results'!B28</f>
        <v>Estim. full income</v>
      </c>
      <c r="C27" s="2" t="str">
        <f>'(6) Middle (M) results'!C28</f>
        <v>2k-5k</v>
      </c>
      <c r="D27" s="37" t="str">
        <f>'(6) Middle (M) results'!D28</f>
        <v>Gov't, St. Pete</v>
      </c>
      <c r="E27" s="215">
        <f>'(6) Middle (M) results'!M28</f>
        <v>305</v>
      </c>
      <c r="F27" s="215">
        <f>'(6) Middle (M) results'!BM28</f>
        <v>1897808.3319999999</v>
      </c>
      <c r="G27" s="215">
        <f>'(6) Middle (M) results'!DM28</f>
        <v>6222.3224</v>
      </c>
      <c r="H27" s="192" t="s">
        <v>751</v>
      </c>
    </row>
    <row r="28" spans="1:11" s="70" customFormat="1">
      <c r="A28" s="69"/>
      <c r="B28" s="1" t="str">
        <f>'(6) Middle (M) results'!B29</f>
        <v>Estim. full income</v>
      </c>
      <c r="C28" s="2" t="str">
        <f>'(6) Middle (M) results'!C29</f>
        <v>1k-2k</v>
      </c>
      <c r="D28" s="37" t="str">
        <f>'(6) Middle (M) results'!D29</f>
        <v>Gov't, St. Pete</v>
      </c>
      <c r="E28" s="215">
        <f>'(6) Middle (M) results'!M29</f>
        <v>196</v>
      </c>
      <c r="F28" s="215">
        <f>'(6) Middle (M) results'!BM29</f>
        <v>664047.94400000002</v>
      </c>
      <c r="G28" s="215">
        <f>'(6) Middle (M) results'!DM29</f>
        <v>3387.9997142857146</v>
      </c>
      <c r="H28" s="192" t="s">
        <v>751</v>
      </c>
      <c r="I28" s="215"/>
    </row>
    <row r="29" spans="1:11" s="70" customFormat="1">
      <c r="A29" s="69"/>
      <c r="B29" s="1"/>
      <c r="C29" s="2"/>
      <c r="D29" s="37"/>
      <c r="E29" s="215"/>
      <c r="F29" s="215"/>
      <c r="G29" s="215"/>
      <c r="H29" s="192"/>
      <c r="I29" s="215"/>
    </row>
    <row r="30" spans="1:11" s="70" customFormat="1">
      <c r="A30" s="69"/>
      <c r="B30" s="1" t="str">
        <f>'(6) Middle (M) results'!B30</f>
        <v>Estim. full income</v>
      </c>
      <c r="C30" s="2" t="str">
        <f>'(6) Middle (M) results'!C30</f>
        <v>20k-50k</v>
      </c>
      <c r="D30" s="37" t="str">
        <f>'(6) Middle (M) results'!D30</f>
        <v>Gov't admin</v>
      </c>
      <c r="E30" s="215">
        <f>'(6) Middle (M) results'!M30</f>
        <v>4.5990272656284938</v>
      </c>
      <c r="F30" s="215">
        <f>'(6) Middle (M) results'!BM30</f>
        <v>199934.67560203469</v>
      </c>
      <c r="G30" s="215">
        <f>'(6) Middle (M) results'!DM30</f>
        <v>43473.25294117647</v>
      </c>
      <c r="H30" s="192" t="s">
        <v>751</v>
      </c>
      <c r="I30" s="70" t="s">
        <v>903</v>
      </c>
    </row>
    <row r="31" spans="1:11" s="70" customFormat="1">
      <c r="A31" s="69"/>
      <c r="B31" s="1" t="str">
        <f>'(6) Middle (M) results'!B31</f>
        <v>Estim. full income</v>
      </c>
      <c r="C31" s="2" t="str">
        <f>'(6) Middle (M) results'!C31</f>
        <v>10k-20k</v>
      </c>
      <c r="D31" s="37" t="str">
        <f>'(6) Middle (M) results'!D31</f>
        <v>Gov't admin</v>
      </c>
      <c r="E31" s="215">
        <f>'(6) Middle (M) results'!M31</f>
        <v>20.85138429937178</v>
      </c>
      <c r="F31" s="215">
        <f>'(6) Middle (M) results'!BM31</f>
        <v>434309.85677599738</v>
      </c>
      <c r="G31" s="215">
        <f>'(6) Middle (M) results'!DM31</f>
        <v>20828.826064516132</v>
      </c>
      <c r="H31" s="192" t="s">
        <v>751</v>
      </c>
      <c r="I31" s="70" t="s">
        <v>813</v>
      </c>
    </row>
    <row r="32" spans="1:11" s="70" customFormat="1">
      <c r="A32" s="69" t="s">
        <v>118</v>
      </c>
      <c r="B32" s="70" t="s">
        <v>818</v>
      </c>
      <c r="C32" s="73" t="s">
        <v>263</v>
      </c>
      <c r="D32" s="72" t="s">
        <v>542</v>
      </c>
      <c r="E32" s="215">
        <f>'(6) Middle (M) results'!M32</f>
        <v>66.143391981796896</v>
      </c>
      <c r="F32" s="168">
        <f>'(6) Middle (M) results'!BM32</f>
        <v>710465.09226101683</v>
      </c>
      <c r="G32" s="168">
        <f>'(6) Middle (M) results'!DM32</f>
        <v>10741.286029850746</v>
      </c>
      <c r="H32" s="192" t="s">
        <v>797</v>
      </c>
    </row>
    <row r="33" spans="1:13" s="70" customFormat="1">
      <c r="A33" s="69" t="s">
        <v>118</v>
      </c>
      <c r="B33" s="70" t="s">
        <v>818</v>
      </c>
      <c r="C33" s="73" t="s">
        <v>368</v>
      </c>
      <c r="D33" s="72" t="s">
        <v>542</v>
      </c>
      <c r="E33" s="215">
        <f>'(6) Middle (M) results'!M33</f>
        <v>834.0502567699109</v>
      </c>
      <c r="F33" s="215">
        <f>'(6) Middle (M) results'!BM33</f>
        <v>4433363.9594606915</v>
      </c>
      <c r="G33" s="215">
        <f>'(6) Middle (M) results'!DM33</f>
        <v>5315.463814650826</v>
      </c>
      <c r="H33" s="192" t="s">
        <v>751</v>
      </c>
    </row>
    <row r="34" spans="1:13" s="70" customFormat="1">
      <c r="A34" s="69" t="s">
        <v>118</v>
      </c>
      <c r="B34" s="70" t="s">
        <v>818</v>
      </c>
      <c r="C34" s="73" t="s">
        <v>369</v>
      </c>
      <c r="D34" s="72" t="s">
        <v>542</v>
      </c>
      <c r="E34" s="215">
        <f>'(6) Middle (M) results'!M34</f>
        <v>2248.312381794356</v>
      </c>
      <c r="F34" s="215">
        <f>'(6) Middle (M) results'!BM34</f>
        <v>7297321.3786447775</v>
      </c>
      <c r="G34" s="215">
        <f>'(6) Middle (M) results'!DM34</f>
        <v>3245.6883828664668</v>
      </c>
      <c r="H34" s="192" t="s">
        <v>751</v>
      </c>
      <c r="I34" s="70" t="s">
        <v>253</v>
      </c>
    </row>
    <row r="35" spans="1:13" s="70" customFormat="1">
      <c r="A35" s="69" t="s">
        <v>118</v>
      </c>
      <c r="B35" s="70" t="s">
        <v>818</v>
      </c>
      <c r="C35" s="73" t="s">
        <v>281</v>
      </c>
      <c r="D35" s="72" t="s">
        <v>542</v>
      </c>
      <c r="E35" s="215">
        <f>'(6) Middle (M) results'!M35</f>
        <v>781.29357952842156</v>
      </c>
      <c r="F35" s="215">
        <f>'(6) Middle (M) results'!BM35</f>
        <v>1273567.9129433713</v>
      </c>
      <c r="G35" s="215">
        <f>'(6) Middle (M) results'!DM35</f>
        <v>1630.076</v>
      </c>
      <c r="H35" s="192" t="s">
        <v>751</v>
      </c>
      <c r="I35" s="70" t="s">
        <v>675</v>
      </c>
    </row>
    <row r="36" spans="1:13" s="70" customFormat="1">
      <c r="A36" s="69"/>
      <c r="C36" s="73"/>
      <c r="D36" s="72"/>
      <c r="E36" s="168"/>
      <c r="F36" s="168"/>
      <c r="G36" s="168"/>
      <c r="H36" s="192"/>
    </row>
    <row r="37" spans="1:13" s="70" customFormat="1">
      <c r="A37" s="69"/>
      <c r="C37" s="73"/>
      <c r="D37" s="72"/>
      <c r="E37" s="168"/>
      <c r="F37" s="168"/>
      <c r="G37" s="168"/>
      <c r="H37" s="194"/>
    </row>
    <row r="38" spans="1:13" s="70" customFormat="1">
      <c r="A38" s="69"/>
      <c r="C38" s="73"/>
      <c r="D38" s="72"/>
      <c r="E38" s="168"/>
      <c r="F38" s="168"/>
      <c r="G38" s="168"/>
      <c r="H38" s="194"/>
    </row>
    <row r="39" spans="1:13" s="70" customFormat="1">
      <c r="A39" s="69" t="s">
        <v>118</v>
      </c>
      <c r="C39" s="73"/>
      <c r="D39" s="72"/>
      <c r="E39" s="168"/>
      <c r="F39" s="168"/>
      <c r="G39" s="168"/>
      <c r="H39" s="193"/>
    </row>
    <row r="40" spans="1:13" s="70" customFormat="1">
      <c r="A40" s="69" t="s">
        <v>118</v>
      </c>
      <c r="B40" s="70" t="s">
        <v>592</v>
      </c>
      <c r="C40" s="73"/>
      <c r="D40" s="72"/>
      <c r="E40" s="247">
        <f>'(6) Middle (M) results'!M37</f>
        <v>12775.954409021546</v>
      </c>
      <c r="F40" s="247">
        <f>'(6) Middle (M) results'!BM37</f>
        <v>19486856.637174748</v>
      </c>
      <c r="G40" s="248">
        <f>'(6) Middle (M) results'!DM37</f>
        <v>1525.2760000000001</v>
      </c>
      <c r="H40" s="179" t="s">
        <v>733</v>
      </c>
      <c r="I40" s="178" t="s">
        <v>615</v>
      </c>
    </row>
    <row r="41" spans="1:13">
      <c r="A41" s="69" t="s">
        <v>118</v>
      </c>
      <c r="B41" s="74" t="s">
        <v>687</v>
      </c>
      <c r="E41" s="247">
        <f>'(6) Middle (M) results'!M38</f>
        <v>26422.694514117702</v>
      </c>
      <c r="F41" s="247">
        <f>'(6) Middle (M) results'!BM38</f>
        <v>60298811.735718817</v>
      </c>
      <c r="G41" s="248">
        <f>'(6) Middle (M) results'!DM38</f>
        <v>2282.0841267154278</v>
      </c>
      <c r="H41" s="51"/>
      <c r="I41" s="178" t="s">
        <v>717</v>
      </c>
    </row>
    <row r="42" spans="1:13">
      <c r="D42" s="1"/>
      <c r="E42" s="1"/>
      <c r="I42" s="1" t="s">
        <v>568</v>
      </c>
    </row>
    <row r="43" spans="1:13">
      <c r="D43" s="1"/>
      <c r="E43" s="1"/>
    </row>
    <row r="44" spans="1:13" ht="20" customHeight="1">
      <c r="A44" s="195" t="s">
        <v>650</v>
      </c>
      <c r="B44" s="196"/>
      <c r="C44" s="196"/>
      <c r="D44" s="197"/>
      <c r="E44" s="197"/>
      <c r="F44" s="197"/>
      <c r="G44" s="196"/>
      <c r="H44" s="196"/>
      <c r="I44" s="196"/>
      <c r="J44" s="196"/>
      <c r="K44" s="196"/>
      <c r="L44" s="196"/>
      <c r="M44" s="196"/>
    </row>
    <row r="45" spans="1:13" ht="20" customHeight="1">
      <c r="A45" s="195"/>
      <c r="B45" s="70" t="s">
        <v>729</v>
      </c>
      <c r="C45" s="73" t="s">
        <v>176</v>
      </c>
      <c r="D45" s="70"/>
      <c r="E45" s="169" t="s">
        <v>177</v>
      </c>
      <c r="F45" s="169" t="s">
        <v>178</v>
      </c>
      <c r="G45" s="169" t="s">
        <v>179</v>
      </c>
      <c r="H45" s="70"/>
      <c r="I45" s="70"/>
      <c r="J45" s="70"/>
      <c r="K45" s="70"/>
      <c r="L45" s="70"/>
      <c r="M45" s="70"/>
    </row>
    <row r="46" spans="1:13" ht="20" customHeight="1">
      <c r="A46" s="195"/>
      <c r="B46" s="244" t="s">
        <v>728</v>
      </c>
      <c r="C46" s="71" t="s">
        <v>676</v>
      </c>
      <c r="D46" s="181" t="s">
        <v>315</v>
      </c>
      <c r="E46" s="182" t="s">
        <v>491</v>
      </c>
      <c r="F46" s="182" t="s">
        <v>492</v>
      </c>
      <c r="G46" s="182" t="s">
        <v>493</v>
      </c>
      <c r="H46" s="70"/>
      <c r="I46" s="1" t="s">
        <v>627</v>
      </c>
      <c r="J46" s="70"/>
      <c r="K46" s="70"/>
      <c r="L46" s="70"/>
      <c r="M46" s="70"/>
    </row>
    <row r="47" spans="1:13">
      <c r="A47" s="196"/>
      <c r="B47" s="1" t="s">
        <v>539</v>
      </c>
      <c r="C47" s="2" t="s">
        <v>282</v>
      </c>
      <c r="D47" s="37" t="s">
        <v>310</v>
      </c>
      <c r="E47" s="243">
        <f>'(6) Middle (M) results'!BE53</f>
        <v>0.89995436233745485</v>
      </c>
      <c r="F47" s="243">
        <f>'(6) Middle (M) results'!DE53</f>
        <v>52416.684073130273</v>
      </c>
      <c r="G47" s="243">
        <f>'(6) Middle (M) results'!FE53</f>
        <v>58243.71353341543</v>
      </c>
      <c r="H47" s="245" t="s">
        <v>730</v>
      </c>
      <c r="I47" s="1" t="s">
        <v>753</v>
      </c>
    </row>
    <row r="48" spans="1:13">
      <c r="A48" s="196"/>
      <c r="B48" s="1" t="s">
        <v>539</v>
      </c>
      <c r="C48" s="2" t="s">
        <v>263</v>
      </c>
      <c r="D48" s="37" t="s">
        <v>310</v>
      </c>
      <c r="E48" s="359">
        <f>'(6) Middle (M) results'!BE54</f>
        <v>8.1277128348601391</v>
      </c>
      <c r="F48" s="359">
        <f>'(6) Middle (M) results'!DE54</f>
        <v>235023.36216109031</v>
      </c>
      <c r="G48" s="359">
        <f>'(6) Middle (M) results'!FE54</f>
        <v>28916.297479539895</v>
      </c>
      <c r="H48" s="245" t="s">
        <v>731</v>
      </c>
      <c r="I48" s="1" t="s">
        <v>158</v>
      </c>
    </row>
    <row r="49" spans="1:9">
      <c r="A49" s="196"/>
      <c r="B49" s="1" t="s">
        <v>539</v>
      </c>
      <c r="C49" s="2" t="s">
        <v>368</v>
      </c>
      <c r="D49" s="37" t="s">
        <v>310</v>
      </c>
      <c r="E49" s="359">
        <f>'(6) Middle (M) results'!BE55</f>
        <v>31.674175018204952</v>
      </c>
      <c r="F49" s="359">
        <f>'(6) Middle (M) results'!DE55</f>
        <v>464653.62480179413</v>
      </c>
      <c r="G49" s="359">
        <f>'(6) Middle (M) results'!FE55</f>
        <v>14669.794068345307</v>
      </c>
      <c r="H49" s="245" t="s">
        <v>732</v>
      </c>
      <c r="I49" s="1" t="s">
        <v>259</v>
      </c>
    </row>
    <row r="50" spans="1:9">
      <c r="A50" s="196"/>
      <c r="B50" s="1" t="s">
        <v>539</v>
      </c>
      <c r="C50" s="2" t="s">
        <v>369</v>
      </c>
      <c r="D50" s="37" t="s">
        <v>310</v>
      </c>
      <c r="E50" s="359">
        <f>'(6) Middle (M) results'!BE56</f>
        <v>10.778359667682174</v>
      </c>
      <c r="F50" s="359">
        <f>'(6) Middle (M) results'!DE56</f>
        <v>76539.292859690686</v>
      </c>
      <c r="G50" s="359">
        <f>'(6) Middle (M) results'!FE56</f>
        <v>7101.2004812927189</v>
      </c>
      <c r="H50" s="245" t="s">
        <v>732</v>
      </c>
      <c r="I50" s="1" t="s">
        <v>210</v>
      </c>
    </row>
    <row r="51" spans="1:9">
      <c r="A51" s="196"/>
      <c r="C51" s="2"/>
      <c r="D51" s="37"/>
      <c r="E51" s="243"/>
      <c r="F51" s="243"/>
      <c r="G51" s="243"/>
      <c r="H51" s="245"/>
      <c r="I51" s="1" t="s">
        <v>666</v>
      </c>
    </row>
    <row r="52" spans="1:9">
      <c r="A52" s="196"/>
      <c r="C52" s="2"/>
      <c r="D52" s="37"/>
      <c r="E52" s="243"/>
      <c r="F52" s="243"/>
      <c r="G52" s="243"/>
      <c r="H52" s="245"/>
    </row>
    <row r="53" spans="1:9">
      <c r="A53" s="196"/>
      <c r="B53" s="1" t="s">
        <v>539</v>
      </c>
      <c r="C53" s="2" t="s">
        <v>271</v>
      </c>
      <c r="D53" s="4" t="s">
        <v>690</v>
      </c>
      <c r="E53" s="174">
        <f>'(6) Middle (M) results'!BE57</f>
        <v>1</v>
      </c>
      <c r="F53" s="174">
        <f>'(6) Middle (M) results'!DE57</f>
        <v>244714.05222843302</v>
      </c>
      <c r="G53" s="174">
        <f>'(6) Middle (M) results'!FE57</f>
        <v>244714.05222843302</v>
      </c>
      <c r="H53" s="245" t="s">
        <v>732</v>
      </c>
      <c r="I53" s="1" t="s">
        <v>625</v>
      </c>
    </row>
    <row r="54" spans="1:9">
      <c r="A54" s="196"/>
      <c r="B54" s="1" t="s">
        <v>539</v>
      </c>
      <c r="C54" s="2" t="s">
        <v>278</v>
      </c>
      <c r="D54" s="37" t="s">
        <v>373</v>
      </c>
      <c r="E54" s="174">
        <f>'(6) Middle (M) results'!BE58</f>
        <v>0.57749579429571385</v>
      </c>
      <c r="F54" s="174">
        <f>'(6) Middle (M) results'!DE58</f>
        <v>118047.42572565013</v>
      </c>
      <c r="G54" s="174">
        <f>'(6) Middle (M) results'!FE58</f>
        <v>204412.61545396206</v>
      </c>
      <c r="H54" s="245" t="s">
        <v>732</v>
      </c>
      <c r="I54" s="1" t="s">
        <v>807</v>
      </c>
    </row>
    <row r="55" spans="1:9">
      <c r="A55" s="196"/>
      <c r="B55" s="1" t="s">
        <v>539</v>
      </c>
      <c r="C55" s="2" t="s">
        <v>402</v>
      </c>
      <c r="D55" s="37" t="s">
        <v>373</v>
      </c>
      <c r="E55" s="174">
        <f>'(6) Middle (M) results'!BE59</f>
        <v>3.6050413828458709</v>
      </c>
      <c r="F55" s="174">
        <f>'(6) Middle (M) results'!DE59</f>
        <v>200113.90901192927</v>
      </c>
      <c r="G55" s="174">
        <f>'(6) Middle (M) results'!FE59</f>
        <v>55509.46237792047</v>
      </c>
      <c r="H55" s="245" t="s">
        <v>732</v>
      </c>
      <c r="I55" s="1" t="s">
        <v>773</v>
      </c>
    </row>
    <row r="56" spans="1:9">
      <c r="A56" s="196"/>
      <c r="B56" s="1" t="s">
        <v>539</v>
      </c>
      <c r="C56" s="2" t="s">
        <v>263</v>
      </c>
      <c r="D56" s="37" t="s">
        <v>373</v>
      </c>
      <c r="E56" s="174">
        <f>'(6) Middle (M) results'!BE60</f>
        <v>6.3686319815596724</v>
      </c>
      <c r="F56" s="174">
        <f>'(6) Middle (M) results'!DE60</f>
        <v>175379.42657893058</v>
      </c>
      <c r="G56" s="174">
        <f>'(6) Middle (M) results'!FE60</f>
        <v>27538.006134871732</v>
      </c>
      <c r="H56" s="245" t="s">
        <v>731</v>
      </c>
    </row>
    <row r="57" spans="1:9">
      <c r="A57" s="196"/>
      <c r="B57" s="1" t="s">
        <v>539</v>
      </c>
      <c r="C57" s="2" t="s">
        <v>368</v>
      </c>
      <c r="D57" s="37" t="s">
        <v>373</v>
      </c>
      <c r="E57" s="174">
        <f>'(6) Middle (M) results'!BE61</f>
        <v>80.306724229606232</v>
      </c>
      <c r="F57" s="174">
        <f>'(6) Middle (M) results'!DE61</f>
        <v>1003263.5709093285</v>
      </c>
      <c r="G57" s="174">
        <f>'(6) Middle (M) results'!FE61</f>
        <v>12492.896211790207</v>
      </c>
      <c r="H57" s="245" t="s">
        <v>732</v>
      </c>
      <c r="I57" s="1" t="s">
        <v>718</v>
      </c>
    </row>
    <row r="58" spans="1:9">
      <c r="A58" s="196"/>
      <c r="B58" s="1" t="s">
        <v>539</v>
      </c>
      <c r="C58" s="2" t="s">
        <v>369</v>
      </c>
      <c r="D58" s="37" t="s">
        <v>373</v>
      </c>
      <c r="E58" s="174">
        <f>'(6) Middle (M) results'!BE62</f>
        <v>230.87259077871852</v>
      </c>
      <c r="F58" s="174">
        <f>'(6) Middle (M) results'!DE62</f>
        <v>1559238.2343945513</v>
      </c>
      <c r="G58" s="174">
        <f>'(6) Middle (M) results'!FE62</f>
        <v>6753.674089831713</v>
      </c>
      <c r="H58" s="245" t="s">
        <v>732</v>
      </c>
      <c r="I58" s="1" t="s">
        <v>645</v>
      </c>
    </row>
    <row r="59" spans="1:9">
      <c r="A59" s="196"/>
      <c r="B59" s="1" t="s">
        <v>539</v>
      </c>
      <c r="C59" s="2" t="s">
        <v>281</v>
      </c>
      <c r="D59" s="37" t="s">
        <v>373</v>
      </c>
      <c r="E59" s="174">
        <f>'(6) Middle (M) results'!BE63</f>
        <v>165.57216504948394</v>
      </c>
      <c r="F59" s="174">
        <f>'(6) Middle (M) results'!DE63</f>
        <v>376475.98903782025</v>
      </c>
      <c r="G59" s="174">
        <f>'(6) Middle (M) results'!FE63</f>
        <v>2273.7879215706594</v>
      </c>
      <c r="H59" s="245" t="s">
        <v>732</v>
      </c>
      <c r="I59" s="1" t="s">
        <v>646</v>
      </c>
    </row>
    <row r="60" spans="1:9">
      <c r="A60" s="196"/>
      <c r="C60" s="2"/>
      <c r="D60" s="37"/>
      <c r="E60" s="243"/>
      <c r="F60" s="243"/>
      <c r="G60" s="243"/>
      <c r="H60" s="245"/>
    </row>
    <row r="61" spans="1:9">
      <c r="A61" s="196"/>
      <c r="B61" s="1" t="s">
        <v>375</v>
      </c>
      <c r="C61" s="2" t="s">
        <v>271</v>
      </c>
      <c r="D61" s="37" t="s">
        <v>350</v>
      </c>
      <c r="E61" s="243">
        <f>'(6) Middle (M) results'!BE64</f>
        <v>1.524132076639414</v>
      </c>
      <c r="F61" s="243">
        <f>'(6) Middle (M) results'!DE64</f>
        <v>1141748.2489007651</v>
      </c>
      <c r="G61" s="174">
        <f>'(6) Middle (M) results'!FE64</f>
        <v>749113.71947385697</v>
      </c>
      <c r="H61" s="245" t="s">
        <v>732</v>
      </c>
      <c r="I61" s="1" t="s">
        <v>774</v>
      </c>
    </row>
    <row r="62" spans="1:9">
      <c r="A62" s="196"/>
      <c r="B62" s="1" t="s">
        <v>375</v>
      </c>
      <c r="C62" s="2" t="s">
        <v>278</v>
      </c>
      <c r="D62" s="37" t="s">
        <v>350</v>
      </c>
      <c r="E62" s="359">
        <f>'(6) Middle (M) results'!BE65</f>
        <v>3.2422445993965714</v>
      </c>
      <c r="F62" s="359">
        <f>'(6) Middle (M) results'!DE65</f>
        <v>411516.76189670351</v>
      </c>
      <c r="G62" s="174">
        <f>'(6) Middle (M) results'!FE65</f>
        <v>126923.41656557705</v>
      </c>
      <c r="H62" s="245" t="s">
        <v>732</v>
      </c>
      <c r="I62" s="1" t="s">
        <v>775</v>
      </c>
    </row>
    <row r="63" spans="1:9">
      <c r="A63" s="196"/>
      <c r="B63" s="1" t="s">
        <v>375</v>
      </c>
      <c r="C63" s="2" t="s">
        <v>402</v>
      </c>
      <c r="D63" s="37" t="s">
        <v>350</v>
      </c>
      <c r="E63" s="359">
        <f>'(6) Middle (M) results'!BE66</f>
        <v>6.3736432295830037</v>
      </c>
      <c r="F63" s="359">
        <f>'(6) Middle (M) results'!DE66</f>
        <v>384796.70823276049</v>
      </c>
      <c r="G63" s="174">
        <f>'(6) Middle (M) results'!FE66</f>
        <v>60373.116971270429</v>
      </c>
      <c r="H63" s="245" t="s">
        <v>731</v>
      </c>
      <c r="I63" s="1" t="s">
        <v>651</v>
      </c>
    </row>
    <row r="64" spans="1:9">
      <c r="A64" s="196"/>
      <c r="B64" s="1" t="s">
        <v>375</v>
      </c>
      <c r="C64" s="2" t="s">
        <v>263</v>
      </c>
      <c r="D64" s="37" t="s">
        <v>350</v>
      </c>
      <c r="E64" s="359">
        <f>'(6) Middle (M) results'!BE67</f>
        <v>11.666538259367151</v>
      </c>
      <c r="F64" s="359">
        <f>'(6) Middle (M) results'!DE67</f>
        <v>360041.21136275446</v>
      </c>
      <c r="G64" s="383">
        <f>'(6) Middle (M) results'!FE67</f>
        <v>30861.014926486412</v>
      </c>
      <c r="H64" s="245" t="s">
        <v>732</v>
      </c>
      <c r="I64" s="1" t="s">
        <v>701</v>
      </c>
    </row>
    <row r="65" spans="1:13">
      <c r="A65" s="196"/>
      <c r="B65" s="1" t="s">
        <v>375</v>
      </c>
      <c r="C65" s="2" t="s">
        <v>368</v>
      </c>
      <c r="D65" s="37" t="s">
        <v>350</v>
      </c>
      <c r="E65" s="359">
        <f>'(6) Middle (M) results'!BE68</f>
        <v>32.173042563242902</v>
      </c>
      <c r="F65" s="359">
        <f>'(6) Middle (M) results'!DE68</f>
        <v>457614.54011567787</v>
      </c>
      <c r="G65" s="174">
        <f>'(6) Middle (M) results'!FE68</f>
        <v>14223.539449716014</v>
      </c>
      <c r="H65" s="245" t="s">
        <v>732</v>
      </c>
    </row>
    <row r="66" spans="1:13">
      <c r="A66" s="196"/>
      <c r="B66" s="1" t="s">
        <v>375</v>
      </c>
      <c r="C66" s="2" t="s">
        <v>369</v>
      </c>
      <c r="D66" s="37" t="s">
        <v>350</v>
      </c>
      <c r="E66" s="359">
        <f>'(6) Middle (M) results'!BE69</f>
        <v>40.81902816163376</v>
      </c>
      <c r="F66" s="359">
        <f>'(6) Middle (M) results'!DE69</f>
        <v>276594.76436339435</v>
      </c>
      <c r="G66" s="174">
        <f>'(6) Middle (M) results'!FE69</f>
        <v>6776.1232155783837</v>
      </c>
      <c r="H66" s="245" t="s">
        <v>732</v>
      </c>
    </row>
    <row r="67" spans="1:13">
      <c r="A67" s="196"/>
      <c r="C67" s="2"/>
      <c r="D67" s="37"/>
      <c r="E67" s="243"/>
      <c r="F67" s="243"/>
      <c r="G67" s="243"/>
      <c r="H67" s="246"/>
    </row>
    <row r="68" spans="1:13">
      <c r="A68" s="196"/>
      <c r="B68" s="70" t="s">
        <v>678</v>
      </c>
      <c r="C68" s="2"/>
      <c r="D68" s="37"/>
      <c r="E68" s="243">
        <f>'(6) Middle (M) results'!BE71</f>
        <v>4165.9687074328194</v>
      </c>
      <c r="F68" s="243">
        <f>'(6) Middle (M) results'!DE71</f>
        <v>5635534.9988232832</v>
      </c>
      <c r="G68" s="243">
        <f>'(6) Middle (M) results'!FE71</f>
        <v>1352.7549999999999</v>
      </c>
      <c r="H68" s="245" t="s">
        <v>731</v>
      </c>
      <c r="I68" s="1" t="s">
        <v>737</v>
      </c>
    </row>
    <row r="69" spans="1:13">
      <c r="A69" s="196"/>
      <c r="B69" s="74" t="s">
        <v>688</v>
      </c>
      <c r="C69" s="2"/>
      <c r="D69" s="37"/>
      <c r="E69" s="359">
        <f>'(6) Middle (M) results'!BE72</f>
        <v>4801.5501874222773</v>
      </c>
      <c r="F69" s="359">
        <f>'(6) Middle (M) results'!DE72</f>
        <v>13173712.805477688</v>
      </c>
      <c r="G69" s="359">
        <f>'(6) Middle (M) results'!FE72</f>
        <v>2743.6374277595596</v>
      </c>
      <c r="H69" s="246"/>
      <c r="I69" s="1" t="s">
        <v>772</v>
      </c>
    </row>
    <row r="70" spans="1:13">
      <c r="A70" s="196"/>
      <c r="E70" s="1"/>
      <c r="F70" s="1"/>
      <c r="I70" s="1" t="s">
        <v>798</v>
      </c>
    </row>
    <row r="71" spans="1:13">
      <c r="A71" s="196"/>
      <c r="D71" s="243"/>
      <c r="E71" s="1"/>
      <c r="F71" s="1"/>
      <c r="I71" s="1" t="s">
        <v>800</v>
      </c>
    </row>
    <row r="72" spans="1:13">
      <c r="A72" s="196"/>
      <c r="E72" s="1"/>
      <c r="F72" s="1"/>
      <c r="I72" s="1" t="s">
        <v>801</v>
      </c>
    </row>
    <row r="73" spans="1:13">
      <c r="A73" s="196"/>
      <c r="E73" s="1"/>
      <c r="F73" s="1"/>
      <c r="I73" s="1" t="s">
        <v>139</v>
      </c>
    </row>
    <row r="74" spans="1:13">
      <c r="A74" s="196"/>
      <c r="E74" s="249"/>
      <c r="I74" s="1" t="s">
        <v>832</v>
      </c>
    </row>
    <row r="77" spans="1:13" ht="17">
      <c r="A77" s="250" t="s">
        <v>734</v>
      </c>
      <c r="B77" s="81"/>
      <c r="C77" s="81"/>
      <c r="D77" s="251"/>
      <c r="E77" s="251"/>
      <c r="F77" s="251"/>
      <c r="G77" s="81"/>
      <c r="H77" s="81"/>
      <c r="I77" s="81"/>
      <c r="J77" s="81"/>
      <c r="K77" s="81"/>
      <c r="L77" s="81"/>
      <c r="M77" s="81"/>
    </row>
    <row r="78" spans="1:13">
      <c r="A78" s="81"/>
      <c r="B78" s="1" t="s">
        <v>836</v>
      </c>
    </row>
    <row r="79" spans="1:13" ht="16" thickBot="1">
      <c r="A79" s="81"/>
      <c r="D79" s="1"/>
    </row>
    <row r="80" spans="1:13" ht="16" thickBot="1">
      <c r="A80" s="81"/>
      <c r="D80" s="307" t="s">
        <v>148</v>
      </c>
      <c r="E80" s="308"/>
      <c r="F80" s="309"/>
    </row>
    <row r="81" spans="1:9">
      <c r="A81" s="81"/>
      <c r="B81" s="1" t="s">
        <v>95</v>
      </c>
      <c r="D81" s="290"/>
      <c r="E81" s="290" t="s">
        <v>126</v>
      </c>
      <c r="F81" s="290" t="s">
        <v>127</v>
      </c>
    </row>
    <row r="82" spans="1:9">
      <c r="A82" s="81"/>
      <c r="B82" s="5" t="s">
        <v>96</v>
      </c>
      <c r="D82" s="310" t="s">
        <v>128</v>
      </c>
      <c r="E82" s="310" t="s">
        <v>190</v>
      </c>
      <c r="F82" s="310" t="s">
        <v>191</v>
      </c>
    </row>
    <row r="83" spans="1:9">
      <c r="A83" s="311">
        <v>1</v>
      </c>
      <c r="B83" s="4" t="s">
        <v>94</v>
      </c>
      <c r="D83" s="167">
        <v>12496.509692776928</v>
      </c>
      <c r="E83" s="167">
        <v>2800400.0989179686</v>
      </c>
      <c r="F83" s="306">
        <v>224.09458062811089</v>
      </c>
      <c r="I83" s="1" t="s">
        <v>91</v>
      </c>
    </row>
    <row r="84" spans="1:9">
      <c r="A84" s="311">
        <v>2</v>
      </c>
      <c r="B84" s="48" t="s">
        <v>98</v>
      </c>
      <c r="D84" s="167">
        <v>68496.686514368484</v>
      </c>
      <c r="E84" s="167">
        <v>23064004.438786145</v>
      </c>
      <c r="F84" s="306">
        <v>336.717082423367</v>
      </c>
      <c r="I84" s="1" t="s">
        <v>97</v>
      </c>
    </row>
    <row r="85" spans="1:9">
      <c r="A85" s="311">
        <v>3</v>
      </c>
      <c r="B85" s="48" t="s">
        <v>157</v>
      </c>
      <c r="D85" s="167">
        <v>129306.49149996936</v>
      </c>
      <c r="E85" s="167">
        <v>56069491.909872137</v>
      </c>
      <c r="F85" s="306">
        <v>433.61699215143756</v>
      </c>
      <c r="I85" s="1" t="s">
        <v>34</v>
      </c>
    </row>
    <row r="86" spans="1:9">
      <c r="A86" s="311">
        <v>4</v>
      </c>
      <c r="B86" s="48" t="s">
        <v>123</v>
      </c>
      <c r="D86" s="167">
        <v>48651.432844753253</v>
      </c>
      <c r="E86" s="167">
        <v>29543143.9725249</v>
      </c>
      <c r="F86" s="306">
        <v>607.24098438779981</v>
      </c>
      <c r="I86" s="1" t="s">
        <v>93</v>
      </c>
    </row>
    <row r="87" spans="1:9">
      <c r="A87" s="311">
        <v>5</v>
      </c>
      <c r="B87" s="48" t="s">
        <v>0</v>
      </c>
      <c r="D87" s="167">
        <v>7442.3972586704185</v>
      </c>
      <c r="E87" s="167">
        <v>8057399.9625664847</v>
      </c>
      <c r="F87" s="306">
        <v>1082.6350277364711</v>
      </c>
      <c r="I87" s="1" t="s">
        <v>166</v>
      </c>
    </row>
    <row r="88" spans="1:9">
      <c r="A88" s="311">
        <v>6</v>
      </c>
      <c r="B88" s="4" t="s">
        <v>124</v>
      </c>
      <c r="D88" s="167">
        <v>13941.165916345541</v>
      </c>
      <c r="E88" s="167">
        <v>14167889.742484951</v>
      </c>
      <c r="F88" s="306">
        <v>1016.2629027944919</v>
      </c>
      <c r="I88" s="1" t="s">
        <v>165</v>
      </c>
    </row>
    <row r="89" spans="1:9">
      <c r="A89" s="311">
        <v>7</v>
      </c>
      <c r="B89" s="4" t="s">
        <v>125</v>
      </c>
      <c r="D89" s="167">
        <v>26.986754966887418</v>
      </c>
      <c r="E89" s="167">
        <v>64456.854757273191</v>
      </c>
      <c r="F89" s="306">
        <v>2388.4625934596938</v>
      </c>
      <c r="I89" s="1" t="s">
        <v>99</v>
      </c>
    </row>
    <row r="90" spans="1:9">
      <c r="A90" s="311">
        <v>8</v>
      </c>
      <c r="B90" s="4" t="s">
        <v>218</v>
      </c>
      <c r="D90" s="167">
        <v>12.716666666666667</v>
      </c>
      <c r="E90" s="167">
        <v>52068.058110167287</v>
      </c>
      <c r="F90" s="306">
        <v>4094.4737701311105</v>
      </c>
      <c r="I90" s="1" t="s">
        <v>100</v>
      </c>
    </row>
    <row r="91" spans="1:9">
      <c r="A91" s="311">
        <v>9</v>
      </c>
      <c r="B91" s="4" t="s">
        <v>216</v>
      </c>
      <c r="D91" s="167">
        <v>5.48780487804878</v>
      </c>
      <c r="E91" s="167">
        <v>43468.106676374438</v>
      </c>
      <c r="F91" s="306">
        <v>7920.8549943615653</v>
      </c>
      <c r="I91" s="1" t="s">
        <v>101</v>
      </c>
    </row>
    <row r="92" spans="1:9">
      <c r="A92" s="311">
        <v>10</v>
      </c>
      <c r="B92" s="4" t="s">
        <v>217</v>
      </c>
      <c r="D92" s="167">
        <v>0.64285714285714279</v>
      </c>
      <c r="E92" s="167">
        <v>10094.304147995983</v>
      </c>
      <c r="F92" s="306">
        <v>15702.250896882642</v>
      </c>
      <c r="I92" s="1" t="s">
        <v>162</v>
      </c>
    </row>
    <row r="93" spans="1:9">
      <c r="A93" s="311">
        <v>11</v>
      </c>
      <c r="B93" s="4" t="s">
        <v>146</v>
      </c>
      <c r="D93" s="167">
        <v>0</v>
      </c>
      <c r="E93" s="167">
        <v>0</v>
      </c>
      <c r="F93" s="306" t="s">
        <v>164</v>
      </c>
      <c r="I93" s="1" t="s">
        <v>114</v>
      </c>
    </row>
    <row r="94" spans="1:9">
      <c r="A94" s="311">
        <v>12</v>
      </c>
      <c r="B94" s="4" t="s">
        <v>147</v>
      </c>
      <c r="D94" s="167">
        <v>0</v>
      </c>
      <c r="E94" s="167">
        <v>0</v>
      </c>
      <c r="F94" s="306" t="s">
        <v>164</v>
      </c>
      <c r="I94" s="1" t="s">
        <v>115</v>
      </c>
    </row>
    <row r="95" spans="1:9">
      <c r="A95" s="81"/>
      <c r="B95" s="1" t="s">
        <v>149</v>
      </c>
      <c r="D95" s="167">
        <v>280380.51781053847</v>
      </c>
      <c r="E95" s="167">
        <v>133872417.44884439</v>
      </c>
      <c r="F95" s="306">
        <v>477.46690281564429</v>
      </c>
    </row>
    <row r="96" spans="1:9">
      <c r="A96" s="81"/>
    </row>
  </sheetData>
  <phoneticPr fontId="4" type="noConversion"/>
  <pageMargins left="0.75" right="0.75" top="1" bottom="1" header="0.5" footer="0.5"/>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FI132"/>
  <sheetViews>
    <sheetView workbookViewId="0">
      <pane xSplit="11040" ySplit="6560" topLeftCell="DB59"/>
      <selection activeCell="A5" sqref="A5"/>
      <selection pane="topRight" activeCell="BE37" sqref="BE37"/>
      <selection pane="bottomLeft" activeCell="H46" sqref="H46:H47"/>
      <selection pane="bottomRight" activeCell="BH45" sqref="BH45"/>
    </sheetView>
  </sheetViews>
  <sheetFormatPr baseColWidth="10" defaultRowHeight="15"/>
  <cols>
    <col min="1" max="1" width="14.5703125" style="1" customWidth="1"/>
    <col min="2" max="2" width="11.7109375" style="1" customWidth="1"/>
    <col min="3" max="3" width="16.28515625" style="37" customWidth="1"/>
    <col min="4" max="4" width="7.42578125" style="1" customWidth="1"/>
    <col min="5" max="5" width="8.42578125" style="1" customWidth="1"/>
    <col min="6" max="6" width="13.28515625" style="1" customWidth="1"/>
    <col min="7" max="56" width="10.7109375" style="7"/>
    <col min="57" max="57" width="12.42578125" style="9" customWidth="1"/>
    <col min="58" max="58" width="3.7109375" style="7" customWidth="1"/>
    <col min="59" max="108" width="10.7109375" style="7"/>
    <col min="109" max="109" width="13.140625" style="9" customWidth="1"/>
    <col min="110" max="110" width="3.7109375" style="1" customWidth="1"/>
    <col min="111" max="160" width="10.7109375" style="27"/>
    <col min="161" max="161" width="13" style="28" customWidth="1"/>
    <col min="162" max="16384" width="10.7109375" style="1"/>
  </cols>
  <sheetData>
    <row r="1" spans="1:161" ht="18">
      <c r="A1" s="1" t="s">
        <v>360</v>
      </c>
      <c r="C1" s="3" t="s">
        <v>643</v>
      </c>
      <c r="L1" s="180"/>
      <c r="BE1" s="435"/>
      <c r="DA1" s="110" t="s">
        <v>418</v>
      </c>
      <c r="DE1" s="123">
        <f>SUM(DE62:DE67)/(SUM(DE68:DE73)+SUM(DE78:DE90)+SUM(DE92:DE95))</f>
        <v>0.27128224116521982</v>
      </c>
      <c r="DG1" s="33"/>
      <c r="DH1" s="33"/>
      <c r="DI1" s="33"/>
      <c r="DJ1" s="33"/>
      <c r="DK1" s="33"/>
      <c r="DL1" s="33"/>
      <c r="DM1" s="33"/>
      <c r="DN1" s="33"/>
      <c r="DO1" s="33"/>
      <c r="DP1" s="33"/>
      <c r="DQ1" s="33"/>
      <c r="DR1" s="33"/>
      <c r="DS1" s="33"/>
      <c r="DT1" s="33"/>
      <c r="DU1" s="33"/>
      <c r="DV1" s="33"/>
      <c r="DW1" s="33"/>
      <c r="DX1" s="33"/>
      <c r="DY1" s="33"/>
      <c r="DZ1" s="33"/>
      <c r="EA1" s="33"/>
      <c r="EB1" s="33"/>
      <c r="EC1" s="33"/>
      <c r="ED1" s="33"/>
      <c r="EE1" s="33"/>
      <c r="EF1" s="33"/>
      <c r="EG1" s="33"/>
      <c r="EH1" s="33"/>
      <c r="EI1" s="33"/>
      <c r="EJ1" s="33"/>
      <c r="EK1" s="33"/>
      <c r="EL1" s="33"/>
      <c r="EM1" s="33"/>
      <c r="EN1" s="33"/>
      <c r="EO1" s="33"/>
      <c r="EP1" s="33"/>
      <c r="EQ1" s="33"/>
      <c r="ER1" s="33"/>
      <c r="ES1" s="33"/>
      <c r="ET1" s="33"/>
      <c r="EU1" s="33"/>
      <c r="EV1" s="33"/>
      <c r="EW1" s="33"/>
      <c r="EX1" s="33"/>
      <c r="EY1" s="33"/>
      <c r="EZ1" s="33"/>
      <c r="FA1" s="33"/>
      <c r="FB1" s="33"/>
      <c r="FC1" s="33"/>
      <c r="FD1" s="33"/>
      <c r="FE1" s="34"/>
    </row>
    <row r="2" spans="1:161">
      <c r="A2" s="1" t="s">
        <v>351</v>
      </c>
      <c r="F2" s="4" t="s">
        <v>498</v>
      </c>
      <c r="BE2" s="110"/>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4"/>
    </row>
    <row r="3" spans="1:161">
      <c r="A3" s="16">
        <v>39429</v>
      </c>
      <c r="B3" s="16"/>
      <c r="G3" s="7">
        <f>SUM(G86:G90)</f>
        <v>1045.5009565293526</v>
      </c>
      <c r="H3" s="127">
        <f>SUM(H86:H90)</f>
        <v>1764.6336404627975</v>
      </c>
      <c r="BE3" s="110"/>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4"/>
    </row>
    <row r="4" spans="1:161">
      <c r="B4" s="2" t="s">
        <v>197</v>
      </c>
      <c r="D4" s="2"/>
      <c r="E4" s="11"/>
      <c r="F4" s="11" t="s">
        <v>371</v>
      </c>
      <c r="G4" s="12">
        <v>1</v>
      </c>
      <c r="H4" s="12">
        <v>1</v>
      </c>
      <c r="I4" s="12">
        <v>1</v>
      </c>
      <c r="J4" s="12">
        <v>1</v>
      </c>
      <c r="K4" s="12">
        <v>1</v>
      </c>
      <c r="L4" s="12">
        <v>1</v>
      </c>
      <c r="M4" s="12">
        <v>1</v>
      </c>
      <c r="N4" s="12">
        <v>1</v>
      </c>
      <c r="O4" s="12">
        <v>1</v>
      </c>
      <c r="P4" s="12">
        <v>1</v>
      </c>
      <c r="Q4" s="12">
        <v>1</v>
      </c>
      <c r="R4" s="12">
        <v>1</v>
      </c>
      <c r="S4" s="12">
        <v>1</v>
      </c>
      <c r="T4" s="12">
        <v>1</v>
      </c>
      <c r="U4" s="12">
        <v>1</v>
      </c>
      <c r="V4" s="12">
        <v>1</v>
      </c>
      <c r="W4" s="12">
        <v>1</v>
      </c>
      <c r="X4" s="12">
        <v>1</v>
      </c>
      <c r="Y4" s="12">
        <v>1</v>
      </c>
      <c r="Z4" s="12">
        <v>1</v>
      </c>
      <c r="AA4" s="12">
        <v>1</v>
      </c>
      <c r="AB4" s="12">
        <v>1</v>
      </c>
      <c r="AC4" s="12">
        <v>1</v>
      </c>
      <c r="AD4" s="12">
        <v>1</v>
      </c>
      <c r="AE4" s="12">
        <v>1</v>
      </c>
      <c r="AF4" s="12">
        <v>1</v>
      </c>
      <c r="AG4" s="12">
        <v>1</v>
      </c>
      <c r="AH4" s="12">
        <v>1</v>
      </c>
      <c r="AI4" s="12">
        <v>1</v>
      </c>
      <c r="AJ4" s="12">
        <v>1</v>
      </c>
      <c r="AK4" s="12">
        <v>1</v>
      </c>
      <c r="AL4" s="12">
        <v>1</v>
      </c>
      <c r="AM4" s="12">
        <v>1</v>
      </c>
      <c r="AN4" s="12">
        <v>1</v>
      </c>
      <c r="AO4" s="12">
        <v>1</v>
      </c>
      <c r="AP4" s="12">
        <v>1</v>
      </c>
      <c r="AQ4" s="12">
        <v>1</v>
      </c>
      <c r="AR4" s="12">
        <v>1</v>
      </c>
      <c r="AS4" s="12">
        <v>1</v>
      </c>
      <c r="AT4" s="12">
        <v>1</v>
      </c>
      <c r="AU4" s="12">
        <v>1</v>
      </c>
      <c r="AV4" s="12">
        <v>1</v>
      </c>
      <c r="AW4" s="12">
        <v>1</v>
      </c>
      <c r="AX4" s="12">
        <v>1</v>
      </c>
      <c r="AY4" s="12">
        <v>1</v>
      </c>
      <c r="AZ4" s="12">
        <v>1</v>
      </c>
      <c r="BA4" s="12">
        <v>1</v>
      </c>
      <c r="BB4" s="12">
        <v>1</v>
      </c>
      <c r="BC4" s="12">
        <v>1</v>
      </c>
      <c r="BD4" s="12">
        <v>1</v>
      </c>
      <c r="BE4" s="13">
        <v>1</v>
      </c>
      <c r="BF4" s="12"/>
      <c r="BG4" s="12">
        <v>2</v>
      </c>
      <c r="BH4" s="12">
        <v>2</v>
      </c>
      <c r="BI4" s="12">
        <v>2</v>
      </c>
      <c r="BJ4" s="12">
        <v>2</v>
      </c>
      <c r="BK4" s="12">
        <v>2</v>
      </c>
      <c r="BL4" s="12">
        <v>2</v>
      </c>
      <c r="BM4" s="12">
        <v>2</v>
      </c>
      <c r="BN4" s="12">
        <v>2</v>
      </c>
      <c r="BO4" s="12">
        <v>2</v>
      </c>
      <c r="BP4" s="12">
        <v>2</v>
      </c>
      <c r="BQ4" s="12">
        <v>2</v>
      </c>
      <c r="BR4" s="12">
        <v>2</v>
      </c>
      <c r="BS4" s="12">
        <v>2</v>
      </c>
      <c r="BT4" s="12">
        <v>2</v>
      </c>
      <c r="BU4" s="12">
        <v>2</v>
      </c>
      <c r="BV4" s="12">
        <v>2</v>
      </c>
      <c r="BW4" s="12">
        <v>2</v>
      </c>
      <c r="BX4" s="12">
        <v>2</v>
      </c>
      <c r="BY4" s="12">
        <v>2</v>
      </c>
      <c r="BZ4" s="12">
        <v>2</v>
      </c>
      <c r="CA4" s="12">
        <v>2</v>
      </c>
      <c r="CB4" s="12">
        <v>2</v>
      </c>
      <c r="CC4" s="12">
        <v>2</v>
      </c>
      <c r="CD4" s="12">
        <v>2</v>
      </c>
      <c r="CE4" s="12">
        <v>2</v>
      </c>
      <c r="CF4" s="12">
        <v>2</v>
      </c>
      <c r="CG4" s="12">
        <v>2</v>
      </c>
      <c r="CH4" s="12">
        <v>2</v>
      </c>
      <c r="CI4" s="12">
        <v>2</v>
      </c>
      <c r="CJ4" s="12">
        <v>2</v>
      </c>
      <c r="CK4" s="12">
        <v>2</v>
      </c>
      <c r="CL4" s="12">
        <v>2</v>
      </c>
      <c r="CM4" s="12">
        <v>2</v>
      </c>
      <c r="CN4" s="12">
        <v>2</v>
      </c>
      <c r="CO4" s="12">
        <v>2</v>
      </c>
      <c r="CP4" s="12">
        <v>2</v>
      </c>
      <c r="CQ4" s="12">
        <v>2</v>
      </c>
      <c r="CR4" s="12">
        <v>2</v>
      </c>
      <c r="CS4" s="12">
        <v>2</v>
      </c>
      <c r="CT4" s="12">
        <v>2</v>
      </c>
      <c r="CU4" s="12">
        <v>2</v>
      </c>
      <c r="CV4" s="12">
        <v>2</v>
      </c>
      <c r="CW4" s="12">
        <v>2</v>
      </c>
      <c r="CX4" s="12">
        <v>2</v>
      </c>
      <c r="CY4" s="12">
        <v>2</v>
      </c>
      <c r="CZ4" s="12">
        <v>2</v>
      </c>
      <c r="DA4" s="12">
        <v>2</v>
      </c>
      <c r="DB4" s="12">
        <v>2</v>
      </c>
      <c r="DC4" s="12">
        <v>2</v>
      </c>
      <c r="DD4" s="12">
        <v>2</v>
      </c>
      <c r="DE4" s="13">
        <v>2</v>
      </c>
      <c r="DF4" s="10"/>
      <c r="DG4" s="35">
        <v>3</v>
      </c>
      <c r="DH4" s="35">
        <v>3</v>
      </c>
      <c r="DI4" s="35">
        <v>3</v>
      </c>
      <c r="DJ4" s="35">
        <v>3</v>
      </c>
      <c r="DK4" s="35">
        <v>3</v>
      </c>
      <c r="DL4" s="35">
        <v>3</v>
      </c>
      <c r="DM4" s="35">
        <v>3</v>
      </c>
      <c r="DN4" s="35">
        <v>3</v>
      </c>
      <c r="DO4" s="35">
        <v>3</v>
      </c>
      <c r="DP4" s="35">
        <v>3</v>
      </c>
      <c r="DQ4" s="35">
        <v>3</v>
      </c>
      <c r="DR4" s="35">
        <v>3</v>
      </c>
      <c r="DS4" s="35">
        <v>3</v>
      </c>
      <c r="DT4" s="35">
        <v>3</v>
      </c>
      <c r="DU4" s="35">
        <v>3</v>
      </c>
      <c r="DV4" s="35">
        <v>3</v>
      </c>
      <c r="DW4" s="35">
        <v>3</v>
      </c>
      <c r="DX4" s="35">
        <v>3</v>
      </c>
      <c r="DY4" s="35">
        <v>3</v>
      </c>
      <c r="DZ4" s="35">
        <v>3</v>
      </c>
      <c r="EA4" s="35">
        <v>3</v>
      </c>
      <c r="EB4" s="35">
        <v>3</v>
      </c>
      <c r="EC4" s="35">
        <v>3</v>
      </c>
      <c r="ED4" s="35">
        <v>3</v>
      </c>
      <c r="EE4" s="35">
        <v>3</v>
      </c>
      <c r="EF4" s="35">
        <v>3</v>
      </c>
      <c r="EG4" s="35">
        <v>3</v>
      </c>
      <c r="EH4" s="35">
        <v>3</v>
      </c>
      <c r="EI4" s="35">
        <v>3</v>
      </c>
      <c r="EJ4" s="35">
        <v>3</v>
      </c>
      <c r="EK4" s="35">
        <v>3</v>
      </c>
      <c r="EL4" s="35">
        <v>3</v>
      </c>
      <c r="EM4" s="35">
        <v>3</v>
      </c>
      <c r="EN4" s="35">
        <v>3</v>
      </c>
      <c r="EO4" s="35">
        <v>3</v>
      </c>
      <c r="EP4" s="35">
        <v>3</v>
      </c>
      <c r="EQ4" s="35">
        <v>3</v>
      </c>
      <c r="ER4" s="35">
        <v>3</v>
      </c>
      <c r="ES4" s="35">
        <v>3</v>
      </c>
      <c r="ET4" s="35">
        <v>3</v>
      </c>
      <c r="EU4" s="35">
        <v>3</v>
      </c>
      <c r="EV4" s="35">
        <v>3</v>
      </c>
      <c r="EW4" s="35">
        <v>3</v>
      </c>
      <c r="EX4" s="35">
        <v>3</v>
      </c>
      <c r="EY4" s="35">
        <v>3</v>
      </c>
      <c r="EZ4" s="35">
        <v>3</v>
      </c>
      <c r="FA4" s="35">
        <v>3</v>
      </c>
      <c r="FB4" s="35">
        <v>3</v>
      </c>
      <c r="FC4" s="35">
        <v>3</v>
      </c>
      <c r="FD4" s="35">
        <v>3</v>
      </c>
      <c r="FE4" s="36">
        <v>3</v>
      </c>
    </row>
    <row r="5" spans="1:161">
      <c r="B5" s="2" t="s">
        <v>32</v>
      </c>
      <c r="D5" s="2"/>
      <c r="E5" s="2"/>
      <c r="F5" s="11" t="s">
        <v>274</v>
      </c>
      <c r="G5" s="12">
        <v>1</v>
      </c>
      <c r="H5" s="12">
        <v>7</v>
      </c>
      <c r="I5" s="12">
        <v>26</v>
      </c>
      <c r="J5" s="12">
        <v>27</v>
      </c>
      <c r="K5" s="12">
        <v>34</v>
      </c>
      <c r="L5" s="12">
        <v>37</v>
      </c>
      <c r="M5" s="12">
        <v>10</v>
      </c>
      <c r="N5" s="12">
        <v>14</v>
      </c>
      <c r="O5" s="12">
        <v>28</v>
      </c>
      <c r="P5" s="12">
        <v>31</v>
      </c>
      <c r="Q5" s="12">
        <v>36</v>
      </c>
      <c r="R5" s="12">
        <v>45</v>
      </c>
      <c r="S5" s="12">
        <v>6</v>
      </c>
      <c r="T5" s="12">
        <v>15</v>
      </c>
      <c r="U5" s="12">
        <v>18</v>
      </c>
      <c r="V5" s="12">
        <v>24</v>
      </c>
      <c r="W5" s="12">
        <v>25</v>
      </c>
      <c r="X5" s="12">
        <v>40</v>
      </c>
      <c r="Y5" s="12">
        <v>43</v>
      </c>
      <c r="Z5" s="12">
        <v>50</v>
      </c>
      <c r="AA5" s="12">
        <v>9</v>
      </c>
      <c r="AB5" s="12">
        <v>20</v>
      </c>
      <c r="AC5" s="12">
        <v>29</v>
      </c>
      <c r="AD5" s="12">
        <v>30</v>
      </c>
      <c r="AE5" s="12">
        <v>35</v>
      </c>
      <c r="AF5" s="12">
        <v>38</v>
      </c>
      <c r="AG5" s="12">
        <v>39</v>
      </c>
      <c r="AH5" s="12">
        <v>42</v>
      </c>
      <c r="AI5" s="12">
        <v>44</v>
      </c>
      <c r="AJ5" s="12">
        <v>33</v>
      </c>
      <c r="AK5" s="12">
        <v>46</v>
      </c>
      <c r="AL5" s="12">
        <v>48</v>
      </c>
      <c r="AM5" s="12">
        <v>19</v>
      </c>
      <c r="AN5" s="12">
        <v>21</v>
      </c>
      <c r="AO5" s="12">
        <v>49</v>
      </c>
      <c r="AP5" s="12">
        <v>4</v>
      </c>
      <c r="AQ5" s="12">
        <v>5</v>
      </c>
      <c r="AR5" s="12">
        <v>11</v>
      </c>
      <c r="AS5" s="12">
        <v>17</v>
      </c>
      <c r="AT5" s="12">
        <v>22</v>
      </c>
      <c r="AU5" s="12">
        <v>23</v>
      </c>
      <c r="AV5" s="12">
        <v>8</v>
      </c>
      <c r="AW5" s="12">
        <v>16</v>
      </c>
      <c r="AX5" s="12">
        <v>32</v>
      </c>
      <c r="AY5" s="12">
        <v>2</v>
      </c>
      <c r="AZ5" s="12">
        <v>3</v>
      </c>
      <c r="BA5" s="12">
        <v>12</v>
      </c>
      <c r="BB5" s="12">
        <v>13</v>
      </c>
      <c r="BC5" s="12">
        <v>41</v>
      </c>
      <c r="BD5" s="12">
        <v>47</v>
      </c>
      <c r="BE5" s="13">
        <v>51</v>
      </c>
      <c r="BF5" s="12"/>
      <c r="BG5" s="12">
        <v>1</v>
      </c>
      <c r="BH5" s="12">
        <v>7</v>
      </c>
      <c r="BI5" s="12">
        <v>26</v>
      </c>
      <c r="BJ5" s="12">
        <v>27</v>
      </c>
      <c r="BK5" s="12">
        <v>34</v>
      </c>
      <c r="BL5" s="12">
        <v>37</v>
      </c>
      <c r="BM5" s="12">
        <v>10</v>
      </c>
      <c r="BN5" s="12">
        <v>14</v>
      </c>
      <c r="BO5" s="12">
        <v>28</v>
      </c>
      <c r="BP5" s="12">
        <v>31</v>
      </c>
      <c r="BQ5" s="12">
        <v>36</v>
      </c>
      <c r="BR5" s="12">
        <v>45</v>
      </c>
      <c r="BS5" s="12">
        <v>6</v>
      </c>
      <c r="BT5" s="12">
        <v>15</v>
      </c>
      <c r="BU5" s="12">
        <v>18</v>
      </c>
      <c r="BV5" s="12">
        <v>24</v>
      </c>
      <c r="BW5" s="12">
        <v>25</v>
      </c>
      <c r="BX5" s="12">
        <v>40</v>
      </c>
      <c r="BY5" s="12">
        <v>43</v>
      </c>
      <c r="BZ5" s="12">
        <v>50</v>
      </c>
      <c r="CA5" s="12">
        <v>9</v>
      </c>
      <c r="CB5" s="12">
        <v>20</v>
      </c>
      <c r="CC5" s="12">
        <v>29</v>
      </c>
      <c r="CD5" s="12">
        <v>30</v>
      </c>
      <c r="CE5" s="12">
        <v>35</v>
      </c>
      <c r="CF5" s="12">
        <v>38</v>
      </c>
      <c r="CG5" s="12">
        <v>39</v>
      </c>
      <c r="CH5" s="12">
        <v>42</v>
      </c>
      <c r="CI5" s="12">
        <v>44</v>
      </c>
      <c r="CJ5" s="12">
        <v>33</v>
      </c>
      <c r="CK5" s="12">
        <v>46</v>
      </c>
      <c r="CL5" s="12">
        <v>48</v>
      </c>
      <c r="CM5" s="12">
        <v>19</v>
      </c>
      <c r="CN5" s="12">
        <v>21</v>
      </c>
      <c r="CO5" s="12">
        <v>49</v>
      </c>
      <c r="CP5" s="12">
        <v>4</v>
      </c>
      <c r="CQ5" s="12">
        <v>5</v>
      </c>
      <c r="CR5" s="12">
        <v>11</v>
      </c>
      <c r="CS5" s="12">
        <v>17</v>
      </c>
      <c r="CT5" s="12">
        <v>22</v>
      </c>
      <c r="CU5" s="12">
        <v>23</v>
      </c>
      <c r="CV5" s="12">
        <v>8</v>
      </c>
      <c r="CW5" s="12">
        <v>16</v>
      </c>
      <c r="CX5" s="12">
        <v>32</v>
      </c>
      <c r="CY5" s="12">
        <v>2</v>
      </c>
      <c r="CZ5" s="12">
        <v>3</v>
      </c>
      <c r="DA5" s="12">
        <v>12</v>
      </c>
      <c r="DB5" s="12">
        <v>13</v>
      </c>
      <c r="DC5" s="12">
        <v>41</v>
      </c>
      <c r="DD5" s="12">
        <v>47</v>
      </c>
      <c r="DE5" s="13">
        <v>51</v>
      </c>
      <c r="DF5" s="10"/>
      <c r="DG5" s="35">
        <v>1</v>
      </c>
      <c r="DH5" s="35">
        <v>7</v>
      </c>
      <c r="DI5" s="35">
        <v>26</v>
      </c>
      <c r="DJ5" s="35">
        <v>27</v>
      </c>
      <c r="DK5" s="35">
        <v>34</v>
      </c>
      <c r="DL5" s="35">
        <v>37</v>
      </c>
      <c r="DM5" s="35">
        <v>10</v>
      </c>
      <c r="DN5" s="35">
        <v>14</v>
      </c>
      <c r="DO5" s="35">
        <v>28</v>
      </c>
      <c r="DP5" s="35">
        <v>31</v>
      </c>
      <c r="DQ5" s="35">
        <v>36</v>
      </c>
      <c r="DR5" s="35">
        <v>45</v>
      </c>
      <c r="DS5" s="35">
        <v>6</v>
      </c>
      <c r="DT5" s="35">
        <v>15</v>
      </c>
      <c r="DU5" s="35">
        <v>18</v>
      </c>
      <c r="DV5" s="35">
        <v>24</v>
      </c>
      <c r="DW5" s="35">
        <v>25</v>
      </c>
      <c r="DX5" s="35">
        <v>40</v>
      </c>
      <c r="DY5" s="35">
        <v>43</v>
      </c>
      <c r="DZ5" s="35">
        <v>50</v>
      </c>
      <c r="EA5" s="35">
        <v>9</v>
      </c>
      <c r="EB5" s="35">
        <v>20</v>
      </c>
      <c r="EC5" s="35">
        <v>29</v>
      </c>
      <c r="ED5" s="35">
        <v>30</v>
      </c>
      <c r="EE5" s="35">
        <v>35</v>
      </c>
      <c r="EF5" s="35">
        <v>38</v>
      </c>
      <c r="EG5" s="35">
        <v>39</v>
      </c>
      <c r="EH5" s="35">
        <v>42</v>
      </c>
      <c r="EI5" s="35">
        <v>44</v>
      </c>
      <c r="EJ5" s="35">
        <v>33</v>
      </c>
      <c r="EK5" s="35">
        <v>46</v>
      </c>
      <c r="EL5" s="35">
        <v>48</v>
      </c>
      <c r="EM5" s="35">
        <v>19</v>
      </c>
      <c r="EN5" s="35">
        <v>21</v>
      </c>
      <c r="EO5" s="35">
        <v>49</v>
      </c>
      <c r="EP5" s="35">
        <v>4</v>
      </c>
      <c r="EQ5" s="35">
        <v>5</v>
      </c>
      <c r="ER5" s="35">
        <v>11</v>
      </c>
      <c r="ES5" s="35">
        <v>17</v>
      </c>
      <c r="ET5" s="35">
        <v>22</v>
      </c>
      <c r="EU5" s="35">
        <v>23</v>
      </c>
      <c r="EV5" s="35">
        <v>8</v>
      </c>
      <c r="EW5" s="35">
        <v>16</v>
      </c>
      <c r="EX5" s="35">
        <v>32</v>
      </c>
      <c r="EY5" s="35">
        <v>2</v>
      </c>
      <c r="EZ5" s="35">
        <v>3</v>
      </c>
      <c r="FA5" s="35">
        <v>12</v>
      </c>
      <c r="FB5" s="35">
        <v>13</v>
      </c>
      <c r="FC5" s="35">
        <v>41</v>
      </c>
      <c r="FD5" s="35">
        <v>47</v>
      </c>
      <c r="FE5" s="36">
        <v>51</v>
      </c>
    </row>
    <row r="6" spans="1:161">
      <c r="B6" s="2" t="s">
        <v>33</v>
      </c>
      <c r="D6" s="2"/>
      <c r="E6" s="2"/>
      <c r="F6" s="11" t="s">
        <v>474</v>
      </c>
      <c r="G6" s="12">
        <v>1</v>
      </c>
      <c r="H6" s="12">
        <v>1</v>
      </c>
      <c r="I6" s="12">
        <v>1</v>
      </c>
      <c r="J6" s="12">
        <v>1</v>
      </c>
      <c r="K6" s="12">
        <v>1</v>
      </c>
      <c r="L6" s="12">
        <v>1</v>
      </c>
      <c r="M6" s="12">
        <v>2</v>
      </c>
      <c r="N6" s="12">
        <v>2</v>
      </c>
      <c r="O6" s="12">
        <v>2</v>
      </c>
      <c r="P6" s="12">
        <v>2</v>
      </c>
      <c r="Q6" s="12">
        <v>2</v>
      </c>
      <c r="R6" s="12">
        <v>2</v>
      </c>
      <c r="S6" s="12">
        <v>3</v>
      </c>
      <c r="T6" s="12">
        <v>3</v>
      </c>
      <c r="U6" s="12">
        <v>3</v>
      </c>
      <c r="V6" s="12">
        <v>3</v>
      </c>
      <c r="W6" s="12">
        <v>3</v>
      </c>
      <c r="X6" s="12">
        <v>3</v>
      </c>
      <c r="Y6" s="12">
        <v>3</v>
      </c>
      <c r="Z6" s="12">
        <v>3</v>
      </c>
      <c r="AA6" s="12">
        <v>4</v>
      </c>
      <c r="AB6" s="12">
        <v>4</v>
      </c>
      <c r="AC6" s="12">
        <v>4</v>
      </c>
      <c r="AD6" s="12">
        <v>4</v>
      </c>
      <c r="AE6" s="12">
        <v>4</v>
      </c>
      <c r="AF6" s="12">
        <v>4</v>
      </c>
      <c r="AG6" s="12">
        <v>4</v>
      </c>
      <c r="AH6" s="12">
        <v>4</v>
      </c>
      <c r="AI6" s="12">
        <v>4</v>
      </c>
      <c r="AJ6" s="12">
        <v>5</v>
      </c>
      <c r="AK6" s="12">
        <v>5</v>
      </c>
      <c r="AL6" s="12">
        <v>5</v>
      </c>
      <c r="AM6" s="12">
        <v>6</v>
      </c>
      <c r="AN6" s="12">
        <v>6</v>
      </c>
      <c r="AO6" s="12">
        <v>6</v>
      </c>
      <c r="AP6" s="12">
        <v>7</v>
      </c>
      <c r="AQ6" s="12">
        <v>7</v>
      </c>
      <c r="AR6" s="12">
        <v>7</v>
      </c>
      <c r="AS6" s="12">
        <v>7</v>
      </c>
      <c r="AT6" s="12">
        <v>7</v>
      </c>
      <c r="AU6" s="12">
        <v>7</v>
      </c>
      <c r="AV6" s="12">
        <v>8</v>
      </c>
      <c r="AW6" s="12">
        <v>8</v>
      </c>
      <c r="AX6" s="12">
        <v>8</v>
      </c>
      <c r="AY6" s="12">
        <v>9</v>
      </c>
      <c r="AZ6" s="12">
        <v>9</v>
      </c>
      <c r="BA6" s="12">
        <v>9</v>
      </c>
      <c r="BB6" s="12">
        <v>9</v>
      </c>
      <c r="BC6" s="12">
        <v>9</v>
      </c>
      <c r="BD6" s="12">
        <v>9</v>
      </c>
      <c r="BE6" s="13">
        <v>10</v>
      </c>
      <c r="BF6" s="12"/>
      <c r="BG6" s="12">
        <v>1</v>
      </c>
      <c r="BH6" s="12">
        <v>1</v>
      </c>
      <c r="BI6" s="12">
        <v>1</v>
      </c>
      <c r="BJ6" s="12">
        <v>1</v>
      </c>
      <c r="BK6" s="12">
        <v>1</v>
      </c>
      <c r="BL6" s="12">
        <v>1</v>
      </c>
      <c r="BM6" s="12">
        <v>2</v>
      </c>
      <c r="BN6" s="12">
        <v>2</v>
      </c>
      <c r="BO6" s="12">
        <v>2</v>
      </c>
      <c r="BP6" s="12">
        <v>2</v>
      </c>
      <c r="BQ6" s="12">
        <v>2</v>
      </c>
      <c r="BR6" s="12">
        <v>2</v>
      </c>
      <c r="BS6" s="12">
        <v>3</v>
      </c>
      <c r="BT6" s="12">
        <v>3</v>
      </c>
      <c r="BU6" s="12">
        <v>3</v>
      </c>
      <c r="BV6" s="12">
        <v>3</v>
      </c>
      <c r="BW6" s="12">
        <v>3</v>
      </c>
      <c r="BX6" s="12">
        <v>3</v>
      </c>
      <c r="BY6" s="12">
        <v>3</v>
      </c>
      <c r="BZ6" s="12">
        <v>3</v>
      </c>
      <c r="CA6" s="12">
        <v>4</v>
      </c>
      <c r="CB6" s="12">
        <v>4</v>
      </c>
      <c r="CC6" s="12">
        <v>4</v>
      </c>
      <c r="CD6" s="12">
        <v>4</v>
      </c>
      <c r="CE6" s="12">
        <v>4</v>
      </c>
      <c r="CF6" s="12">
        <v>4</v>
      </c>
      <c r="CG6" s="12">
        <v>4</v>
      </c>
      <c r="CH6" s="12">
        <v>4</v>
      </c>
      <c r="CI6" s="12">
        <v>4</v>
      </c>
      <c r="CJ6" s="12">
        <v>5</v>
      </c>
      <c r="CK6" s="12">
        <v>5</v>
      </c>
      <c r="CL6" s="12">
        <v>5</v>
      </c>
      <c r="CM6" s="12">
        <v>6</v>
      </c>
      <c r="CN6" s="12">
        <v>6</v>
      </c>
      <c r="CO6" s="12">
        <v>6</v>
      </c>
      <c r="CP6" s="12">
        <v>7</v>
      </c>
      <c r="CQ6" s="12">
        <v>7</v>
      </c>
      <c r="CR6" s="12">
        <v>7</v>
      </c>
      <c r="CS6" s="12">
        <v>7</v>
      </c>
      <c r="CT6" s="12">
        <v>7</v>
      </c>
      <c r="CU6" s="12">
        <v>7</v>
      </c>
      <c r="CV6" s="12">
        <v>8</v>
      </c>
      <c r="CW6" s="12">
        <v>8</v>
      </c>
      <c r="CX6" s="12">
        <v>8</v>
      </c>
      <c r="CY6" s="12">
        <v>9</v>
      </c>
      <c r="CZ6" s="12">
        <v>9</v>
      </c>
      <c r="DA6" s="12">
        <v>9</v>
      </c>
      <c r="DB6" s="12">
        <v>9</v>
      </c>
      <c r="DC6" s="12">
        <v>9</v>
      </c>
      <c r="DD6" s="12">
        <v>9</v>
      </c>
      <c r="DE6" s="13">
        <v>10</v>
      </c>
      <c r="DF6" s="10"/>
      <c r="DG6" s="35">
        <v>1</v>
      </c>
      <c r="DH6" s="35">
        <v>1</v>
      </c>
      <c r="DI6" s="35">
        <v>1</v>
      </c>
      <c r="DJ6" s="35">
        <v>1</v>
      </c>
      <c r="DK6" s="35">
        <v>1</v>
      </c>
      <c r="DL6" s="35">
        <v>1</v>
      </c>
      <c r="DM6" s="35">
        <v>2</v>
      </c>
      <c r="DN6" s="35">
        <v>2</v>
      </c>
      <c r="DO6" s="35">
        <v>2</v>
      </c>
      <c r="DP6" s="35">
        <v>2</v>
      </c>
      <c r="DQ6" s="35">
        <v>2</v>
      </c>
      <c r="DR6" s="35">
        <v>2</v>
      </c>
      <c r="DS6" s="35">
        <v>3</v>
      </c>
      <c r="DT6" s="35">
        <v>3</v>
      </c>
      <c r="DU6" s="35">
        <v>3</v>
      </c>
      <c r="DV6" s="35">
        <v>3</v>
      </c>
      <c r="DW6" s="35">
        <v>3</v>
      </c>
      <c r="DX6" s="35">
        <v>3</v>
      </c>
      <c r="DY6" s="35">
        <v>3</v>
      </c>
      <c r="DZ6" s="35">
        <v>3</v>
      </c>
      <c r="EA6" s="35">
        <v>4</v>
      </c>
      <c r="EB6" s="35">
        <v>4</v>
      </c>
      <c r="EC6" s="35">
        <v>4</v>
      </c>
      <c r="ED6" s="35">
        <v>4</v>
      </c>
      <c r="EE6" s="35">
        <v>4</v>
      </c>
      <c r="EF6" s="35">
        <v>4</v>
      </c>
      <c r="EG6" s="35">
        <v>4</v>
      </c>
      <c r="EH6" s="35">
        <v>4</v>
      </c>
      <c r="EI6" s="35">
        <v>4</v>
      </c>
      <c r="EJ6" s="35">
        <v>5</v>
      </c>
      <c r="EK6" s="35">
        <v>5</v>
      </c>
      <c r="EL6" s="35">
        <v>5</v>
      </c>
      <c r="EM6" s="35">
        <v>6</v>
      </c>
      <c r="EN6" s="35">
        <v>6</v>
      </c>
      <c r="EO6" s="35">
        <v>6</v>
      </c>
      <c r="EP6" s="35">
        <v>7</v>
      </c>
      <c r="EQ6" s="35">
        <v>7</v>
      </c>
      <c r="ER6" s="35">
        <v>7</v>
      </c>
      <c r="ES6" s="35">
        <v>7</v>
      </c>
      <c r="ET6" s="35">
        <v>7</v>
      </c>
      <c r="EU6" s="35">
        <v>7</v>
      </c>
      <c r="EV6" s="35">
        <v>8</v>
      </c>
      <c r="EW6" s="35">
        <v>8</v>
      </c>
      <c r="EX6" s="35">
        <v>8</v>
      </c>
      <c r="EY6" s="35">
        <v>9</v>
      </c>
      <c r="EZ6" s="35">
        <v>9</v>
      </c>
      <c r="FA6" s="35">
        <v>9</v>
      </c>
      <c r="FB6" s="35">
        <v>9</v>
      </c>
      <c r="FC6" s="35">
        <v>9</v>
      </c>
      <c r="FD6" s="35">
        <v>9</v>
      </c>
      <c r="FE6" s="36">
        <v>10</v>
      </c>
    </row>
    <row r="7" spans="1:161">
      <c r="A7" s="1" t="s">
        <v>120</v>
      </c>
      <c r="B7" s="2" t="s">
        <v>383</v>
      </c>
      <c r="D7" s="2" t="s">
        <v>315</v>
      </c>
      <c r="E7" s="2" t="s">
        <v>316</v>
      </c>
      <c r="F7" s="11"/>
      <c r="G7" s="19" t="s">
        <v>324</v>
      </c>
      <c r="H7" s="20"/>
      <c r="I7" s="20"/>
      <c r="J7" s="20"/>
      <c r="K7" s="20"/>
      <c r="L7" s="20"/>
      <c r="M7" s="20"/>
      <c r="N7" s="20"/>
      <c r="O7" s="20"/>
      <c r="P7" s="20"/>
      <c r="Q7" s="20"/>
      <c r="R7" s="20"/>
      <c r="S7" s="21" t="s">
        <v>324</v>
      </c>
      <c r="T7" s="20"/>
      <c r="U7" s="20"/>
      <c r="V7" s="20"/>
      <c r="W7" s="20"/>
      <c r="X7" s="20"/>
      <c r="Y7" s="20"/>
      <c r="Z7" s="20"/>
      <c r="AA7" s="20"/>
      <c r="AB7" s="20"/>
      <c r="AC7" s="20"/>
      <c r="AD7" s="20"/>
      <c r="AE7" s="20"/>
      <c r="AF7" s="21" t="s">
        <v>324</v>
      </c>
      <c r="AG7" s="20"/>
      <c r="AH7" s="20"/>
      <c r="AI7" s="20"/>
      <c r="AJ7" s="20"/>
      <c r="AK7" s="20"/>
      <c r="AL7" s="20"/>
      <c r="AM7" s="20"/>
      <c r="AN7" s="20"/>
      <c r="AO7" s="20"/>
      <c r="AP7" s="21" t="s">
        <v>324</v>
      </c>
      <c r="AQ7" s="20"/>
      <c r="AR7" s="20"/>
      <c r="AS7" s="20"/>
      <c r="AT7" s="20"/>
      <c r="AU7" s="20"/>
      <c r="AV7" s="20"/>
      <c r="AW7" s="20"/>
      <c r="AX7" s="20"/>
      <c r="AY7" s="20"/>
      <c r="AZ7" s="20"/>
      <c r="BA7" s="20"/>
      <c r="BB7" s="21" t="s">
        <v>324</v>
      </c>
      <c r="BC7" s="20"/>
      <c r="BD7" s="20"/>
      <c r="BE7" s="22"/>
      <c r="BF7" s="12"/>
      <c r="BG7" s="23" t="s">
        <v>277</v>
      </c>
      <c r="BH7" s="24"/>
      <c r="BI7" s="24"/>
      <c r="BJ7" s="24"/>
      <c r="BK7" s="24"/>
      <c r="BL7" s="24"/>
      <c r="BM7" s="24"/>
      <c r="BN7" s="24"/>
      <c r="BO7" s="24"/>
      <c r="BP7" s="24"/>
      <c r="BQ7" s="24"/>
      <c r="BR7" s="24"/>
      <c r="BS7" s="24"/>
      <c r="BT7" s="25" t="s">
        <v>277</v>
      </c>
      <c r="BU7" s="24"/>
      <c r="BV7" s="24"/>
      <c r="BW7" s="24"/>
      <c r="BX7" s="24"/>
      <c r="BY7" s="24"/>
      <c r="BZ7" s="24"/>
      <c r="CA7" s="24"/>
      <c r="CB7" s="24"/>
      <c r="CC7" s="24"/>
      <c r="CD7" s="24"/>
      <c r="CE7" s="24"/>
      <c r="CF7" s="25" t="s">
        <v>277</v>
      </c>
      <c r="CG7" s="24"/>
      <c r="CH7" s="24"/>
      <c r="CI7" s="24"/>
      <c r="CJ7" s="24"/>
      <c r="CK7" s="24"/>
      <c r="CL7" s="24"/>
      <c r="CM7" s="24"/>
      <c r="CN7" s="24"/>
      <c r="CO7" s="24"/>
      <c r="CP7" s="25" t="s">
        <v>277</v>
      </c>
      <c r="CQ7" s="24"/>
      <c r="CR7" s="24"/>
      <c r="CS7" s="24"/>
      <c r="CT7" s="24"/>
      <c r="CU7" s="24"/>
      <c r="CV7" s="24"/>
      <c r="CW7" s="24"/>
      <c r="CX7" s="24"/>
      <c r="CY7" s="24"/>
      <c r="CZ7" s="24"/>
      <c r="DA7" s="24"/>
      <c r="DB7" s="25" t="s">
        <v>277</v>
      </c>
      <c r="DC7" s="24"/>
      <c r="DD7" s="24"/>
      <c r="DE7" s="26"/>
      <c r="DF7" s="10"/>
      <c r="DG7" s="29" t="s">
        <v>276</v>
      </c>
      <c r="DH7" s="30"/>
      <c r="DI7" s="30"/>
      <c r="DJ7" s="30"/>
      <c r="DK7" s="30"/>
      <c r="DL7" s="30"/>
      <c r="DM7" s="30"/>
      <c r="DN7" s="30"/>
      <c r="DO7" s="30"/>
      <c r="DP7" s="31" t="s">
        <v>276</v>
      </c>
      <c r="DQ7" s="30"/>
      <c r="DR7" s="30"/>
      <c r="DS7" s="30"/>
      <c r="DT7" s="30"/>
      <c r="DU7" s="30"/>
      <c r="DV7" s="30"/>
      <c r="DW7" s="30"/>
      <c r="DX7" s="30"/>
      <c r="DY7" s="30"/>
      <c r="DZ7" s="30"/>
      <c r="EA7" s="31" t="s">
        <v>276</v>
      </c>
      <c r="EB7" s="30"/>
      <c r="EC7" s="30"/>
      <c r="ED7" s="30"/>
      <c r="EE7" s="31" t="s">
        <v>276</v>
      </c>
      <c r="EF7" s="30"/>
      <c r="EG7" s="30"/>
      <c r="EH7" s="30"/>
      <c r="EI7" s="30"/>
      <c r="EJ7" s="30"/>
      <c r="EK7" s="30"/>
      <c r="EL7" s="31" t="s">
        <v>276</v>
      </c>
      <c r="EM7" s="30"/>
      <c r="EN7" s="30"/>
      <c r="EO7" s="30"/>
      <c r="EP7" s="30"/>
      <c r="EQ7" s="30"/>
      <c r="ER7" s="30"/>
      <c r="ES7" s="30"/>
      <c r="ET7" s="30"/>
      <c r="EU7" s="30"/>
      <c r="EV7" s="31" t="s">
        <v>276</v>
      </c>
      <c r="EW7" s="30"/>
      <c r="EX7" s="30"/>
      <c r="EY7" s="30"/>
      <c r="EZ7" s="30"/>
      <c r="FA7" s="30"/>
      <c r="FB7" s="30"/>
      <c r="FC7" s="31" t="s">
        <v>276</v>
      </c>
      <c r="FD7" s="30"/>
      <c r="FE7" s="32"/>
    </row>
    <row r="8" spans="1:161">
      <c r="A8" s="5" t="s">
        <v>182</v>
      </c>
      <c r="B8" s="6" t="s">
        <v>384</v>
      </c>
      <c r="C8" s="38" t="s">
        <v>564</v>
      </c>
      <c r="D8" s="6" t="s">
        <v>501</v>
      </c>
      <c r="E8" s="6" t="s">
        <v>501</v>
      </c>
      <c r="F8" s="5" t="s">
        <v>544</v>
      </c>
      <c r="G8" s="52" t="s">
        <v>532</v>
      </c>
      <c r="H8" s="52" t="s">
        <v>533</v>
      </c>
      <c r="I8" s="52" t="s">
        <v>325</v>
      </c>
      <c r="J8" s="52" t="s">
        <v>152</v>
      </c>
      <c r="K8" s="52" t="s">
        <v>153</v>
      </c>
      <c r="L8" s="52" t="s">
        <v>154</v>
      </c>
      <c r="M8" s="52" t="s">
        <v>155</v>
      </c>
      <c r="N8" s="52" t="s">
        <v>156</v>
      </c>
      <c r="O8" s="52" t="s">
        <v>230</v>
      </c>
      <c r="P8" s="52" t="s">
        <v>159</v>
      </c>
      <c r="Q8" s="52" t="s">
        <v>419</v>
      </c>
      <c r="R8" s="52" t="s">
        <v>420</v>
      </c>
      <c r="S8" s="52" t="s">
        <v>421</v>
      </c>
      <c r="T8" s="52" t="s">
        <v>434</v>
      </c>
      <c r="U8" s="52" t="s">
        <v>435</v>
      </c>
      <c r="V8" s="52" t="s">
        <v>251</v>
      </c>
      <c r="W8" s="52" t="s">
        <v>252</v>
      </c>
      <c r="X8" s="52" t="s">
        <v>444</v>
      </c>
      <c r="Y8" s="52" t="s">
        <v>445</v>
      </c>
      <c r="Z8" s="52" t="s">
        <v>431</v>
      </c>
      <c r="AA8" s="52" t="s">
        <v>535</v>
      </c>
      <c r="AB8" s="52" t="s">
        <v>429</v>
      </c>
      <c r="AC8" s="52" t="s">
        <v>430</v>
      </c>
      <c r="AD8" s="52" t="s">
        <v>331</v>
      </c>
      <c r="AE8" s="52" t="s">
        <v>332</v>
      </c>
      <c r="AF8" s="52" t="s">
        <v>461</v>
      </c>
      <c r="AG8" s="52" t="s">
        <v>352</v>
      </c>
      <c r="AH8" s="52" t="s">
        <v>353</v>
      </c>
      <c r="AI8" s="52" t="s">
        <v>336</v>
      </c>
      <c r="AJ8" s="52" t="s">
        <v>337</v>
      </c>
      <c r="AK8" s="52" t="s">
        <v>354</v>
      </c>
      <c r="AL8" s="52" t="s">
        <v>355</v>
      </c>
      <c r="AM8" s="52" t="s">
        <v>356</v>
      </c>
      <c r="AN8" s="52" t="s">
        <v>268</v>
      </c>
      <c r="AO8" s="52" t="s">
        <v>269</v>
      </c>
      <c r="AP8" s="52" t="s">
        <v>270</v>
      </c>
      <c r="AQ8" s="52" t="s">
        <v>580</v>
      </c>
      <c r="AR8" s="52" t="s">
        <v>231</v>
      </c>
      <c r="AS8" s="52" t="s">
        <v>232</v>
      </c>
      <c r="AT8" s="52" t="s">
        <v>233</v>
      </c>
      <c r="AU8" s="52" t="s">
        <v>234</v>
      </c>
      <c r="AV8" s="52" t="s">
        <v>235</v>
      </c>
      <c r="AW8" s="52" t="s">
        <v>236</v>
      </c>
      <c r="AX8" s="52" t="s">
        <v>237</v>
      </c>
      <c r="AY8" s="52" t="s">
        <v>238</v>
      </c>
      <c r="AZ8" s="52" t="s">
        <v>239</v>
      </c>
      <c r="BA8" s="52" t="s">
        <v>240</v>
      </c>
      <c r="BB8" s="52" t="s">
        <v>241</v>
      </c>
      <c r="BC8" s="52" t="s">
        <v>424</v>
      </c>
      <c r="BD8" s="52" t="s">
        <v>425</v>
      </c>
      <c r="BE8" s="53" t="s">
        <v>439</v>
      </c>
      <c r="BG8" s="52" t="s">
        <v>532</v>
      </c>
      <c r="BH8" s="52" t="s">
        <v>533</v>
      </c>
      <c r="BI8" s="52" t="s">
        <v>325</v>
      </c>
      <c r="BJ8" s="52" t="s">
        <v>152</v>
      </c>
      <c r="BK8" s="52" t="s">
        <v>153</v>
      </c>
      <c r="BL8" s="52" t="s">
        <v>154</v>
      </c>
      <c r="BM8" s="52" t="s">
        <v>155</v>
      </c>
      <c r="BN8" s="52" t="s">
        <v>156</v>
      </c>
      <c r="BO8" s="52" t="s">
        <v>230</v>
      </c>
      <c r="BP8" s="52" t="s">
        <v>159</v>
      </c>
      <c r="BQ8" s="52" t="s">
        <v>419</v>
      </c>
      <c r="BR8" s="52" t="s">
        <v>420</v>
      </c>
      <c r="BS8" s="52" t="s">
        <v>421</v>
      </c>
      <c r="BT8" s="52" t="s">
        <v>434</v>
      </c>
      <c r="BU8" s="52" t="s">
        <v>435</v>
      </c>
      <c r="BV8" s="52" t="s">
        <v>251</v>
      </c>
      <c r="BW8" s="52" t="s">
        <v>252</v>
      </c>
      <c r="BX8" s="52" t="s">
        <v>444</v>
      </c>
      <c r="BY8" s="52" t="s">
        <v>445</v>
      </c>
      <c r="BZ8" s="52" t="s">
        <v>431</v>
      </c>
      <c r="CA8" s="52" t="s">
        <v>535</v>
      </c>
      <c r="CB8" s="52" t="s">
        <v>429</v>
      </c>
      <c r="CC8" s="52" t="s">
        <v>430</v>
      </c>
      <c r="CD8" s="52" t="s">
        <v>331</v>
      </c>
      <c r="CE8" s="52" t="s">
        <v>332</v>
      </c>
      <c r="CF8" s="52" t="s">
        <v>461</v>
      </c>
      <c r="CG8" s="52" t="s">
        <v>352</v>
      </c>
      <c r="CH8" s="52" t="s">
        <v>353</v>
      </c>
      <c r="CI8" s="52" t="s">
        <v>336</v>
      </c>
      <c r="CJ8" s="52" t="s">
        <v>337</v>
      </c>
      <c r="CK8" s="52" t="s">
        <v>354</v>
      </c>
      <c r="CL8" s="52" t="s">
        <v>355</v>
      </c>
      <c r="CM8" s="52" t="s">
        <v>356</v>
      </c>
      <c r="CN8" s="52" t="s">
        <v>268</v>
      </c>
      <c r="CO8" s="52" t="s">
        <v>269</v>
      </c>
      <c r="CP8" s="52" t="s">
        <v>270</v>
      </c>
      <c r="CQ8" s="52" t="s">
        <v>580</v>
      </c>
      <c r="CR8" s="52" t="s">
        <v>231</v>
      </c>
      <c r="CS8" s="52" t="s">
        <v>232</v>
      </c>
      <c r="CT8" s="52" t="s">
        <v>233</v>
      </c>
      <c r="CU8" s="52" t="s">
        <v>234</v>
      </c>
      <c r="CV8" s="52" t="s">
        <v>235</v>
      </c>
      <c r="CW8" s="52" t="s">
        <v>236</v>
      </c>
      <c r="CX8" s="52" t="s">
        <v>237</v>
      </c>
      <c r="CY8" s="52" t="s">
        <v>238</v>
      </c>
      <c r="CZ8" s="52" t="s">
        <v>239</v>
      </c>
      <c r="DA8" s="52" t="s">
        <v>240</v>
      </c>
      <c r="DB8" s="52" t="s">
        <v>241</v>
      </c>
      <c r="DC8" s="52" t="s">
        <v>424</v>
      </c>
      <c r="DD8" s="52" t="s">
        <v>425</v>
      </c>
      <c r="DE8" s="53" t="s">
        <v>439</v>
      </c>
      <c r="DG8" s="52" t="s">
        <v>532</v>
      </c>
      <c r="DH8" s="52" t="s">
        <v>533</v>
      </c>
      <c r="DI8" s="52" t="s">
        <v>325</v>
      </c>
      <c r="DJ8" s="52" t="s">
        <v>152</v>
      </c>
      <c r="DK8" s="52" t="s">
        <v>153</v>
      </c>
      <c r="DL8" s="52" t="s">
        <v>154</v>
      </c>
      <c r="DM8" s="52" t="s">
        <v>155</v>
      </c>
      <c r="DN8" s="52" t="s">
        <v>156</v>
      </c>
      <c r="DO8" s="52" t="s">
        <v>230</v>
      </c>
      <c r="DP8" s="52" t="s">
        <v>159</v>
      </c>
      <c r="DQ8" s="52" t="s">
        <v>419</v>
      </c>
      <c r="DR8" s="52" t="s">
        <v>420</v>
      </c>
      <c r="DS8" s="52" t="s">
        <v>421</v>
      </c>
      <c r="DT8" s="52" t="s">
        <v>440</v>
      </c>
      <c r="DU8" s="52" t="s">
        <v>441</v>
      </c>
      <c r="DV8" s="52" t="s">
        <v>442</v>
      </c>
      <c r="DW8" s="52" t="s">
        <v>252</v>
      </c>
      <c r="DX8" s="52" t="s">
        <v>443</v>
      </c>
      <c r="DY8" s="52" t="s">
        <v>445</v>
      </c>
      <c r="DZ8" s="52" t="s">
        <v>160</v>
      </c>
      <c r="EA8" s="52" t="s">
        <v>535</v>
      </c>
      <c r="EB8" s="52" t="s">
        <v>161</v>
      </c>
      <c r="EC8" s="52" t="s">
        <v>242</v>
      </c>
      <c r="ED8" s="52" t="s">
        <v>243</v>
      </c>
      <c r="EE8" s="52" t="s">
        <v>332</v>
      </c>
      <c r="EF8" s="52" t="s">
        <v>461</v>
      </c>
      <c r="EG8" s="52" t="s">
        <v>248</v>
      </c>
      <c r="EH8" s="52" t="s">
        <v>353</v>
      </c>
      <c r="EI8" s="52" t="s">
        <v>249</v>
      </c>
      <c r="EJ8" s="52" t="s">
        <v>284</v>
      </c>
      <c r="EK8" s="52" t="s">
        <v>354</v>
      </c>
      <c r="EL8" s="52" t="s">
        <v>355</v>
      </c>
      <c r="EM8" s="52" t="s">
        <v>356</v>
      </c>
      <c r="EN8" s="52" t="s">
        <v>268</v>
      </c>
      <c r="EO8" s="52" t="s">
        <v>269</v>
      </c>
      <c r="EP8" s="52" t="s">
        <v>187</v>
      </c>
      <c r="EQ8" s="52" t="s">
        <v>189</v>
      </c>
      <c r="ER8" s="52" t="s">
        <v>556</v>
      </c>
      <c r="ES8" s="52" t="s">
        <v>557</v>
      </c>
      <c r="ET8" s="52" t="s">
        <v>233</v>
      </c>
      <c r="EU8" s="52" t="s">
        <v>234</v>
      </c>
      <c r="EV8" s="52" t="s">
        <v>235</v>
      </c>
      <c r="EW8" s="52" t="s">
        <v>236</v>
      </c>
      <c r="EX8" s="52" t="s">
        <v>237</v>
      </c>
      <c r="EY8" s="52" t="s">
        <v>238</v>
      </c>
      <c r="EZ8" s="52" t="s">
        <v>239</v>
      </c>
      <c r="FA8" s="52" t="s">
        <v>240</v>
      </c>
      <c r="FB8" s="52" t="s">
        <v>241</v>
      </c>
      <c r="FC8" s="52" t="s">
        <v>558</v>
      </c>
      <c r="FD8" s="52" t="s">
        <v>425</v>
      </c>
      <c r="FE8" s="53" t="s">
        <v>482</v>
      </c>
    </row>
    <row r="9" spans="1:161">
      <c r="A9" s="49" t="s">
        <v>195</v>
      </c>
      <c r="B9" s="6"/>
      <c r="C9" s="37" t="s">
        <v>464</v>
      </c>
      <c r="D9" s="2" t="s">
        <v>463</v>
      </c>
      <c r="E9" s="2" t="s">
        <v>464</v>
      </c>
      <c r="F9" s="50" t="s">
        <v>326</v>
      </c>
      <c r="G9" s="7">
        <v>74678.639752096613</v>
      </c>
      <c r="H9" s="7">
        <v>275724.00632231211</v>
      </c>
      <c r="I9" s="7">
        <v>285486.95962230029</v>
      </c>
      <c r="J9" s="7">
        <v>74576.12742663578</v>
      </c>
      <c r="K9" s="7">
        <v>206247.30732192926</v>
      </c>
      <c r="L9" s="7">
        <v>368813.91810731252</v>
      </c>
      <c r="M9" s="7">
        <v>577683.39487546764</v>
      </c>
      <c r="N9" s="7">
        <v>446521.94258349354</v>
      </c>
      <c r="O9" s="7">
        <v>197155.50510921807</v>
      </c>
      <c r="P9" s="7">
        <v>655053.43317348033</v>
      </c>
      <c r="Q9" s="7">
        <v>533262.14617381734</v>
      </c>
      <c r="R9" s="7">
        <v>454601.25661005848</v>
      </c>
      <c r="S9" s="7">
        <v>329627.98131880298</v>
      </c>
      <c r="T9" s="7">
        <v>219413.14237304733</v>
      </c>
      <c r="U9" s="7">
        <v>306248.62452417338</v>
      </c>
      <c r="V9" s="7">
        <v>410427.89822080283</v>
      </c>
      <c r="W9" s="7">
        <v>345487.44102936587</v>
      </c>
      <c r="X9" s="7">
        <v>278809.0181142253</v>
      </c>
      <c r="Y9" s="7">
        <v>376996.4492255011</v>
      </c>
      <c r="Z9" s="7">
        <v>247601.06516430047</v>
      </c>
      <c r="AA9" s="7">
        <v>471363.42586483847</v>
      </c>
      <c r="AB9" s="7">
        <v>418175.0441483889</v>
      </c>
      <c r="AC9" s="7">
        <v>374690.50734165782</v>
      </c>
      <c r="AD9" s="7">
        <v>282229.96275182324</v>
      </c>
      <c r="AE9" s="7">
        <v>325549.02293352399</v>
      </c>
      <c r="AF9" s="7">
        <v>472298.02546564594</v>
      </c>
      <c r="AG9" s="7">
        <v>306518.12180862011</v>
      </c>
      <c r="AH9" s="7">
        <v>489400.58934844809</v>
      </c>
      <c r="AI9" s="7">
        <v>266384.94307476003</v>
      </c>
      <c r="AJ9" s="7">
        <v>563290.98952427949</v>
      </c>
      <c r="AK9" s="7">
        <v>464104.91668046929</v>
      </c>
      <c r="AL9" s="7">
        <v>465068.29010751157</v>
      </c>
      <c r="AM9" s="7">
        <v>136380.84627274491</v>
      </c>
      <c r="AN9" s="7">
        <v>271634.81430226704</v>
      </c>
      <c r="AO9" s="7">
        <v>92744.081090103078</v>
      </c>
      <c r="AP9" s="7">
        <v>297844.92247960111</v>
      </c>
      <c r="AQ9" s="7">
        <v>277349.95990134933</v>
      </c>
      <c r="AR9" s="7">
        <v>297510.20975407964</v>
      </c>
      <c r="AS9" s="7">
        <v>315357.73891515483</v>
      </c>
      <c r="AT9" s="7">
        <v>405890.48420220136</v>
      </c>
      <c r="AU9" s="7">
        <v>250332.01807943478</v>
      </c>
      <c r="AV9" s="7">
        <v>605958.01051821222</v>
      </c>
      <c r="AW9" s="7">
        <v>748653.88050900097</v>
      </c>
      <c r="AX9" s="7">
        <v>662144.45085469796</v>
      </c>
      <c r="AY9" s="7">
        <v>141707.2942810845</v>
      </c>
      <c r="AZ9" s="7">
        <v>438579.38733924332</v>
      </c>
      <c r="BA9" s="7">
        <v>511023.78537060763</v>
      </c>
      <c r="BB9" s="7">
        <v>431711.10027987539</v>
      </c>
      <c r="BC9" s="7">
        <v>262122.4691097037</v>
      </c>
      <c r="BD9" s="7">
        <v>574473.70496060001</v>
      </c>
      <c r="BE9" s="9">
        <f>SUM(G9:BD9)</f>
        <v>18284909.254318267</v>
      </c>
    </row>
    <row r="10" spans="1:161">
      <c r="A10" s="49" t="s">
        <v>195</v>
      </c>
      <c r="B10" s="6"/>
      <c r="C10" s="37" t="s">
        <v>464</v>
      </c>
      <c r="D10" s="2" t="s">
        <v>463</v>
      </c>
      <c r="E10" s="2">
        <v>1</v>
      </c>
      <c r="F10" s="50" t="s">
        <v>327</v>
      </c>
      <c r="G10" s="7">
        <v>948.41717324888953</v>
      </c>
      <c r="H10" s="7">
        <v>1625.6349668656385</v>
      </c>
      <c r="I10" s="7">
        <v>3002.6813799993224</v>
      </c>
      <c r="J10" s="7">
        <v>1034.1981005517157</v>
      </c>
      <c r="K10" s="7">
        <v>1828.6873986231324</v>
      </c>
      <c r="L10" s="7">
        <v>26422.694514117706</v>
      </c>
      <c r="M10" s="7">
        <v>1907.3573328631007</v>
      </c>
      <c r="N10" s="7">
        <v>3227.5497504843047</v>
      </c>
      <c r="O10" s="7">
        <v>1484.0767924410172</v>
      </c>
      <c r="P10" s="7">
        <v>3824.47866605933</v>
      </c>
      <c r="Q10" s="7">
        <v>2274.4700339579558</v>
      </c>
      <c r="R10" s="7">
        <v>3274.4075193337585</v>
      </c>
      <c r="S10" s="7">
        <v>2233.9240809022053</v>
      </c>
      <c r="T10" s="7">
        <v>2079.1937482728522</v>
      </c>
      <c r="U10" s="7">
        <v>2447.0921407493165</v>
      </c>
      <c r="V10" s="7">
        <v>13037.004860169362</v>
      </c>
      <c r="W10" s="7">
        <v>2778.4639550618999</v>
      </c>
      <c r="X10" s="7">
        <v>4503.2672516058074</v>
      </c>
      <c r="Y10" s="7">
        <v>2638.7737684005915</v>
      </c>
      <c r="Z10" s="7">
        <v>2608.54079414336</v>
      </c>
      <c r="AA10" s="7">
        <v>2898.6605001602275</v>
      </c>
      <c r="AB10" s="7">
        <v>4114.5323621043526</v>
      </c>
      <c r="AC10" s="7">
        <v>3278.77545319618</v>
      </c>
      <c r="AD10" s="7">
        <v>2077.2722855779721</v>
      </c>
      <c r="AE10" s="7">
        <v>3209.6148473766752</v>
      </c>
      <c r="AF10" s="7">
        <v>3220.9245560739578</v>
      </c>
      <c r="AG10" s="7">
        <v>1813.8128526343814</v>
      </c>
      <c r="AH10" s="7">
        <v>3118.3440121895651</v>
      </c>
      <c r="AI10" s="7">
        <v>2701.4653892485362</v>
      </c>
      <c r="AJ10" s="7">
        <v>8319.1407883089105</v>
      </c>
      <c r="AK10" s="7">
        <v>5975.617368052951</v>
      </c>
      <c r="AL10" s="7">
        <v>5640.2726668953437</v>
      </c>
      <c r="AM10" s="7">
        <v>2210.9174125078016</v>
      </c>
      <c r="AN10" s="7">
        <v>4106.8259703532385</v>
      </c>
      <c r="AO10" s="7">
        <v>1324.4788521527337</v>
      </c>
      <c r="AP10" s="7">
        <v>14482.065380132351</v>
      </c>
      <c r="AQ10" s="7">
        <v>5955.2415569794712</v>
      </c>
      <c r="AR10" s="7">
        <v>4778.6172723282498</v>
      </c>
      <c r="AS10" s="7">
        <v>21440.783442251119</v>
      </c>
      <c r="AT10" s="7">
        <v>14788.511850020956</v>
      </c>
      <c r="AU10" s="7">
        <v>4108.1269178479233</v>
      </c>
      <c r="AV10" s="7">
        <v>9531.6076452737998</v>
      </c>
      <c r="AW10" s="7">
        <v>12731.76599014262</v>
      </c>
      <c r="AX10" s="7">
        <v>8887.6079333016296</v>
      </c>
      <c r="AY10" s="7">
        <v>876.89633068225817</v>
      </c>
      <c r="AZ10" s="7">
        <v>4954.3255624114545</v>
      </c>
      <c r="BA10" s="7">
        <v>6201.0687407299265</v>
      </c>
      <c r="BB10" s="7">
        <v>4156.8303877021826</v>
      </c>
      <c r="BC10" s="7">
        <v>4120.8804587723125</v>
      </c>
      <c r="BD10" s="7">
        <v>10611.619253934172</v>
      </c>
      <c r="BE10" s="324">
        <f t="shared" ref="BE10:BE40" si="0">SUM(G10:BD10)</f>
        <v>264817.51826719451</v>
      </c>
    </row>
    <row r="11" spans="1:161">
      <c r="A11" s="49" t="s">
        <v>195</v>
      </c>
      <c r="B11" s="6"/>
      <c r="C11" s="37" t="s">
        <v>464</v>
      </c>
      <c r="D11" s="2" t="s">
        <v>463</v>
      </c>
      <c r="E11" s="2">
        <v>2</v>
      </c>
      <c r="F11" s="50" t="s">
        <v>328</v>
      </c>
      <c r="G11" s="7">
        <v>869.75953447682764</v>
      </c>
      <c r="H11" s="7">
        <v>2684.1162858297271</v>
      </c>
      <c r="I11" s="7">
        <v>2459.909860551677</v>
      </c>
      <c r="J11" s="7">
        <v>796.63972497944053</v>
      </c>
      <c r="K11" s="7">
        <v>1216.0008558626537</v>
      </c>
      <c r="L11" s="7">
        <v>2049.3998639734414</v>
      </c>
      <c r="M11" s="7">
        <v>2651.6593599271969</v>
      </c>
      <c r="N11" s="7">
        <v>1974.3800194485887</v>
      </c>
      <c r="O11" s="7">
        <v>722.38623778179203</v>
      </c>
      <c r="P11" s="7">
        <v>2689.298492270183</v>
      </c>
      <c r="Q11" s="7">
        <v>2061.8502105875359</v>
      </c>
      <c r="R11" s="7">
        <v>915.97318168191214</v>
      </c>
      <c r="S11" s="7">
        <v>3419.173909651915</v>
      </c>
      <c r="T11" s="7">
        <v>1782.6641135634218</v>
      </c>
      <c r="U11" s="7">
        <v>3382.6086435332973</v>
      </c>
      <c r="V11" s="7">
        <v>4501.6386364693808</v>
      </c>
      <c r="W11" s="7">
        <v>2929.1048803618428</v>
      </c>
      <c r="X11" s="7">
        <v>2126.4210073847357</v>
      </c>
      <c r="Y11" s="7">
        <v>3733.0242166552175</v>
      </c>
      <c r="Z11" s="7">
        <v>3419.2753654071948</v>
      </c>
      <c r="AA11" s="7">
        <v>2920.6341567848522</v>
      </c>
      <c r="AB11" s="7">
        <v>2530.5546886481739</v>
      </c>
      <c r="AC11" s="7">
        <v>2533.3731110243675</v>
      </c>
      <c r="AD11" s="7">
        <v>2008.7528172280381</v>
      </c>
      <c r="AE11" s="7">
        <v>2794.6843372222279</v>
      </c>
      <c r="AF11" s="7">
        <v>1823.1685470993384</v>
      </c>
      <c r="AG11" s="7">
        <v>1744.398048186699</v>
      </c>
      <c r="AH11" s="7">
        <v>3323.1095557335298</v>
      </c>
      <c r="AI11" s="7">
        <v>2009.5374357814053</v>
      </c>
      <c r="AJ11" s="7">
        <v>3277.1696944049945</v>
      </c>
      <c r="AK11" s="7">
        <v>2033.0878910689348</v>
      </c>
      <c r="AL11" s="7">
        <v>2294.1183679940691</v>
      </c>
      <c r="AM11" s="7">
        <v>161.66587467683112</v>
      </c>
      <c r="AN11" s="7">
        <v>530.573902405524</v>
      </c>
      <c r="AO11" s="7">
        <v>141.57137374554159</v>
      </c>
      <c r="AP11" s="7">
        <v>425.83849784540445</v>
      </c>
      <c r="AQ11" s="7">
        <v>785.16741421100937</v>
      </c>
      <c r="AR11" s="7">
        <v>616.20672367019165</v>
      </c>
      <c r="AS11" s="7">
        <v>218.87309047540018</v>
      </c>
      <c r="AT11" s="7">
        <v>1065.367054730704</v>
      </c>
      <c r="AU11" s="7">
        <v>950.26684928218822</v>
      </c>
      <c r="AV11" s="7">
        <v>3031.3285202251973</v>
      </c>
      <c r="AW11" s="7">
        <v>3469.794838398002</v>
      </c>
      <c r="AX11" s="7">
        <v>3075.2224720218755</v>
      </c>
      <c r="AY11" s="7">
        <v>395.94481662367986</v>
      </c>
      <c r="AZ11" s="7">
        <v>2473.4237530860823</v>
      </c>
      <c r="BA11" s="7">
        <v>1683.3920700908113</v>
      </c>
      <c r="BB11" s="7">
        <v>1437.4888103698881</v>
      </c>
      <c r="BC11" s="7">
        <v>856.18574269734484</v>
      </c>
      <c r="BD11" s="7">
        <v>1681.6353553813492</v>
      </c>
      <c r="BE11" s="324">
        <f t="shared" si="0"/>
        <v>98677.820211511629</v>
      </c>
    </row>
    <row r="12" spans="1:161">
      <c r="A12" s="49" t="s">
        <v>195</v>
      </c>
      <c r="B12" s="6"/>
      <c r="C12" s="37" t="s">
        <v>464</v>
      </c>
      <c r="D12" s="2" t="s">
        <v>463</v>
      </c>
      <c r="E12" s="2">
        <v>3</v>
      </c>
      <c r="F12" s="50" t="s">
        <v>329</v>
      </c>
      <c r="G12" s="7">
        <v>384.88367903261008</v>
      </c>
      <c r="H12" s="7">
        <v>918.74781151008347</v>
      </c>
      <c r="I12" s="7">
        <v>1413.2108011166654</v>
      </c>
      <c r="J12" s="7">
        <v>306.982762916242</v>
      </c>
      <c r="K12" s="7">
        <v>936.12035057644823</v>
      </c>
      <c r="L12" s="7">
        <v>8229.2065942185091</v>
      </c>
      <c r="M12" s="7">
        <v>1259.881280126421</v>
      </c>
      <c r="N12" s="7">
        <v>1465.4598102262707</v>
      </c>
      <c r="O12" s="7">
        <v>774.38129020272265</v>
      </c>
      <c r="P12" s="7">
        <v>2085.5025239414017</v>
      </c>
      <c r="Q12" s="7">
        <v>1503.6504919851573</v>
      </c>
      <c r="R12" s="7">
        <v>777.10783940704482</v>
      </c>
      <c r="S12" s="7">
        <v>2641.476040365867</v>
      </c>
      <c r="T12" s="7">
        <v>1331.7686272123085</v>
      </c>
      <c r="U12" s="7">
        <v>2117.4423558410126</v>
      </c>
      <c r="V12" s="7">
        <v>8419.6971263601881</v>
      </c>
      <c r="W12" s="7">
        <v>1933.2615420548395</v>
      </c>
      <c r="X12" s="7">
        <v>1649.8818888209942</v>
      </c>
      <c r="Y12" s="7">
        <v>1907.2135368800205</v>
      </c>
      <c r="Z12" s="7">
        <v>2375.3506053163333</v>
      </c>
      <c r="AA12" s="7">
        <v>1868.691900238204</v>
      </c>
      <c r="AB12" s="7">
        <v>2317.6762728969652</v>
      </c>
      <c r="AC12" s="7">
        <v>2896.4942223492912</v>
      </c>
      <c r="AD12" s="7">
        <v>957.16131277624936</v>
      </c>
      <c r="AE12" s="7">
        <v>1661.1671621159335</v>
      </c>
      <c r="AF12" s="7">
        <v>2354.001728035767</v>
      </c>
      <c r="AG12" s="7">
        <v>928.47316469327689</v>
      </c>
      <c r="AH12" s="7">
        <v>2437.3116834836815</v>
      </c>
      <c r="AI12" s="7">
        <v>2158.5449744450621</v>
      </c>
      <c r="AJ12" s="7">
        <v>2818.3294408358238</v>
      </c>
      <c r="AK12" s="7">
        <v>2982.5946832067348</v>
      </c>
      <c r="AL12" s="7">
        <v>3083.4489048424921</v>
      </c>
      <c r="AM12" s="7">
        <v>488.23498822927843</v>
      </c>
      <c r="AN12" s="7">
        <v>2170.1685109817749</v>
      </c>
      <c r="AO12" s="7">
        <v>408.30981919944298</v>
      </c>
      <c r="AP12" s="7">
        <v>875.63626062452852</v>
      </c>
      <c r="AQ12" s="7">
        <v>1476.2860750594571</v>
      </c>
      <c r="AR12" s="7">
        <v>993.05582206650581</v>
      </c>
      <c r="AS12" s="7">
        <v>759.5222915750827</v>
      </c>
      <c r="AT12" s="7">
        <v>1498.9224961981927</v>
      </c>
      <c r="AU12" s="7">
        <v>945.96297006476152</v>
      </c>
      <c r="AV12" s="7">
        <v>1950.3472431699665</v>
      </c>
      <c r="AW12" s="7">
        <v>4881.1868949966065</v>
      </c>
      <c r="AX12" s="7">
        <v>2914.8581099839248</v>
      </c>
      <c r="AY12" s="7">
        <v>905.98500123307053</v>
      </c>
      <c r="AZ12" s="7">
        <v>4778.7045446705724</v>
      </c>
      <c r="BA12" s="7">
        <v>1952.0333049058243</v>
      </c>
      <c r="BB12" s="7">
        <v>2957.2890715182739</v>
      </c>
      <c r="BC12" s="7">
        <v>2299.69788617925</v>
      </c>
      <c r="BD12" s="7">
        <v>4801.5501874222773</v>
      </c>
      <c r="BE12" s="324">
        <f t="shared" si="0"/>
        <v>105952.87388610939</v>
      </c>
    </row>
    <row r="13" spans="1:161">
      <c r="A13" s="49" t="s">
        <v>195</v>
      </c>
      <c r="B13" s="6"/>
      <c r="C13" s="37" t="s">
        <v>464</v>
      </c>
      <c r="D13" s="2" t="s">
        <v>463</v>
      </c>
      <c r="E13" s="2">
        <v>4</v>
      </c>
      <c r="F13" s="50" t="s">
        <v>465</v>
      </c>
      <c r="G13" s="7">
        <v>4213.4634336201516</v>
      </c>
      <c r="H13" s="7">
        <v>6966.1263274864295</v>
      </c>
      <c r="I13" s="7">
        <v>14005.342981422627</v>
      </c>
      <c r="J13" s="7">
        <v>2984.8390723844077</v>
      </c>
      <c r="K13" s="7">
        <v>12709.294724286727</v>
      </c>
      <c r="L13" s="7">
        <v>60346.932940690349</v>
      </c>
      <c r="M13" s="7">
        <v>10085.340117296417</v>
      </c>
      <c r="N13" s="7">
        <v>18184.33208368783</v>
      </c>
      <c r="O13" s="7">
        <v>21557.000880488202</v>
      </c>
      <c r="P13" s="7">
        <v>21273.088317485141</v>
      </c>
      <c r="Q13" s="7">
        <v>30527.516207801262</v>
      </c>
      <c r="R13" s="7">
        <v>18152.866613472419</v>
      </c>
      <c r="S13" s="7">
        <v>22756.361757928833</v>
      </c>
      <c r="T13" s="7">
        <v>14983.752841535575</v>
      </c>
      <c r="U13" s="7">
        <v>17275.370945084116</v>
      </c>
      <c r="V13" s="7">
        <v>56955.801250106008</v>
      </c>
      <c r="W13" s="7">
        <v>15557.218106012344</v>
      </c>
      <c r="X13" s="7">
        <v>15943.496355721778</v>
      </c>
      <c r="Y13" s="7">
        <v>18073.991435085565</v>
      </c>
      <c r="Z13" s="7">
        <v>20337.69734071194</v>
      </c>
      <c r="AA13" s="7">
        <v>14264.068845674758</v>
      </c>
      <c r="AB13" s="7">
        <v>17697.656793818816</v>
      </c>
      <c r="AC13" s="7">
        <v>26663.517097835407</v>
      </c>
      <c r="AD13" s="7">
        <v>11189.785782267518</v>
      </c>
      <c r="AE13" s="7">
        <v>13940.545172028373</v>
      </c>
      <c r="AF13" s="7">
        <v>40979.37926087049</v>
      </c>
      <c r="AG13" s="7">
        <v>12736.212270394986</v>
      </c>
      <c r="AH13" s="7">
        <v>21199.342078891805</v>
      </c>
      <c r="AI13" s="7">
        <v>19214.090476750411</v>
      </c>
      <c r="AJ13" s="7">
        <v>49134.025544482334</v>
      </c>
      <c r="AK13" s="7">
        <v>29151.664797485864</v>
      </c>
      <c r="AL13" s="7">
        <v>53705.847334721329</v>
      </c>
      <c r="AM13" s="7">
        <v>21147.272287513995</v>
      </c>
      <c r="AN13" s="7">
        <v>32211.563900020792</v>
      </c>
      <c r="AO13" s="7">
        <v>7105.0852302960857</v>
      </c>
      <c r="AP13" s="7">
        <v>57149.398228426231</v>
      </c>
      <c r="AQ13" s="7">
        <v>51694.036962098362</v>
      </c>
      <c r="AR13" s="7">
        <v>74233.891476218894</v>
      </c>
      <c r="AS13" s="7">
        <v>66663.598207799456</v>
      </c>
      <c r="AT13" s="7">
        <v>95842.21191994079</v>
      </c>
      <c r="AU13" s="7">
        <v>43309.491336080791</v>
      </c>
      <c r="AV13" s="7">
        <v>129768.42741112495</v>
      </c>
      <c r="AW13" s="7">
        <v>141359.64364425922</v>
      </c>
      <c r="AX13" s="7">
        <v>108151.61239794725</v>
      </c>
      <c r="AY13" s="7">
        <v>12750.722200957576</v>
      </c>
      <c r="AZ13" s="7">
        <v>103214.39829231668</v>
      </c>
      <c r="BA13" s="7">
        <v>48799.23831264671</v>
      </c>
      <c r="BB13" s="7">
        <v>42607.307227171252</v>
      </c>
      <c r="BC13" s="7">
        <v>44128.961036013556</v>
      </c>
      <c r="BD13" s="7">
        <v>157477.10221440371</v>
      </c>
      <c r="BE13" s="324">
        <f t="shared" si="0"/>
        <v>1950379.9314727669</v>
      </c>
    </row>
    <row r="14" spans="1:161">
      <c r="A14" s="49" t="s">
        <v>195</v>
      </c>
      <c r="B14" s="6"/>
      <c r="C14" s="37" t="s">
        <v>464</v>
      </c>
      <c r="D14" s="2" t="s">
        <v>463</v>
      </c>
      <c r="E14" s="2">
        <v>5</v>
      </c>
      <c r="F14" s="50" t="s">
        <v>458</v>
      </c>
      <c r="G14" s="7">
        <v>66468.937268095324</v>
      </c>
      <c r="H14" s="7">
        <v>262990.3794746616</v>
      </c>
      <c r="I14" s="7">
        <v>261621.7198545438</v>
      </c>
      <c r="J14" s="7">
        <v>68495.861762204004</v>
      </c>
      <c r="K14" s="7">
        <v>188536.91734428811</v>
      </c>
      <c r="L14" s="7">
        <v>252488.99694276476</v>
      </c>
      <c r="M14" s="7">
        <v>561344.58351465117</v>
      </c>
      <c r="N14" s="7">
        <v>420778.47916258156</v>
      </c>
      <c r="O14" s="7">
        <v>126504.70180627237</v>
      </c>
      <c r="P14" s="7">
        <v>623302.5159055941</v>
      </c>
      <c r="Q14" s="7">
        <v>494429.27713899151</v>
      </c>
      <c r="R14" s="7">
        <v>430727.59319106571</v>
      </c>
      <c r="S14" s="7">
        <v>297646.89626067667</v>
      </c>
      <c r="T14" s="7">
        <v>198098.84014517747</v>
      </c>
      <c r="U14" s="7">
        <v>280379.39629295329</v>
      </c>
      <c r="V14" s="7">
        <v>319783.17686548911</v>
      </c>
      <c r="W14" s="7">
        <v>321320.79973674665</v>
      </c>
      <c r="X14" s="7">
        <v>253731.58113114961</v>
      </c>
      <c r="Y14" s="7">
        <v>349879.28227482032</v>
      </c>
      <c r="Z14" s="7">
        <v>218011.33330494395</v>
      </c>
      <c r="AA14" s="7">
        <v>448873.20209210616</v>
      </c>
      <c r="AB14" s="7">
        <v>390996.09665535425</v>
      </c>
      <c r="AC14" s="7">
        <v>338357.3937704587</v>
      </c>
      <c r="AD14" s="7">
        <v>265428.87395364908</v>
      </c>
      <c r="AE14" s="7">
        <v>303532.41626912076</v>
      </c>
      <c r="AF14" s="7">
        <v>421077.53135643573</v>
      </c>
      <c r="AG14" s="7">
        <v>288706.80460148229</v>
      </c>
      <c r="AH14" s="7">
        <v>458797.16631828289</v>
      </c>
      <c r="AI14" s="7">
        <v>239170.23623993783</v>
      </c>
      <c r="AJ14" s="7">
        <v>498731.17233527999</v>
      </c>
      <c r="AK14" s="7">
        <v>421568.16692144878</v>
      </c>
      <c r="AL14" s="7">
        <v>399344.37936815969</v>
      </c>
      <c r="AM14" s="7">
        <v>111197.99717618286</v>
      </c>
      <c r="AN14" s="7">
        <v>229391.264417756</v>
      </c>
      <c r="AO14" s="7">
        <v>82681.053014390214</v>
      </c>
      <c r="AP14" s="7">
        <v>224114.40264473995</v>
      </c>
      <c r="AQ14" s="7">
        <v>216860.40903072213</v>
      </c>
      <c r="AR14" s="7">
        <v>215677.7341924221</v>
      </c>
      <c r="AS14" s="7">
        <v>224399.84018256303</v>
      </c>
      <c r="AT14" s="7">
        <v>291257.02691225708</v>
      </c>
      <c r="AU14" s="7">
        <v>200580.51001263526</v>
      </c>
      <c r="AV14" s="7">
        <v>454255.77774609969</v>
      </c>
      <c r="AW14" s="7">
        <v>582339.52118623187</v>
      </c>
      <c r="AX14" s="7">
        <v>534782.46026941924</v>
      </c>
      <c r="AY14" s="7">
        <v>67969.914956131121</v>
      </c>
      <c r="AZ14" s="7">
        <v>316426.47170927969</v>
      </c>
      <c r="BA14" s="7">
        <v>243654.61064596876</v>
      </c>
      <c r="BB14" s="7">
        <v>377086.93397937191</v>
      </c>
      <c r="BC14" s="7">
        <v>203409.56348799411</v>
      </c>
      <c r="BD14" s="7">
        <v>388036.20241889835</v>
      </c>
      <c r="BE14" s="324">
        <f t="shared" si="0"/>
        <v>15435246.403242454</v>
      </c>
    </row>
    <row r="15" spans="1:161">
      <c r="A15" s="49" t="s">
        <v>195</v>
      </c>
      <c r="B15" s="6"/>
      <c r="C15" s="37" t="s">
        <v>464</v>
      </c>
      <c r="D15" s="2" t="s">
        <v>463</v>
      </c>
      <c r="E15" s="2">
        <v>6</v>
      </c>
      <c r="F15" s="50" t="s">
        <v>462</v>
      </c>
      <c r="G15" s="7">
        <v>1793.1786636228153</v>
      </c>
      <c r="H15" s="7">
        <v>539.00145595861079</v>
      </c>
      <c r="I15" s="7">
        <v>2984.0947446661785</v>
      </c>
      <c r="J15" s="7">
        <v>957.60600359996499</v>
      </c>
      <c r="K15" s="7">
        <v>1020.2866482921949</v>
      </c>
      <c r="L15" s="7">
        <v>19276.687251547733</v>
      </c>
      <c r="M15" s="7">
        <v>434.57327060336462</v>
      </c>
      <c r="N15" s="7">
        <v>891.74175706497522</v>
      </c>
      <c r="O15" s="7">
        <v>46112.958102031975</v>
      </c>
      <c r="P15" s="7">
        <v>1878.5492681301603</v>
      </c>
      <c r="Q15" s="7">
        <v>2465.3820904938384</v>
      </c>
      <c r="R15" s="7">
        <v>753.3082650976412</v>
      </c>
      <c r="S15" s="7">
        <v>930.14926927752458</v>
      </c>
      <c r="T15" s="7">
        <v>1136.9228972856677</v>
      </c>
      <c r="U15" s="7">
        <v>646.71414601233846</v>
      </c>
      <c r="V15" s="7">
        <v>7730.5794822088119</v>
      </c>
      <c r="W15" s="7">
        <v>968.59280912828729</v>
      </c>
      <c r="X15" s="7">
        <v>854.37047954235845</v>
      </c>
      <c r="Y15" s="7">
        <v>764.16399365941379</v>
      </c>
      <c r="Z15" s="7">
        <v>848.86775377767003</v>
      </c>
      <c r="AA15" s="7">
        <v>538.16836987428087</v>
      </c>
      <c r="AB15" s="7">
        <v>518.52737556632496</v>
      </c>
      <c r="AC15" s="7">
        <v>960.95368679391322</v>
      </c>
      <c r="AD15" s="7">
        <v>568.11660032438306</v>
      </c>
      <c r="AE15" s="7">
        <v>410.59514566001701</v>
      </c>
      <c r="AF15" s="7">
        <v>2843.0200171306792</v>
      </c>
      <c r="AG15" s="7">
        <v>588.42087122847477</v>
      </c>
      <c r="AH15" s="7">
        <v>525.31569986657337</v>
      </c>
      <c r="AI15" s="7">
        <v>1131.0685585967997</v>
      </c>
      <c r="AJ15" s="7">
        <v>1011.1517209675003</v>
      </c>
      <c r="AK15" s="7">
        <v>2393.7850192060046</v>
      </c>
      <c r="AL15" s="7">
        <v>1000.2234648986935</v>
      </c>
      <c r="AM15" s="7">
        <v>1174.7585336341444</v>
      </c>
      <c r="AN15" s="7">
        <v>3224.4176007497249</v>
      </c>
      <c r="AO15" s="7">
        <v>1083.5828003190502</v>
      </c>
      <c r="AP15" s="7">
        <v>797.58146783264544</v>
      </c>
      <c r="AQ15" s="7">
        <v>578.81886227889402</v>
      </c>
      <c r="AR15" s="7">
        <v>1210.7042673736828</v>
      </c>
      <c r="AS15" s="7">
        <v>1875.1217004907417</v>
      </c>
      <c r="AT15" s="7">
        <v>1438.4439690536433</v>
      </c>
      <c r="AU15" s="7">
        <v>437.65999352384398</v>
      </c>
      <c r="AV15" s="7">
        <v>7420.5219523185724</v>
      </c>
      <c r="AW15" s="7">
        <v>3871.9679549727457</v>
      </c>
      <c r="AX15" s="7">
        <v>4332.689672023972</v>
      </c>
      <c r="AY15" s="7">
        <v>58807.830975456789</v>
      </c>
      <c r="AZ15" s="7">
        <v>6732.0634774788214</v>
      </c>
      <c r="BA15" s="7">
        <v>208733.44229626557</v>
      </c>
      <c r="BB15" s="7">
        <v>3465.2508037419043</v>
      </c>
      <c r="BC15" s="7">
        <v>7307.1804980471206</v>
      </c>
      <c r="BD15" s="7">
        <v>11865.595530560078</v>
      </c>
      <c r="BE15" s="324">
        <f t="shared" si="0"/>
        <v>429834.70723823708</v>
      </c>
    </row>
    <row r="16" spans="1:161">
      <c r="A16" s="1" t="s">
        <v>411</v>
      </c>
      <c r="B16" s="2"/>
      <c r="C16" s="37" t="s">
        <v>565</v>
      </c>
      <c r="D16" s="1">
        <v>1</v>
      </c>
      <c r="E16" s="1">
        <v>1</v>
      </c>
      <c r="F16" s="4" t="s">
        <v>566</v>
      </c>
      <c r="G16" s="7">
        <v>223.54205687248066</v>
      </c>
      <c r="H16" s="7">
        <v>386.25543106303951</v>
      </c>
      <c r="I16" s="7">
        <v>1268.6480777055961</v>
      </c>
      <c r="J16" s="7">
        <v>319.57892681244135</v>
      </c>
      <c r="K16" s="7">
        <v>494.45573164618582</v>
      </c>
      <c r="L16" s="7">
        <v>2341.759303643802</v>
      </c>
      <c r="M16" s="7">
        <v>683.59940709182604</v>
      </c>
      <c r="N16" s="7">
        <v>916.25772335801537</v>
      </c>
      <c r="O16" s="7">
        <v>-0.20051086965044868</v>
      </c>
      <c r="P16" s="7">
        <v>1394.6721309680909</v>
      </c>
      <c r="Q16" s="7">
        <v>951.71954668420324</v>
      </c>
      <c r="R16" s="7">
        <v>1634.6331759440634</v>
      </c>
      <c r="S16" s="7">
        <v>505.79526904983783</v>
      </c>
      <c r="T16" s="7">
        <v>509.2868993718472</v>
      </c>
      <c r="U16" s="7">
        <v>791.29612679338197</v>
      </c>
      <c r="V16" s="7">
        <v>2071.0202412614399</v>
      </c>
      <c r="W16" s="7">
        <v>695.00726414634732</v>
      </c>
      <c r="X16" s="7">
        <v>2400.9259927417693</v>
      </c>
      <c r="Y16" s="7">
        <v>926.45868070087636</v>
      </c>
      <c r="Z16" s="7">
        <v>713.22721319900347</v>
      </c>
      <c r="AA16" s="7">
        <v>699.12644298427881</v>
      </c>
      <c r="AB16" s="7">
        <v>1671.6915819069652</v>
      </c>
      <c r="AC16" s="7">
        <v>745.21725605214112</v>
      </c>
      <c r="AD16" s="7">
        <v>617.53006984334672</v>
      </c>
      <c r="AE16" s="7">
        <v>1325.4489440681202</v>
      </c>
      <c r="AF16" s="7">
        <v>508.33078581984614</v>
      </c>
      <c r="AG16" s="7">
        <v>518.15308811003263</v>
      </c>
      <c r="AH16" s="7">
        <v>836.30802186735423</v>
      </c>
      <c r="AI16" s="7">
        <v>1021.4876754859506</v>
      </c>
      <c r="AJ16" s="7">
        <v>4728.5759709469248</v>
      </c>
      <c r="AK16" s="7">
        <v>1350.0329888472727</v>
      </c>
      <c r="AL16" s="7">
        <v>2923.3909733730807</v>
      </c>
      <c r="AM16" s="7">
        <v>482.54093845361609</v>
      </c>
      <c r="AN16" s="7">
        <v>250.78915997957802</v>
      </c>
      <c r="AO16" s="7">
        <v>216.55406181554042</v>
      </c>
      <c r="AP16" s="7">
        <v>9922.6584782446844</v>
      </c>
      <c r="AQ16" s="7">
        <v>3457.392283017718</v>
      </c>
      <c r="AR16" s="7">
        <v>2670.2227191639763</v>
      </c>
      <c r="AS16" s="7">
        <v>16984.733814352327</v>
      </c>
      <c r="AT16" s="7">
        <v>11638.9318813555</v>
      </c>
      <c r="AU16" s="7">
        <v>2375.0662758273447</v>
      </c>
      <c r="AV16" s="7">
        <v>6368.5467076106734</v>
      </c>
      <c r="AW16" s="7">
        <v>5314.2764893002677</v>
      </c>
      <c r="AX16" s="7">
        <v>6175.7062842061159</v>
      </c>
      <c r="AY16" s="7">
        <v>0.41536853845431709</v>
      </c>
      <c r="AZ16" s="7">
        <v>4954.3255624114545</v>
      </c>
      <c r="BA16" s="7">
        <v>2617.1004196271097</v>
      </c>
      <c r="BB16" s="7">
        <v>1549.6900412687021</v>
      </c>
      <c r="BC16" s="7">
        <v>1375.3428086452532</v>
      </c>
      <c r="BD16" s="7">
        <v>2733.9327589149789</v>
      </c>
      <c r="BE16" s="324">
        <f t="shared" si="0"/>
        <v>115261.45854022319</v>
      </c>
      <c r="BG16" s="243" t="s">
        <v>293</v>
      </c>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row>
    <row r="17" spans="1:161">
      <c r="A17" s="1" t="s">
        <v>411</v>
      </c>
      <c r="B17" s="2"/>
      <c r="C17" s="37" t="s">
        <v>565</v>
      </c>
      <c r="D17" s="1">
        <v>1</v>
      </c>
      <c r="E17" s="1">
        <v>6</v>
      </c>
      <c r="F17" s="4" t="s">
        <v>495</v>
      </c>
      <c r="G17" s="7">
        <v>1344.0274594227053</v>
      </c>
      <c r="H17" s="7">
        <v>354.16268602072432</v>
      </c>
      <c r="I17" s="7">
        <v>2332.1136255302181</v>
      </c>
      <c r="J17" s="7">
        <v>687.38625300131673</v>
      </c>
      <c r="K17" s="7">
        <v>697.92741035720474</v>
      </c>
      <c r="L17" s="7">
        <v>4796.496591739312</v>
      </c>
      <c r="M17" s="7">
        <v>244.1261970513554</v>
      </c>
      <c r="N17" s="7">
        <v>309.4795587303613</v>
      </c>
      <c r="O17" s="7">
        <v>40374.975441227791</v>
      </c>
      <c r="P17" s="7">
        <v>1063.4130738322519</v>
      </c>
      <c r="Q17" s="7">
        <v>1908.2379055515855</v>
      </c>
      <c r="R17" s="7">
        <v>304.78243635476809</v>
      </c>
      <c r="S17" s="7">
        <v>377.17781331511162</v>
      </c>
      <c r="T17" s="7">
        <v>831.17943366640463</v>
      </c>
      <c r="U17" s="7">
        <v>387.17436454502257</v>
      </c>
      <c r="V17" s="7">
        <v>1998.2329610246275</v>
      </c>
      <c r="W17" s="7">
        <v>414.15068221711226</v>
      </c>
      <c r="X17" s="7">
        <v>636.04853195757858</v>
      </c>
      <c r="Y17" s="7">
        <v>408.07622013668316</v>
      </c>
      <c r="Z17" s="7">
        <v>375.59913425975509</v>
      </c>
      <c r="AA17" s="7">
        <v>287.12209283689896</v>
      </c>
      <c r="AB17" s="7">
        <v>279.33175571633529</v>
      </c>
      <c r="AC17" s="7">
        <v>566.39256879286779</v>
      </c>
      <c r="AD17" s="7">
        <v>268.1392700431893</v>
      </c>
      <c r="AE17" s="7">
        <v>202.51900777630428</v>
      </c>
      <c r="AF17" s="7">
        <v>1531.3883387296496</v>
      </c>
      <c r="AG17" s="7">
        <v>257.11584301830015</v>
      </c>
      <c r="AH17" s="7">
        <v>225.63699136202425</v>
      </c>
      <c r="AI17" s="7">
        <v>711.32224578814237</v>
      </c>
      <c r="AJ17" s="7">
        <v>455.19326866647879</v>
      </c>
      <c r="AK17" s="7">
        <v>1127.131673616582</v>
      </c>
      <c r="AL17" s="7">
        <v>612.16212348458669</v>
      </c>
      <c r="AM17" s="7">
        <v>200.85563321030094</v>
      </c>
      <c r="AN17" s="7">
        <v>253.0442316029843</v>
      </c>
      <c r="AO17" s="7">
        <v>194.46984694056522</v>
      </c>
      <c r="AP17" s="7">
        <v>359.60166275527234</v>
      </c>
      <c r="AQ17" s="7">
        <v>297.06509620954131</v>
      </c>
      <c r="AR17" s="7">
        <v>662.12497141901451</v>
      </c>
      <c r="AS17" s="7">
        <v>1377.4561580635461</v>
      </c>
      <c r="AT17" s="7">
        <v>1147.5142536641197</v>
      </c>
      <c r="AU17" s="7">
        <v>226.11812588118252</v>
      </c>
      <c r="AV17" s="7">
        <v>6817.2962977905945</v>
      </c>
      <c r="AW17" s="7">
        <v>2051.5410339181662</v>
      </c>
      <c r="AX17" s="7">
        <v>3477.756779944094</v>
      </c>
      <c r="AY17" s="7">
        <v>52279.720945454712</v>
      </c>
      <c r="AZ17" s="7">
        <v>6732.0634774788214</v>
      </c>
      <c r="BA17" s="7">
        <v>179532.78473701171</v>
      </c>
      <c r="BB17" s="7">
        <v>2449.6542839318936</v>
      </c>
      <c r="BC17" s="7">
        <v>3969.661954318261</v>
      </c>
      <c r="BD17" s="7">
        <v>3501.7443955480394</v>
      </c>
      <c r="BE17" s="324">
        <f t="shared" si="0"/>
        <v>331898.69684491609</v>
      </c>
      <c r="BG17" s="243" t="s">
        <v>293</v>
      </c>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row>
    <row r="18" spans="1:161">
      <c r="A18" s="1" t="s">
        <v>411</v>
      </c>
      <c r="B18" s="2"/>
      <c r="C18" s="37" t="s">
        <v>565</v>
      </c>
      <c r="D18" s="1">
        <v>1</v>
      </c>
      <c r="E18" s="1">
        <v>4</v>
      </c>
      <c r="F18" s="4" t="s">
        <v>306</v>
      </c>
      <c r="G18" s="7">
        <v>0</v>
      </c>
      <c r="H18" s="7">
        <v>0</v>
      </c>
      <c r="I18" s="7">
        <v>0</v>
      </c>
      <c r="J18" s="7">
        <v>0</v>
      </c>
      <c r="K18" s="7">
        <v>0</v>
      </c>
      <c r="L18" s="7">
        <v>0</v>
      </c>
      <c r="M18" s="7">
        <v>0</v>
      </c>
      <c r="N18" s="7">
        <v>0</v>
      </c>
      <c r="O18" s="7">
        <v>0</v>
      </c>
      <c r="P18" s="7">
        <v>0</v>
      </c>
      <c r="Q18" s="7">
        <v>0</v>
      </c>
      <c r="R18" s="7">
        <v>0</v>
      </c>
      <c r="S18" s="7">
        <v>0</v>
      </c>
      <c r="T18" s="7">
        <v>0</v>
      </c>
      <c r="U18" s="7">
        <v>0</v>
      </c>
      <c r="V18" s="7">
        <v>0</v>
      </c>
      <c r="W18" s="7">
        <v>0</v>
      </c>
      <c r="X18" s="7">
        <v>0</v>
      </c>
      <c r="Y18" s="7">
        <v>0</v>
      </c>
      <c r="Z18" s="7">
        <v>0</v>
      </c>
      <c r="AA18" s="7">
        <v>0</v>
      </c>
      <c r="AB18" s="7">
        <v>0</v>
      </c>
      <c r="AC18" s="7">
        <v>0</v>
      </c>
      <c r="AD18" s="7">
        <v>0</v>
      </c>
      <c r="AE18" s="7">
        <v>0</v>
      </c>
      <c r="AF18" s="7">
        <v>0</v>
      </c>
      <c r="AG18" s="7">
        <v>0</v>
      </c>
      <c r="AH18" s="7">
        <v>0</v>
      </c>
      <c r="AI18" s="7">
        <v>0</v>
      </c>
      <c r="AJ18" s="7">
        <v>0</v>
      </c>
      <c r="AK18" s="7">
        <v>0</v>
      </c>
      <c r="AL18" s="7">
        <v>0</v>
      </c>
      <c r="AM18" s="7">
        <v>0</v>
      </c>
      <c r="AN18" s="7">
        <v>0</v>
      </c>
      <c r="AO18" s="7">
        <v>0</v>
      </c>
      <c r="AP18" s="7">
        <v>0</v>
      </c>
      <c r="AQ18" s="7">
        <v>0</v>
      </c>
      <c r="AR18" s="7">
        <v>0</v>
      </c>
      <c r="AS18" s="7">
        <v>0</v>
      </c>
      <c r="AT18" s="7">
        <v>4180.4894413354341</v>
      </c>
      <c r="AU18" s="7">
        <v>0</v>
      </c>
      <c r="AV18" s="7">
        <v>0</v>
      </c>
      <c r="AW18" s="7">
        <v>0</v>
      </c>
      <c r="AX18" s="7">
        <v>0</v>
      </c>
      <c r="AY18" s="7">
        <v>0</v>
      </c>
      <c r="AZ18" s="7">
        <v>3847.8775279033835</v>
      </c>
      <c r="BA18" s="7">
        <v>0</v>
      </c>
      <c r="BB18" s="7">
        <v>0</v>
      </c>
      <c r="BC18" s="7">
        <v>0</v>
      </c>
      <c r="BD18" s="7">
        <v>2842.7267331911717</v>
      </c>
      <c r="BE18" s="324">
        <f t="shared" si="0"/>
        <v>10871.093702429989</v>
      </c>
      <c r="BG18" s="243" t="s">
        <v>293</v>
      </c>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row>
    <row r="19" spans="1:161">
      <c r="A19" s="1" t="s">
        <v>411</v>
      </c>
      <c r="B19" s="2"/>
      <c r="C19" s="37" t="s">
        <v>307</v>
      </c>
      <c r="D19" s="1">
        <v>2</v>
      </c>
      <c r="E19" s="1">
        <v>6</v>
      </c>
      <c r="F19" s="4" t="s">
        <v>495</v>
      </c>
      <c r="G19" s="7">
        <v>0</v>
      </c>
      <c r="H19" s="7">
        <v>0</v>
      </c>
      <c r="I19" s="7">
        <v>0</v>
      </c>
      <c r="J19" s="7">
        <v>0</v>
      </c>
      <c r="K19" s="7">
        <v>0</v>
      </c>
      <c r="L19" s="7">
        <v>0</v>
      </c>
      <c r="M19" s="7">
        <v>0</v>
      </c>
      <c r="N19" s="7">
        <v>0</v>
      </c>
      <c r="O19" s="7">
        <v>2141.9828202543486</v>
      </c>
      <c r="P19" s="7">
        <v>0</v>
      </c>
      <c r="Q19" s="7">
        <v>0</v>
      </c>
      <c r="R19" s="7">
        <v>0</v>
      </c>
      <c r="S19" s="7">
        <v>0</v>
      </c>
      <c r="T19" s="7">
        <v>0</v>
      </c>
      <c r="U19" s="7">
        <v>0</v>
      </c>
      <c r="V19" s="7">
        <v>0</v>
      </c>
      <c r="W19" s="7">
        <v>0</v>
      </c>
      <c r="X19" s="7">
        <v>0</v>
      </c>
      <c r="Y19" s="7">
        <v>0</v>
      </c>
      <c r="Z19" s="7">
        <v>0</v>
      </c>
      <c r="AA19" s="7">
        <v>0</v>
      </c>
      <c r="AB19" s="7">
        <v>0</v>
      </c>
      <c r="AC19" s="7">
        <v>0</v>
      </c>
      <c r="AD19" s="7">
        <v>0</v>
      </c>
      <c r="AE19" s="7">
        <v>0</v>
      </c>
      <c r="AF19" s="7">
        <v>0</v>
      </c>
      <c r="AG19" s="7">
        <v>0</v>
      </c>
      <c r="AH19" s="7">
        <v>0</v>
      </c>
      <c r="AI19" s="7">
        <v>0</v>
      </c>
      <c r="AJ19" s="7">
        <v>0</v>
      </c>
      <c r="AK19" s="7">
        <v>0</v>
      </c>
      <c r="AL19" s="7">
        <v>0</v>
      </c>
      <c r="AM19" s="7">
        <v>0</v>
      </c>
      <c r="AN19" s="7">
        <v>0</v>
      </c>
      <c r="AO19" s="7">
        <v>0</v>
      </c>
      <c r="AP19" s="7">
        <v>14.024586635993842</v>
      </c>
      <c r="AQ19" s="7">
        <v>0</v>
      </c>
      <c r="AR19" s="7">
        <v>27.608813067101778</v>
      </c>
      <c r="AS19" s="7">
        <v>0</v>
      </c>
      <c r="AT19" s="7">
        <v>290.92971538952372</v>
      </c>
      <c r="AU19" s="7">
        <v>1.3369998753514665</v>
      </c>
      <c r="AV19" s="7">
        <v>111.37691690640531</v>
      </c>
      <c r="AW19" s="7">
        <v>0</v>
      </c>
      <c r="AX19" s="7">
        <v>537.71695803868693</v>
      </c>
      <c r="AY19" s="7">
        <v>1837.2769354768016</v>
      </c>
      <c r="AZ19" s="7">
        <v>0</v>
      </c>
      <c r="BA19" s="7">
        <v>0</v>
      </c>
      <c r="BB19" s="7">
        <v>0</v>
      </c>
      <c r="BC19" s="7">
        <v>0</v>
      </c>
      <c r="BD19" s="7">
        <v>6671.0262628518758</v>
      </c>
      <c r="BE19" s="324">
        <f t="shared" si="0"/>
        <v>11633.280008496089</v>
      </c>
      <c r="BG19" s="243" t="s">
        <v>293</v>
      </c>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row>
    <row r="20" spans="1:161">
      <c r="A20" s="1" t="s">
        <v>411</v>
      </c>
      <c r="B20" s="2"/>
      <c r="C20" s="37" t="s">
        <v>307</v>
      </c>
      <c r="D20" s="1">
        <v>2</v>
      </c>
      <c r="E20" s="1">
        <v>4</v>
      </c>
      <c r="F20" s="4" t="s">
        <v>308</v>
      </c>
      <c r="G20" s="7">
        <v>0</v>
      </c>
      <c r="H20" s="7">
        <v>0</v>
      </c>
      <c r="I20" s="7">
        <v>0</v>
      </c>
      <c r="J20" s="7">
        <v>0</v>
      </c>
      <c r="K20" s="7">
        <v>0</v>
      </c>
      <c r="L20" s="7">
        <v>0</v>
      </c>
      <c r="M20" s="7">
        <v>0</v>
      </c>
      <c r="N20" s="7">
        <v>0</v>
      </c>
      <c r="O20" s="7">
        <v>791.12843210834035</v>
      </c>
      <c r="P20" s="7">
        <v>0</v>
      </c>
      <c r="Q20" s="7">
        <v>0</v>
      </c>
      <c r="R20" s="7">
        <v>0</v>
      </c>
      <c r="S20" s="7">
        <v>0</v>
      </c>
      <c r="T20" s="7">
        <v>0</v>
      </c>
      <c r="U20" s="7">
        <v>0</v>
      </c>
      <c r="V20" s="7">
        <v>0</v>
      </c>
      <c r="W20" s="7">
        <v>0</v>
      </c>
      <c r="X20" s="7">
        <v>0</v>
      </c>
      <c r="Y20" s="7">
        <v>0</v>
      </c>
      <c r="Z20" s="7">
        <v>0</v>
      </c>
      <c r="AA20" s="7">
        <v>0</v>
      </c>
      <c r="AB20" s="7">
        <v>0</v>
      </c>
      <c r="AC20" s="7">
        <v>0</v>
      </c>
      <c r="AD20" s="7">
        <v>0</v>
      </c>
      <c r="AE20" s="7">
        <v>0</v>
      </c>
      <c r="AF20" s="7">
        <v>0</v>
      </c>
      <c r="AG20" s="7">
        <v>0</v>
      </c>
      <c r="AH20" s="7">
        <v>0</v>
      </c>
      <c r="AI20" s="7">
        <v>0</v>
      </c>
      <c r="AJ20" s="7">
        <v>0</v>
      </c>
      <c r="AK20" s="7">
        <v>0</v>
      </c>
      <c r="AL20" s="7">
        <v>0</v>
      </c>
      <c r="AM20" s="7">
        <v>0</v>
      </c>
      <c r="AN20" s="7">
        <v>0</v>
      </c>
      <c r="AO20" s="7">
        <v>0</v>
      </c>
      <c r="AP20" s="7">
        <v>1733.9343479438567</v>
      </c>
      <c r="AQ20" s="7">
        <v>0</v>
      </c>
      <c r="AR20" s="7">
        <v>630.46705852785601</v>
      </c>
      <c r="AS20" s="7">
        <v>0</v>
      </c>
      <c r="AT20" s="7">
        <v>10596.206475769019</v>
      </c>
      <c r="AU20" s="7">
        <v>2538.3946502231352</v>
      </c>
      <c r="AV20" s="7">
        <v>14361.02865846615</v>
      </c>
      <c r="AW20" s="7">
        <v>0</v>
      </c>
      <c r="AX20" s="7">
        <v>2466.3662119245791</v>
      </c>
      <c r="AY20" s="7">
        <v>0</v>
      </c>
      <c r="AZ20" s="7">
        <v>19385.208920394554</v>
      </c>
      <c r="BA20" s="7">
        <v>0</v>
      </c>
      <c r="BB20" s="7">
        <v>0</v>
      </c>
      <c r="BC20" s="7">
        <v>0</v>
      </c>
      <c r="BD20" s="7">
        <v>10926.93504165272</v>
      </c>
      <c r="BE20" s="324">
        <f t="shared" si="0"/>
        <v>63429.66979701021</v>
      </c>
      <c r="BG20" s="243" t="s">
        <v>293</v>
      </c>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row>
    <row r="21" spans="1:161">
      <c r="A21" s="1" t="s">
        <v>411</v>
      </c>
      <c r="B21" s="2"/>
      <c r="C21" s="37" t="s">
        <v>455</v>
      </c>
      <c r="D21" s="1">
        <v>3</v>
      </c>
      <c r="E21" s="1">
        <v>2</v>
      </c>
      <c r="F21" s="4" t="s">
        <v>456</v>
      </c>
      <c r="G21" s="7">
        <v>813.99717329785312</v>
      </c>
      <c r="H21" s="7">
        <v>2371.2264543718838</v>
      </c>
      <c r="I21" s="7">
        <v>2454.6699669703539</v>
      </c>
      <c r="J21" s="7">
        <v>730.8460487810305</v>
      </c>
      <c r="K21" s="7">
        <v>1183.7841485909748</v>
      </c>
      <c r="L21" s="7">
        <v>2049.3998639734414</v>
      </c>
      <c r="M21" s="7">
        <v>2551.8721942641614</v>
      </c>
      <c r="N21" s="7">
        <v>1974.3800194485884</v>
      </c>
      <c r="O21" s="7">
        <v>722.38623778179203</v>
      </c>
      <c r="P21" s="7">
        <v>2689.298492270183</v>
      </c>
      <c r="Q21" s="7">
        <v>2061.8502105875359</v>
      </c>
      <c r="R21" s="7">
        <v>915.97318168191214</v>
      </c>
      <c r="S21" s="7">
        <v>3419.173909651915</v>
      </c>
      <c r="T21" s="7">
        <v>1728.4026240171968</v>
      </c>
      <c r="U21" s="7">
        <v>3247.4362818180093</v>
      </c>
      <c r="V21" s="7">
        <v>4501.6386364693808</v>
      </c>
      <c r="W21" s="7">
        <v>2929.1048803618428</v>
      </c>
      <c r="X21" s="7">
        <v>2063.1867340452673</v>
      </c>
      <c r="Y21" s="7">
        <v>3733.0242166552171</v>
      </c>
      <c r="Z21" s="7">
        <v>3329.1184886992887</v>
      </c>
      <c r="AA21" s="7">
        <v>2920.6341567848522</v>
      </c>
      <c r="AB21" s="7">
        <v>2530.5546886481739</v>
      </c>
      <c r="AC21" s="7">
        <v>2533.3731110243675</v>
      </c>
      <c r="AD21" s="7">
        <v>2008.7528172280381</v>
      </c>
      <c r="AE21" s="7">
        <v>2634.5294741868875</v>
      </c>
      <c r="AF21" s="7">
        <v>1823.1685470993384</v>
      </c>
      <c r="AG21" s="7">
        <v>1744.398048186699</v>
      </c>
      <c r="AH21" s="7">
        <v>3323.1095557335298</v>
      </c>
      <c r="AI21" s="7">
        <v>2009.5374357814053</v>
      </c>
      <c r="AJ21" s="7">
        <v>3124.2764526489909</v>
      </c>
      <c r="AK21" s="7">
        <v>1981.3104623245122</v>
      </c>
      <c r="AL21" s="7">
        <v>2294.1183679940691</v>
      </c>
      <c r="AM21" s="7">
        <v>161.66587467683112</v>
      </c>
      <c r="AN21" s="7">
        <v>530.573902405524</v>
      </c>
      <c r="AO21" s="7">
        <v>141.57137374554159</v>
      </c>
      <c r="AP21" s="7">
        <v>425.83849784540445</v>
      </c>
      <c r="AQ21" s="7">
        <v>785.16741421100937</v>
      </c>
      <c r="AR21" s="7">
        <v>616.20672367019165</v>
      </c>
      <c r="AS21" s="7">
        <v>218.87309047540015</v>
      </c>
      <c r="AT21" s="7">
        <v>1065.367054730704</v>
      </c>
      <c r="AU21" s="7">
        <v>950.26684928218822</v>
      </c>
      <c r="AV21" s="7">
        <v>3031.3285202251973</v>
      </c>
      <c r="AW21" s="7">
        <v>3469.794838398002</v>
      </c>
      <c r="AX21" s="7">
        <v>3075.2224720218755</v>
      </c>
      <c r="AY21" s="7">
        <v>395.94481662367986</v>
      </c>
      <c r="AZ21" s="7">
        <v>2473.4237530860823</v>
      </c>
      <c r="BA21" s="7">
        <v>1683.3920700908113</v>
      </c>
      <c r="BB21" s="7">
        <v>1436.0326298408379</v>
      </c>
      <c r="BC21" s="7">
        <v>856.18574269734484</v>
      </c>
      <c r="BD21" s="7">
        <v>1681.6353553813492</v>
      </c>
      <c r="BE21" s="324">
        <f t="shared" si="0"/>
        <v>97397.023860786663</v>
      </c>
      <c r="BG21" s="7">
        <f>G21*DG21</f>
        <v>360969.01092736633</v>
      </c>
      <c r="BH21" s="243">
        <f t="shared" ref="BH21:DD21" si="1">H21*DH21</f>
        <v>1051526.0936983922</v>
      </c>
      <c r="BI21" s="243">
        <f t="shared" si="1"/>
        <v>1088529.3207353409</v>
      </c>
      <c r="BJ21" s="243">
        <f t="shared" si="1"/>
        <v>602987.84764633432</v>
      </c>
      <c r="BK21" s="243">
        <f t="shared" si="1"/>
        <v>524951.93753212225</v>
      </c>
      <c r="BL21" s="243">
        <f t="shared" si="1"/>
        <v>908811.31551851216</v>
      </c>
      <c r="BM21" s="243">
        <f t="shared" si="1"/>
        <v>1025573.2739322941</v>
      </c>
      <c r="BN21" s="243">
        <f t="shared" si="1"/>
        <v>793484.63652830862</v>
      </c>
      <c r="BO21" s="243">
        <f t="shared" si="1"/>
        <v>290320.18946353777</v>
      </c>
      <c r="BP21" s="243">
        <f t="shared" si="1"/>
        <v>1080803.6019586048</v>
      </c>
      <c r="BQ21" s="243">
        <f t="shared" si="1"/>
        <v>828638.07818557043</v>
      </c>
      <c r="BR21" s="243">
        <f t="shared" si="1"/>
        <v>368120.94934972882</v>
      </c>
      <c r="BS21" s="243">
        <f t="shared" si="1"/>
        <v>1651663.3218351258</v>
      </c>
      <c r="BT21" s="243">
        <f t="shared" si="1"/>
        <v>834920.74252035178</v>
      </c>
      <c r="BU21" s="243">
        <f t="shared" si="1"/>
        <v>1568703.8853257643</v>
      </c>
      <c r="BV21" s="243">
        <f t="shared" si="1"/>
        <v>2174557.8377934261</v>
      </c>
      <c r="BW21" s="243">
        <f t="shared" si="1"/>
        <v>1414930.9817336656</v>
      </c>
      <c r="BX21" s="243">
        <f t="shared" si="1"/>
        <v>996641.27791215107</v>
      </c>
      <c r="BY21" s="243">
        <f t="shared" si="1"/>
        <v>1803271.5916457772</v>
      </c>
      <c r="BZ21" s="243">
        <f t="shared" si="1"/>
        <v>1608161.2246472649</v>
      </c>
      <c r="CA21" s="243">
        <f t="shared" si="1"/>
        <v>1322065.0049086746</v>
      </c>
      <c r="CB21" s="243">
        <f t="shared" si="1"/>
        <v>1145490.1974276155</v>
      </c>
      <c r="CC21" s="243">
        <f t="shared" si="1"/>
        <v>1223769.1204271822</v>
      </c>
      <c r="CD21" s="243">
        <f t="shared" si="1"/>
        <v>909289.44215745258</v>
      </c>
      <c r="CE21" s="243">
        <f t="shared" si="1"/>
        <v>1272633.6295807329</v>
      </c>
      <c r="CF21" s="243">
        <f t="shared" si="1"/>
        <v>825282.18351853837</v>
      </c>
      <c r="CG21" s="243">
        <f t="shared" si="1"/>
        <v>789625.63961704599</v>
      </c>
      <c r="CH21" s="243">
        <f t="shared" si="1"/>
        <v>1504251.0000462714</v>
      </c>
      <c r="CI21" s="243">
        <f t="shared" si="1"/>
        <v>824403.68171327328</v>
      </c>
      <c r="CJ21" s="243">
        <f t="shared" si="1"/>
        <v>1281720.3423992796</v>
      </c>
      <c r="CK21" s="243">
        <f t="shared" si="1"/>
        <v>812823.69299192016</v>
      </c>
      <c r="CL21" s="243">
        <f t="shared" si="1"/>
        <v>941151.7273500982</v>
      </c>
      <c r="CM21" s="243">
        <f t="shared" si="1"/>
        <v>78094.183756596176</v>
      </c>
      <c r="CN21" s="243">
        <f t="shared" si="1"/>
        <v>256298.59061931929</v>
      </c>
      <c r="CO21" s="243">
        <f t="shared" si="1"/>
        <v>68387.350750792306</v>
      </c>
      <c r="CP21" s="243">
        <f t="shared" si="1"/>
        <v>205705.19268738327</v>
      </c>
      <c r="CQ21" s="243">
        <f t="shared" si="1"/>
        <v>379282.3219350297</v>
      </c>
      <c r="CR21" s="243">
        <f t="shared" si="1"/>
        <v>297664.31045850506</v>
      </c>
      <c r="CS21" s="243">
        <f t="shared" si="1"/>
        <v>105728.65412152201</v>
      </c>
      <c r="CT21" s="243">
        <f t="shared" si="1"/>
        <v>514635.3286163662</v>
      </c>
      <c r="CU21" s="243">
        <f t="shared" si="1"/>
        <v>459035.11853686348</v>
      </c>
      <c r="CV21" s="243">
        <f t="shared" si="1"/>
        <v>1464311.0486879009</v>
      </c>
      <c r="CW21" s="243">
        <f t="shared" si="1"/>
        <v>1570650.0998771514</v>
      </c>
      <c r="CX21" s="243">
        <f t="shared" si="1"/>
        <v>1392041.5205458279</v>
      </c>
      <c r="CY21" s="243">
        <f t="shared" si="1"/>
        <v>179229.8377107936</v>
      </c>
      <c r="CZ21" s="243">
        <f t="shared" si="1"/>
        <v>1119629.0979027504</v>
      </c>
      <c r="DA21" s="243">
        <f t="shared" si="1"/>
        <v>762010.44907925359</v>
      </c>
      <c r="DB21" s="243">
        <f t="shared" si="1"/>
        <v>650039.81460982375</v>
      </c>
      <c r="DC21" s="243">
        <f t="shared" si="1"/>
        <v>387564.18892531836</v>
      </c>
      <c r="DD21" s="243">
        <f t="shared" si="1"/>
        <v>761215.24813442014</v>
      </c>
      <c r="DE21" s="9">
        <f>SUM(BG21:DD21)</f>
        <v>44481595.13798333</v>
      </c>
      <c r="DG21" s="121">
        <f>DG$96</f>
        <v>443.45241331112419</v>
      </c>
      <c r="DH21" s="121">
        <f t="shared" ref="DH21:FE23" si="2">DH$96</f>
        <v>443.45241331112419</v>
      </c>
      <c r="DI21" s="121">
        <f t="shared" si="2"/>
        <v>443.45241331112419</v>
      </c>
      <c r="DJ21" s="121">
        <f t="shared" si="2"/>
        <v>825.05453597519022</v>
      </c>
      <c r="DK21" s="121">
        <f t="shared" si="2"/>
        <v>443.45241331112419</v>
      </c>
      <c r="DL21" s="121">
        <f t="shared" si="2"/>
        <v>443.45241331112419</v>
      </c>
      <c r="DM21" s="121">
        <f t="shared" si="2"/>
        <v>401.89053207189346</v>
      </c>
      <c r="DN21" s="121">
        <f t="shared" si="2"/>
        <v>401.89053207189346</v>
      </c>
      <c r="DO21" s="121">
        <f t="shared" si="2"/>
        <v>401.89053207189346</v>
      </c>
      <c r="DP21" s="121">
        <f t="shared" si="2"/>
        <v>401.89053207189346</v>
      </c>
      <c r="DQ21" s="121">
        <f t="shared" si="2"/>
        <v>401.89053207189346</v>
      </c>
      <c r="DR21" s="121">
        <f t="shared" si="2"/>
        <v>401.89053207189346</v>
      </c>
      <c r="DS21" s="121">
        <f t="shared" si="2"/>
        <v>483.05917320341024</v>
      </c>
      <c r="DT21" s="121">
        <f t="shared" si="2"/>
        <v>483.05917320341024</v>
      </c>
      <c r="DU21" s="121">
        <f t="shared" si="2"/>
        <v>483.05917320341024</v>
      </c>
      <c r="DV21" s="121">
        <f t="shared" si="2"/>
        <v>483.05917320341024</v>
      </c>
      <c r="DW21" s="121">
        <f t="shared" si="2"/>
        <v>483.05917320341024</v>
      </c>
      <c r="DX21" s="121">
        <f t="shared" si="2"/>
        <v>483.05917320341024</v>
      </c>
      <c r="DY21" s="121">
        <f t="shared" si="2"/>
        <v>483.05917320341024</v>
      </c>
      <c r="DZ21" s="121">
        <f t="shared" si="2"/>
        <v>483.05917320341024</v>
      </c>
      <c r="EA21" s="121">
        <f t="shared" si="2"/>
        <v>452.66367985097293</v>
      </c>
      <c r="EB21" s="121">
        <f t="shared" si="2"/>
        <v>452.66367985097293</v>
      </c>
      <c r="EC21" s="121">
        <f t="shared" si="2"/>
        <v>483.05917320341024</v>
      </c>
      <c r="ED21" s="121">
        <f t="shared" si="2"/>
        <v>452.66367985097293</v>
      </c>
      <c r="EE21" s="121">
        <f t="shared" si="2"/>
        <v>483.05917320341024</v>
      </c>
      <c r="EF21" s="121">
        <f t="shared" si="2"/>
        <v>452.66367985097293</v>
      </c>
      <c r="EG21" s="121">
        <f t="shared" si="2"/>
        <v>452.66367985097293</v>
      </c>
      <c r="EH21" s="121">
        <f t="shared" si="2"/>
        <v>452.66367985097293</v>
      </c>
      <c r="EI21" s="121">
        <f t="shared" si="2"/>
        <v>410.24549582113423</v>
      </c>
      <c r="EJ21" s="121">
        <f t="shared" si="2"/>
        <v>410.24549582113423</v>
      </c>
      <c r="EK21" s="121">
        <f t="shared" si="2"/>
        <v>410.24549582113423</v>
      </c>
      <c r="EL21" s="121">
        <f t="shared" si="2"/>
        <v>410.24549582113423</v>
      </c>
      <c r="EM21" s="121">
        <f t="shared" si="2"/>
        <v>483.05917320341024</v>
      </c>
      <c r="EN21" s="121">
        <f t="shared" si="2"/>
        <v>483.05917320341024</v>
      </c>
      <c r="EO21" s="121">
        <f t="shared" si="2"/>
        <v>483.05917320341024</v>
      </c>
      <c r="EP21" s="121">
        <f t="shared" si="2"/>
        <v>483.05917320341024</v>
      </c>
      <c r="EQ21" s="121">
        <f t="shared" si="2"/>
        <v>483.05917320341024</v>
      </c>
      <c r="ER21" s="121">
        <f t="shared" si="2"/>
        <v>483.05917320341024</v>
      </c>
      <c r="ES21" s="121">
        <f t="shared" si="2"/>
        <v>483.05917320341024</v>
      </c>
      <c r="ET21" s="121">
        <f t="shared" si="2"/>
        <v>483.05917320341024</v>
      </c>
      <c r="EU21" s="121">
        <f t="shared" si="2"/>
        <v>483.05917320341024</v>
      </c>
      <c r="EV21" s="121">
        <f t="shared" si="2"/>
        <v>483.05917320341024</v>
      </c>
      <c r="EW21" s="121">
        <f t="shared" si="2"/>
        <v>452.66367985097293</v>
      </c>
      <c r="EX21" s="121">
        <f t="shared" si="2"/>
        <v>452.66367985097293</v>
      </c>
      <c r="EY21" s="121">
        <f t="shared" si="2"/>
        <v>452.66367985097293</v>
      </c>
      <c r="EZ21" s="121">
        <f t="shared" si="2"/>
        <v>452.66367985097293</v>
      </c>
      <c r="FA21" s="121">
        <f t="shared" si="2"/>
        <v>452.66367985097293</v>
      </c>
      <c r="FB21" s="121">
        <f t="shared" si="2"/>
        <v>452.66367985097293</v>
      </c>
      <c r="FC21" s="121">
        <f t="shared" si="2"/>
        <v>452.66367985097293</v>
      </c>
      <c r="FD21" s="121">
        <f t="shared" si="2"/>
        <v>452.66367985097293</v>
      </c>
      <c r="FE21" s="121">
        <f t="shared" si="2"/>
        <v>450.78055714893372</v>
      </c>
    </row>
    <row r="22" spans="1:161">
      <c r="A22" s="1" t="s">
        <v>411</v>
      </c>
      <c r="B22" s="2"/>
      <c r="C22" s="37" t="s">
        <v>455</v>
      </c>
      <c r="D22" s="1">
        <v>3</v>
      </c>
      <c r="E22" s="1">
        <v>6</v>
      </c>
      <c r="F22" s="4" t="s">
        <v>495</v>
      </c>
      <c r="G22" s="7">
        <v>0</v>
      </c>
      <c r="H22" s="7">
        <v>0</v>
      </c>
      <c r="I22" s="7">
        <v>200.35875751703861</v>
      </c>
      <c r="J22" s="7">
        <v>0</v>
      </c>
      <c r="K22" s="7">
        <v>12.450233876214952</v>
      </c>
      <c r="L22" s="7">
        <v>458.53477915628355</v>
      </c>
      <c r="M22" s="7">
        <v>19.104444986218653</v>
      </c>
      <c r="N22" s="7">
        <v>72.524306545495847</v>
      </c>
      <c r="O22" s="7">
        <v>220.61639097628074</v>
      </c>
      <c r="P22" s="7">
        <v>369.43260257024849</v>
      </c>
      <c r="Q22" s="7">
        <v>139.68192255437549</v>
      </c>
      <c r="R22" s="7">
        <v>80.422327807136298</v>
      </c>
      <c r="S22" s="7">
        <v>140.80828859115752</v>
      </c>
      <c r="T22" s="7">
        <v>126.95858942107714</v>
      </c>
      <c r="U22" s="7">
        <v>51.495407739750192</v>
      </c>
      <c r="V22" s="7">
        <v>1121.2235691556186</v>
      </c>
      <c r="W22" s="7">
        <v>272.95262647191771</v>
      </c>
      <c r="X22" s="7">
        <v>0</v>
      </c>
      <c r="Y22" s="7">
        <v>104.33128077144806</v>
      </c>
      <c r="Z22" s="7">
        <v>13.495891018767907</v>
      </c>
      <c r="AA22" s="7">
        <v>161.76914598814449</v>
      </c>
      <c r="AB22" s="7">
        <v>37.946484696129517</v>
      </c>
      <c r="AC22" s="7">
        <v>280.47913919730274</v>
      </c>
      <c r="AD22" s="7">
        <v>56.0431699268795</v>
      </c>
      <c r="AE22" s="7">
        <v>31.439147327819256</v>
      </c>
      <c r="AF22" s="7">
        <v>183.58868109268712</v>
      </c>
      <c r="AG22" s="7">
        <v>29.446289809538996</v>
      </c>
      <c r="AH22" s="7">
        <v>81.166081398001694</v>
      </c>
      <c r="AI22" s="7">
        <v>147.88294279098375</v>
      </c>
      <c r="AJ22" s="7">
        <v>30.153088686974115</v>
      </c>
      <c r="AK22" s="7">
        <v>99.184230743913986</v>
      </c>
      <c r="AL22" s="7">
        <v>156.35297904333322</v>
      </c>
      <c r="AM22" s="7">
        <v>191.36100894016624</v>
      </c>
      <c r="AN22" s="7">
        <v>155.03805251005681</v>
      </c>
      <c r="AO22" s="7">
        <v>100.58203299300573</v>
      </c>
      <c r="AP22" s="7">
        <v>215.05715863271749</v>
      </c>
      <c r="AQ22" s="7">
        <v>112.97755730847732</v>
      </c>
      <c r="AR22" s="7">
        <v>481.42845764307873</v>
      </c>
      <c r="AS22" s="7">
        <v>365.8682751874727</v>
      </c>
      <c r="AT22" s="7">
        <v>0</v>
      </c>
      <c r="AU22" s="7">
        <v>106.88929086272083</v>
      </c>
      <c r="AV22" s="7">
        <v>234.05425766104753</v>
      </c>
      <c r="AW22" s="7">
        <v>737.74837698156568</v>
      </c>
      <c r="AX22" s="7">
        <v>317.21593404119085</v>
      </c>
      <c r="AY22" s="7">
        <v>440.12821963471862</v>
      </c>
      <c r="AZ22" s="7">
        <v>0</v>
      </c>
      <c r="BA22" s="7">
        <v>616.21496407692371</v>
      </c>
      <c r="BB22" s="7">
        <v>290.81177127866408</v>
      </c>
      <c r="BC22" s="7">
        <v>667.77389443847164</v>
      </c>
      <c r="BD22" s="7">
        <v>630.99763456455094</v>
      </c>
      <c r="BE22" s="324">
        <f t="shared" si="0"/>
        <v>10363.989686615565</v>
      </c>
      <c r="BG22" s="243">
        <f t="shared" ref="BG22:BG23" si="3">G22*DG22</f>
        <v>0</v>
      </c>
      <c r="BH22" s="243">
        <f t="shared" ref="BH22:BH23" si="4">H22*DH22</f>
        <v>0</v>
      </c>
      <c r="BI22" s="243">
        <f t="shared" ref="BI22:BI23" si="5">I22*DI22</f>
        <v>88849.574548949124</v>
      </c>
      <c r="BJ22" s="243">
        <f t="shared" ref="BJ22:BJ23" si="6">J22*DJ22</f>
        <v>0</v>
      </c>
      <c r="BK22" s="243">
        <f t="shared" ref="BK22:BK23" si="7">K22*DK22</f>
        <v>5521.0862586954327</v>
      </c>
      <c r="BL22" s="243">
        <f t="shared" ref="BL22:BL23" si="8">L22*DL22</f>
        <v>203338.35440393729</v>
      </c>
      <c r="BM22" s="243">
        <f t="shared" ref="BM22:BM23" si="9">M22*DM22</f>
        <v>7677.8955604496314</v>
      </c>
      <c r="BN22" s="243">
        <f t="shared" ref="BN22:BN23" si="10">N22*DN22</f>
        <v>29146.83214571443</v>
      </c>
      <c r="BO22" s="243">
        <f t="shared" ref="BO22:BO23" si="11">O22*DO22</f>
        <v>88663.638753238338</v>
      </c>
      <c r="BP22" s="243">
        <f t="shared" ref="BP22:BP23" si="12">P22*DP22</f>
        <v>148471.46521166153</v>
      </c>
      <c r="BQ22" s="243">
        <f t="shared" ref="BQ22:BQ23" si="13">Q22*DQ22</f>
        <v>56136.842176202983</v>
      </c>
      <c r="BR22" s="243">
        <f t="shared" ref="BR22:BR23" si="14">R22*DR22</f>
        <v>32320.97211287024</v>
      </c>
      <c r="BS22" s="243">
        <f t="shared" ref="BS22:BS23" si="15">S22*DS22</f>
        <v>68018.735467031729</v>
      </c>
      <c r="BT22" s="243">
        <f t="shared" ref="BT22:BT23" si="16">T22*DT22</f>
        <v>61328.511236816747</v>
      </c>
      <c r="BU22" s="243">
        <f t="shared" ref="BU22:BU23" si="17">U22*DU22</f>
        <v>24875.329086536221</v>
      </c>
      <c r="BV22" s="243">
        <f t="shared" ref="BV22:BV23" si="18">V22*DV22</f>
        <v>541617.33029248985</v>
      </c>
      <c r="BW22" s="243">
        <f t="shared" ref="BW22:BW23" si="19">W22*DW22</f>
        <v>131852.27006722384</v>
      </c>
      <c r="BX22" s="243">
        <f t="shared" ref="BX22:BX23" si="20">X22*DX22</f>
        <v>0</v>
      </c>
      <c r="BY22" s="243">
        <f t="shared" ref="BY22:BY23" si="21">Y22*DY22</f>
        <v>50398.182228708552</v>
      </c>
      <c r="BZ22" s="243">
        <f t="shared" ref="BZ22:BZ23" si="22">Z22*DZ22</f>
        <v>6519.3139571693546</v>
      </c>
      <c r="CA22" s="243">
        <f t="shared" ref="CA22:CA23" si="23">AA22*EA22</f>
        <v>73227.016909342739</v>
      </c>
      <c r="CB22" s="243">
        <f t="shared" ref="CB22:CB23" si="24">AB22*EB22</f>
        <v>17176.995399958614</v>
      </c>
      <c r="CC22" s="243">
        <f t="shared" ref="CC22:CC23" si="25">AC22*EC22</f>
        <v>135488.02108145328</v>
      </c>
      <c r="CD22" s="243">
        <f t="shared" ref="CD22:CD23" si="26">AD22*ED22</f>
        <v>25368.707529614654</v>
      </c>
      <c r="CE22" s="243">
        <f t="shared" ref="CE22:CE23" si="27">AE22*EE22</f>
        <v>15186.968514396574</v>
      </c>
      <c r="CF22" s="243">
        <f t="shared" ref="CF22:CF23" si="28">AF22*EF22</f>
        <v>83103.927962402493</v>
      </c>
      <c r="CG22" s="243">
        <f t="shared" ref="CG22:CG23" si="29">AG22*EG22</f>
        <v>13329.265903144127</v>
      </c>
      <c r="CH22" s="243">
        <f t="shared" ref="CH22:CH23" si="30">AH22*EH22</f>
        <v>36740.937084703051</v>
      </c>
      <c r="CI22" s="243">
        <f t="shared" ref="CI22:CI23" si="31">AI22*EI22</f>
        <v>60668.311188775559</v>
      </c>
      <c r="CJ22" s="243">
        <f t="shared" ref="CJ22:CJ23" si="32">AJ22*EJ22</f>
        <v>12370.16881892633</v>
      </c>
      <c r="CK22" s="243">
        <f t="shared" ref="CK22:CK23" si="33">AK22*EK22</f>
        <v>40689.883919174776</v>
      </c>
      <c r="CL22" s="243">
        <f t="shared" ref="CL22:CL23" si="34">AL22*EL22</f>
        <v>64143.105410743643</v>
      </c>
      <c r="CM22" s="243">
        <f t="shared" ref="CM22:CM23" si="35">AM22*EM22</f>
        <v>92438.6907620071</v>
      </c>
      <c r="CN22" s="243">
        <f t="shared" ref="CN22:CN23" si="36">AN22*EN22</f>
        <v>74892.553460574942</v>
      </c>
      <c r="CO22" s="243">
        <f t="shared" ref="CO22:CO23" si="37">AO22*EO22</f>
        <v>48587.073696719475</v>
      </c>
      <c r="CP22" s="243">
        <f t="shared" ref="CP22:CP23" si="38">AP22*EP22</f>
        <v>103885.33324059515</v>
      </c>
      <c r="CQ22" s="243">
        <f t="shared" ref="CQ22:CQ23" si="39">AQ22*EQ22</f>
        <v>54574.845423973951</v>
      </c>
      <c r="CR22" s="243">
        <f t="shared" ref="CR22:CR23" si="40">AR22*ER22</f>
        <v>232558.4327056586</v>
      </c>
      <c r="CS22" s="243">
        <f t="shared" ref="CS22:CS23" si="41">AS22*ES22</f>
        <v>176736.02651341833</v>
      </c>
      <c r="CT22" s="243">
        <f t="shared" ref="CT22:CT23" si="42">AT22*ET22</f>
        <v>0</v>
      </c>
      <c r="CU22" s="243">
        <f t="shared" ref="CU22:CU23" si="43">AU22*EU22</f>
        <v>51633.852468444755</v>
      </c>
      <c r="CV22" s="243">
        <f t="shared" ref="CV22:CV23" si="44">AV22*EV22</f>
        <v>113062.05619048356</v>
      </c>
      <c r="CW22" s="243">
        <f t="shared" ref="CW22:CW23" si="45">AW22*EW22</f>
        <v>333951.89512855833</v>
      </c>
      <c r="CX22" s="243">
        <f t="shared" ref="CX22:CX23" si="46">AX22*EX22</f>
        <v>143592.13201044896</v>
      </c>
      <c r="CY22" s="243">
        <f t="shared" ref="CY22:CY23" si="47">AY22*EY22</f>
        <v>199230.05950610896</v>
      </c>
      <c r="CZ22" s="243">
        <f t="shared" ref="CZ22:CZ23" si="48">AZ22*EZ22</f>
        <v>0</v>
      </c>
      <c r="DA22" s="243">
        <f t="shared" ref="DA22:DA23" si="49">BA22*FA22</f>
        <v>278938.13321829535</v>
      </c>
      <c r="DB22" s="243">
        <f t="shared" ref="DB22:DB23" si="50">BB22*FB22</f>
        <v>131639.92653097957</v>
      </c>
      <c r="DC22" s="243">
        <f t="shared" ref="DC22:DC23" si="51">BC22*FC22</f>
        <v>302276.9883649337</v>
      </c>
      <c r="DD22" s="243">
        <f t="shared" ref="DD22:DD23" si="52">BD22*FD22</f>
        <v>285629.7112392491</v>
      </c>
      <c r="DE22" s="9">
        <f t="shared" ref="DE22:DE23" si="53">SUM(BG22:DD22)</f>
        <v>4745857.3536907816</v>
      </c>
      <c r="DG22" s="121">
        <f t="shared" ref="DG22:DV23" si="54">DG$96</f>
        <v>443.45241331112419</v>
      </c>
      <c r="DH22" s="121">
        <f t="shared" si="54"/>
        <v>443.45241331112419</v>
      </c>
      <c r="DI22" s="121">
        <f t="shared" si="54"/>
        <v>443.45241331112419</v>
      </c>
      <c r="DJ22" s="121">
        <f t="shared" si="54"/>
        <v>825.05453597519022</v>
      </c>
      <c r="DK22" s="121">
        <f t="shared" si="54"/>
        <v>443.45241331112419</v>
      </c>
      <c r="DL22" s="121">
        <f t="shared" si="54"/>
        <v>443.45241331112419</v>
      </c>
      <c r="DM22" s="121">
        <f t="shared" si="54"/>
        <v>401.89053207189346</v>
      </c>
      <c r="DN22" s="121">
        <f t="shared" si="54"/>
        <v>401.89053207189346</v>
      </c>
      <c r="DO22" s="121">
        <f t="shared" si="54"/>
        <v>401.89053207189346</v>
      </c>
      <c r="DP22" s="121">
        <f t="shared" si="54"/>
        <v>401.89053207189346</v>
      </c>
      <c r="DQ22" s="121">
        <f t="shared" si="54"/>
        <v>401.89053207189346</v>
      </c>
      <c r="DR22" s="121">
        <f t="shared" si="54"/>
        <v>401.89053207189346</v>
      </c>
      <c r="DS22" s="121">
        <f t="shared" si="54"/>
        <v>483.05917320341024</v>
      </c>
      <c r="DT22" s="121">
        <f t="shared" si="54"/>
        <v>483.05917320341024</v>
      </c>
      <c r="DU22" s="121">
        <f t="shared" si="54"/>
        <v>483.05917320341024</v>
      </c>
      <c r="DV22" s="121">
        <f t="shared" si="54"/>
        <v>483.05917320341024</v>
      </c>
      <c r="DW22" s="121">
        <f t="shared" si="2"/>
        <v>483.05917320341024</v>
      </c>
      <c r="DX22" s="121">
        <f t="shared" si="2"/>
        <v>483.05917320341024</v>
      </c>
      <c r="DY22" s="121">
        <f t="shared" si="2"/>
        <v>483.05917320341024</v>
      </c>
      <c r="DZ22" s="121">
        <f t="shared" si="2"/>
        <v>483.05917320341024</v>
      </c>
      <c r="EA22" s="121">
        <f t="shared" si="2"/>
        <v>452.66367985097293</v>
      </c>
      <c r="EB22" s="121">
        <f t="shared" si="2"/>
        <v>452.66367985097293</v>
      </c>
      <c r="EC22" s="121">
        <f t="shared" si="2"/>
        <v>483.05917320341024</v>
      </c>
      <c r="ED22" s="121">
        <f t="shared" si="2"/>
        <v>452.66367985097293</v>
      </c>
      <c r="EE22" s="121">
        <f t="shared" si="2"/>
        <v>483.05917320341024</v>
      </c>
      <c r="EF22" s="121">
        <f t="shared" si="2"/>
        <v>452.66367985097293</v>
      </c>
      <c r="EG22" s="121">
        <f t="shared" si="2"/>
        <v>452.66367985097293</v>
      </c>
      <c r="EH22" s="121">
        <f t="shared" si="2"/>
        <v>452.66367985097293</v>
      </c>
      <c r="EI22" s="121">
        <f t="shared" si="2"/>
        <v>410.24549582113423</v>
      </c>
      <c r="EJ22" s="121">
        <f t="shared" si="2"/>
        <v>410.24549582113423</v>
      </c>
      <c r="EK22" s="121">
        <f t="shared" si="2"/>
        <v>410.24549582113423</v>
      </c>
      <c r="EL22" s="121">
        <f t="shared" si="2"/>
        <v>410.24549582113423</v>
      </c>
      <c r="EM22" s="121">
        <f t="shared" si="2"/>
        <v>483.05917320341024</v>
      </c>
      <c r="EN22" s="121">
        <f t="shared" si="2"/>
        <v>483.05917320341024</v>
      </c>
      <c r="EO22" s="121">
        <f t="shared" si="2"/>
        <v>483.05917320341024</v>
      </c>
      <c r="EP22" s="121">
        <f t="shared" si="2"/>
        <v>483.05917320341024</v>
      </c>
      <c r="EQ22" s="121">
        <f t="shared" si="2"/>
        <v>483.05917320341024</v>
      </c>
      <c r="ER22" s="121">
        <f t="shared" si="2"/>
        <v>483.05917320341024</v>
      </c>
      <c r="ES22" s="121">
        <f t="shared" si="2"/>
        <v>483.05917320341024</v>
      </c>
      <c r="ET22" s="121">
        <f t="shared" si="2"/>
        <v>483.05917320341024</v>
      </c>
      <c r="EU22" s="121">
        <f t="shared" si="2"/>
        <v>483.05917320341024</v>
      </c>
      <c r="EV22" s="121">
        <f t="shared" si="2"/>
        <v>483.05917320341024</v>
      </c>
      <c r="EW22" s="121">
        <f t="shared" si="2"/>
        <v>452.66367985097293</v>
      </c>
      <c r="EX22" s="121">
        <f t="shared" si="2"/>
        <v>452.66367985097293</v>
      </c>
      <c r="EY22" s="121">
        <f t="shared" si="2"/>
        <v>452.66367985097293</v>
      </c>
      <c r="EZ22" s="121">
        <f t="shared" si="2"/>
        <v>452.66367985097293</v>
      </c>
      <c r="FA22" s="121">
        <f t="shared" si="2"/>
        <v>452.66367985097293</v>
      </c>
      <c r="FB22" s="121">
        <f t="shared" si="2"/>
        <v>452.66367985097293</v>
      </c>
      <c r="FC22" s="121">
        <f t="shared" si="2"/>
        <v>452.66367985097293</v>
      </c>
      <c r="FD22" s="121">
        <f t="shared" si="2"/>
        <v>452.66367985097293</v>
      </c>
      <c r="FE22" s="121">
        <f t="shared" si="2"/>
        <v>450.78055714893372</v>
      </c>
    </row>
    <row r="23" spans="1:161">
      <c r="A23" s="1" t="s">
        <v>411</v>
      </c>
      <c r="B23" s="2"/>
      <c r="C23" s="37" t="s">
        <v>455</v>
      </c>
      <c r="D23" s="1">
        <v>3</v>
      </c>
      <c r="E23" s="1">
        <v>4</v>
      </c>
      <c r="F23" s="4" t="s">
        <v>306</v>
      </c>
      <c r="G23" s="7">
        <v>0</v>
      </c>
      <c r="H23" s="7">
        <v>0</v>
      </c>
      <c r="I23" s="7">
        <v>0</v>
      </c>
      <c r="J23" s="7">
        <v>0</v>
      </c>
      <c r="K23" s="7">
        <v>0</v>
      </c>
      <c r="L23" s="7">
        <v>0</v>
      </c>
      <c r="M23" s="7">
        <v>28.598637689224404</v>
      </c>
      <c r="N23" s="7">
        <v>1168.0536606070687</v>
      </c>
      <c r="O23" s="7">
        <v>101.92154832078302</v>
      </c>
      <c r="P23" s="7">
        <v>85.525384392273736</v>
      </c>
      <c r="Q23" s="7">
        <v>571.43102696193887</v>
      </c>
      <c r="R23" s="7">
        <v>1685.7519045102963</v>
      </c>
      <c r="S23" s="7">
        <v>0</v>
      </c>
      <c r="T23" s="7">
        <v>141.29838215645702</v>
      </c>
      <c r="U23" s="7">
        <v>69.803180208148603</v>
      </c>
      <c r="V23" s="7">
        <v>0</v>
      </c>
      <c r="W23" s="7">
        <v>563.75560038632784</v>
      </c>
      <c r="X23" s="7">
        <v>0</v>
      </c>
      <c r="Y23" s="7">
        <v>45.707929595996688</v>
      </c>
      <c r="Z23" s="7">
        <v>0</v>
      </c>
      <c r="AA23" s="7">
        <v>122.86799310790559</v>
      </c>
      <c r="AB23" s="7">
        <v>233.27162244990228</v>
      </c>
      <c r="AC23" s="7">
        <v>108.73370704326078</v>
      </c>
      <c r="AD23" s="7">
        <v>305.9356999603973</v>
      </c>
      <c r="AE23" s="7">
        <v>166.30787800695177</v>
      </c>
      <c r="AF23" s="7">
        <v>401.96270168276851</v>
      </c>
      <c r="AG23" s="7">
        <v>218.52345375979274</v>
      </c>
      <c r="AH23" s="7">
        <v>608.80919552574335</v>
      </c>
      <c r="AI23" s="7">
        <v>106.85163756307111</v>
      </c>
      <c r="AJ23" s="7">
        <v>0</v>
      </c>
      <c r="AK23" s="7">
        <v>286.44038200196724</v>
      </c>
      <c r="AL23" s="7">
        <v>339.93839360766731</v>
      </c>
      <c r="AM23" s="7">
        <v>110.66799371033551</v>
      </c>
      <c r="AN23" s="7">
        <v>156.45596942144707</v>
      </c>
      <c r="AO23" s="7">
        <v>63.902060858792851</v>
      </c>
      <c r="AP23" s="7">
        <v>758.97547917600286</v>
      </c>
      <c r="AQ23" s="7">
        <v>266.72486006618038</v>
      </c>
      <c r="AR23" s="7">
        <v>598.17301428498308</v>
      </c>
      <c r="AS23" s="7">
        <v>1370.4766156110873</v>
      </c>
      <c r="AT23" s="7">
        <v>1045.2634631207425</v>
      </c>
      <c r="AU23" s="7">
        <v>369.73636290786897</v>
      </c>
      <c r="AV23" s="7">
        <v>1218.7064999485265</v>
      </c>
      <c r="AW23" s="7">
        <v>1557.091664539741</v>
      </c>
      <c r="AX23" s="7">
        <v>1573.6449753471675</v>
      </c>
      <c r="AY23" s="7">
        <v>0</v>
      </c>
      <c r="AZ23" s="7">
        <v>815.92165195824339</v>
      </c>
      <c r="BA23" s="7">
        <v>0</v>
      </c>
      <c r="BB23" s="7">
        <v>0</v>
      </c>
      <c r="BC23" s="7">
        <v>206.04865898822788</v>
      </c>
      <c r="BD23" s="7">
        <v>732.07764634527985</v>
      </c>
      <c r="BE23" s="324">
        <f t="shared" si="0"/>
        <v>18205.356835822568</v>
      </c>
      <c r="BG23" s="243">
        <f t="shared" si="3"/>
        <v>0</v>
      </c>
      <c r="BH23" s="243">
        <f t="shared" si="4"/>
        <v>0</v>
      </c>
      <c r="BI23" s="243">
        <f t="shared" si="5"/>
        <v>0</v>
      </c>
      <c r="BJ23" s="243">
        <f t="shared" si="6"/>
        <v>0</v>
      </c>
      <c r="BK23" s="243">
        <f t="shared" si="7"/>
        <v>0</v>
      </c>
      <c r="BL23" s="243">
        <f t="shared" si="8"/>
        <v>0</v>
      </c>
      <c r="BM23" s="243">
        <f t="shared" si="9"/>
        <v>11493.521717453701</v>
      </c>
      <c r="BN23" s="243">
        <f t="shared" si="10"/>
        <v>469429.7071498977</v>
      </c>
      <c r="BO23" s="243">
        <f t="shared" si="11"/>
        <v>40961.305284230686</v>
      </c>
      <c r="BP23" s="243">
        <f t="shared" si="12"/>
        <v>34371.842239064106</v>
      </c>
      <c r="BQ23" s="243">
        <f t="shared" si="13"/>
        <v>229652.71946812212</v>
      </c>
      <c r="BR23" s="243">
        <f t="shared" si="14"/>
        <v>677487.72984485072</v>
      </c>
      <c r="BS23" s="243">
        <f t="shared" si="15"/>
        <v>0</v>
      </c>
      <c r="BT23" s="243">
        <f t="shared" si="16"/>
        <v>68255.479659477627</v>
      </c>
      <c r="BU23" s="243">
        <f t="shared" si="17"/>
        <v>33719.066518316911</v>
      </c>
      <c r="BV23" s="243">
        <f t="shared" si="18"/>
        <v>0</v>
      </c>
      <c r="BW23" s="243">
        <f t="shared" si="19"/>
        <v>272327.31421141169</v>
      </c>
      <c r="BX23" s="243">
        <f t="shared" si="20"/>
        <v>0</v>
      </c>
      <c r="BY23" s="243">
        <f t="shared" si="21"/>
        <v>22079.634679481846</v>
      </c>
      <c r="BZ23" s="243">
        <f t="shared" si="22"/>
        <v>0</v>
      </c>
      <c r="CA23" s="243">
        <f t="shared" si="23"/>
        <v>55617.877896128521</v>
      </c>
      <c r="CB23" s="243">
        <f t="shared" si="24"/>
        <v>105593.5910229796</v>
      </c>
      <c r="CC23" s="243">
        <f t="shared" si="25"/>
        <v>52524.814623659375</v>
      </c>
      <c r="CD23" s="243">
        <f t="shared" si="26"/>
        <v>138485.9797418566</v>
      </c>
      <c r="CE23" s="243">
        <f t="shared" si="27"/>
        <v>80336.54604725173</v>
      </c>
      <c r="CF23" s="243">
        <f t="shared" si="28"/>
        <v>181953.91570656086</v>
      </c>
      <c r="CG23" s="243">
        <f t="shared" si="29"/>
        <v>98917.630712651706</v>
      </c>
      <c r="CH23" s="243">
        <f t="shared" si="30"/>
        <v>275585.81077379349</v>
      </c>
      <c r="CI23" s="243">
        <f t="shared" si="31"/>
        <v>43835.403031362235</v>
      </c>
      <c r="CJ23" s="243">
        <f t="shared" si="32"/>
        <v>0</v>
      </c>
      <c r="CK23" s="243">
        <f t="shared" si="33"/>
        <v>117510.87653759214</v>
      </c>
      <c r="CL23" s="243">
        <f t="shared" si="34"/>
        <v>139458.19483421737</v>
      </c>
      <c r="CM23" s="243">
        <f t="shared" si="35"/>
        <v>53459.189541794876</v>
      </c>
      <c r="CN23" s="243">
        <f t="shared" si="36"/>
        <v>75577.491231462249</v>
      </c>
      <c r="CO23" s="243">
        <f t="shared" si="37"/>
        <v>30868.476684442478</v>
      </c>
      <c r="CP23" s="243">
        <f t="shared" si="38"/>
        <v>366630.06745242205</v>
      </c>
      <c r="CQ23" s="243">
        <f t="shared" si="39"/>
        <v>128843.89037636439</v>
      </c>
      <c r="CR23" s="243">
        <f t="shared" si="40"/>
        <v>288952.9617130956</v>
      </c>
      <c r="CS23" s="243">
        <f t="shared" si="41"/>
        <v>662021.30083169963</v>
      </c>
      <c r="CT23" s="243">
        <f t="shared" si="42"/>
        <v>504924.10427483916</v>
      </c>
      <c r="CU23" s="243">
        <f t="shared" si="43"/>
        <v>178604.54176951121</v>
      </c>
      <c r="CV23" s="243">
        <f t="shared" si="44"/>
        <v>588707.35424275708</v>
      </c>
      <c r="CW23" s="243">
        <f t="shared" si="45"/>
        <v>704838.84273583582</v>
      </c>
      <c r="CX23" s="243">
        <f t="shared" si="46"/>
        <v>712331.92531964241</v>
      </c>
      <c r="CY23" s="243">
        <f t="shared" si="47"/>
        <v>0</v>
      </c>
      <c r="CZ23" s="243">
        <f t="shared" si="48"/>
        <v>369338.09744550323</v>
      </c>
      <c r="DA23" s="243">
        <f t="shared" si="49"/>
        <v>0</v>
      </c>
      <c r="DB23" s="243">
        <f t="shared" si="50"/>
        <v>0</v>
      </c>
      <c r="DC23" s="243">
        <f t="shared" si="51"/>
        <v>93270.744205969488</v>
      </c>
      <c r="DD23" s="243">
        <f t="shared" si="52"/>
        <v>331384.96133129351</v>
      </c>
      <c r="DE23" s="9">
        <f t="shared" si="53"/>
        <v>8239352.9108569948</v>
      </c>
      <c r="DG23" s="121">
        <f t="shared" si="54"/>
        <v>443.45241331112419</v>
      </c>
      <c r="DH23" s="121">
        <f t="shared" si="2"/>
        <v>443.45241331112419</v>
      </c>
      <c r="DI23" s="121">
        <f t="shared" si="2"/>
        <v>443.45241331112419</v>
      </c>
      <c r="DJ23" s="121">
        <f t="shared" si="2"/>
        <v>825.05453597519022</v>
      </c>
      <c r="DK23" s="121">
        <f t="shared" si="2"/>
        <v>443.45241331112419</v>
      </c>
      <c r="DL23" s="121">
        <f t="shared" si="2"/>
        <v>443.45241331112419</v>
      </c>
      <c r="DM23" s="121">
        <f t="shared" si="2"/>
        <v>401.89053207189346</v>
      </c>
      <c r="DN23" s="121">
        <f t="shared" si="2"/>
        <v>401.89053207189346</v>
      </c>
      <c r="DO23" s="121">
        <f t="shared" si="2"/>
        <v>401.89053207189346</v>
      </c>
      <c r="DP23" s="121">
        <f t="shared" si="2"/>
        <v>401.89053207189346</v>
      </c>
      <c r="DQ23" s="121">
        <f t="shared" si="2"/>
        <v>401.89053207189346</v>
      </c>
      <c r="DR23" s="121">
        <f t="shared" si="2"/>
        <v>401.89053207189346</v>
      </c>
      <c r="DS23" s="121">
        <f t="shared" si="2"/>
        <v>483.05917320341024</v>
      </c>
      <c r="DT23" s="121">
        <f t="shared" si="2"/>
        <v>483.05917320341024</v>
      </c>
      <c r="DU23" s="121">
        <f t="shared" si="2"/>
        <v>483.05917320341024</v>
      </c>
      <c r="DV23" s="121">
        <f t="shared" si="2"/>
        <v>483.05917320341024</v>
      </c>
      <c r="DW23" s="121">
        <f t="shared" si="2"/>
        <v>483.05917320341024</v>
      </c>
      <c r="DX23" s="121">
        <f t="shared" si="2"/>
        <v>483.05917320341024</v>
      </c>
      <c r="DY23" s="121">
        <f t="shared" si="2"/>
        <v>483.05917320341024</v>
      </c>
      <c r="DZ23" s="121">
        <f t="shared" si="2"/>
        <v>483.05917320341024</v>
      </c>
      <c r="EA23" s="121">
        <f t="shared" si="2"/>
        <v>452.66367985097293</v>
      </c>
      <c r="EB23" s="121">
        <f t="shared" si="2"/>
        <v>452.66367985097293</v>
      </c>
      <c r="EC23" s="121">
        <f t="shared" si="2"/>
        <v>483.05917320341024</v>
      </c>
      <c r="ED23" s="121">
        <f t="shared" si="2"/>
        <v>452.66367985097293</v>
      </c>
      <c r="EE23" s="121">
        <f t="shared" si="2"/>
        <v>483.05917320341024</v>
      </c>
      <c r="EF23" s="121">
        <f t="shared" si="2"/>
        <v>452.66367985097293</v>
      </c>
      <c r="EG23" s="121">
        <f t="shared" si="2"/>
        <v>452.66367985097293</v>
      </c>
      <c r="EH23" s="121">
        <f t="shared" si="2"/>
        <v>452.66367985097293</v>
      </c>
      <c r="EI23" s="121">
        <f t="shared" si="2"/>
        <v>410.24549582113423</v>
      </c>
      <c r="EJ23" s="121">
        <f t="shared" si="2"/>
        <v>410.24549582113423</v>
      </c>
      <c r="EK23" s="121">
        <f t="shared" si="2"/>
        <v>410.24549582113423</v>
      </c>
      <c r="EL23" s="121">
        <f t="shared" si="2"/>
        <v>410.24549582113423</v>
      </c>
      <c r="EM23" s="121">
        <f t="shared" si="2"/>
        <v>483.05917320341024</v>
      </c>
      <c r="EN23" s="121">
        <f t="shared" si="2"/>
        <v>483.05917320341024</v>
      </c>
      <c r="EO23" s="121">
        <f t="shared" si="2"/>
        <v>483.05917320341024</v>
      </c>
      <c r="EP23" s="121">
        <f t="shared" si="2"/>
        <v>483.05917320341024</v>
      </c>
      <c r="EQ23" s="121">
        <f t="shared" si="2"/>
        <v>483.05917320341024</v>
      </c>
      <c r="ER23" s="121">
        <f t="shared" si="2"/>
        <v>483.05917320341024</v>
      </c>
      <c r="ES23" s="121">
        <f t="shared" si="2"/>
        <v>483.05917320341024</v>
      </c>
      <c r="ET23" s="121">
        <f t="shared" si="2"/>
        <v>483.05917320341024</v>
      </c>
      <c r="EU23" s="121">
        <f t="shared" si="2"/>
        <v>483.05917320341024</v>
      </c>
      <c r="EV23" s="121">
        <f t="shared" si="2"/>
        <v>483.05917320341024</v>
      </c>
      <c r="EW23" s="121">
        <f t="shared" si="2"/>
        <v>452.66367985097293</v>
      </c>
      <c r="EX23" s="121">
        <f t="shared" si="2"/>
        <v>452.66367985097293</v>
      </c>
      <c r="EY23" s="121">
        <f t="shared" si="2"/>
        <v>452.66367985097293</v>
      </c>
      <c r="EZ23" s="121">
        <f t="shared" si="2"/>
        <v>452.66367985097293</v>
      </c>
      <c r="FA23" s="121">
        <f t="shared" si="2"/>
        <v>452.66367985097293</v>
      </c>
      <c r="FB23" s="121">
        <f t="shared" si="2"/>
        <v>452.66367985097293</v>
      </c>
      <c r="FC23" s="121">
        <f t="shared" si="2"/>
        <v>452.66367985097293</v>
      </c>
      <c r="FD23" s="121">
        <f t="shared" si="2"/>
        <v>452.66367985097293</v>
      </c>
      <c r="FE23" s="121">
        <f t="shared" si="2"/>
        <v>450.78055714893372</v>
      </c>
    </row>
    <row r="24" spans="1:161">
      <c r="A24" s="1" t="s">
        <v>411</v>
      </c>
      <c r="B24" s="2"/>
      <c r="C24" s="37" t="s">
        <v>310</v>
      </c>
      <c r="D24" s="1">
        <v>4</v>
      </c>
      <c r="E24" s="1">
        <v>1</v>
      </c>
      <c r="F24" s="4" t="s">
        <v>566</v>
      </c>
      <c r="G24" s="7">
        <v>152.71186493085577</v>
      </c>
      <c r="H24" s="7">
        <v>316.22816119105568</v>
      </c>
      <c r="I24" s="7">
        <v>547.31677829792784</v>
      </c>
      <c r="J24" s="7">
        <v>187.97657734098615</v>
      </c>
      <c r="K24" s="7">
        <v>412.44979098736457</v>
      </c>
      <c r="L24" s="7">
        <v>6549.7307798128695</v>
      </c>
      <c r="M24" s="7">
        <v>445.8472874435223</v>
      </c>
      <c r="N24" s="7">
        <v>865.48214036898344</v>
      </c>
      <c r="O24" s="7">
        <v>391.25988920120335</v>
      </c>
      <c r="P24" s="7">
        <v>1054.0303845549493</v>
      </c>
      <c r="Q24" s="7">
        <v>480.38761318046562</v>
      </c>
      <c r="R24" s="7">
        <v>482.86678624096498</v>
      </c>
      <c r="S24" s="7">
        <v>816.52876289506139</v>
      </c>
      <c r="T24" s="7">
        <v>411.77209845783267</v>
      </c>
      <c r="U24" s="7">
        <v>534.61037465647541</v>
      </c>
      <c r="V24" s="7">
        <v>4607.1045082259898</v>
      </c>
      <c r="W24" s="7">
        <v>815.54090613781705</v>
      </c>
      <c r="X24" s="7">
        <v>591.56739946110179</v>
      </c>
      <c r="Y24" s="7">
        <v>566.44344738804807</v>
      </c>
      <c r="Z24" s="7">
        <v>631.7170919102615</v>
      </c>
      <c r="AA24" s="7">
        <v>700.40297564566561</v>
      </c>
      <c r="AB24" s="7">
        <v>787.0348829538159</v>
      </c>
      <c r="AC24" s="7">
        <v>826.96542628466943</v>
      </c>
      <c r="AD24" s="7">
        <v>486.32825820438217</v>
      </c>
      <c r="AE24" s="7">
        <v>629.60598670415675</v>
      </c>
      <c r="AF24" s="7">
        <v>977.51161617274101</v>
      </c>
      <c r="AG24" s="7">
        <v>495.74547352298134</v>
      </c>
      <c r="AH24" s="7">
        <v>759.93429487967819</v>
      </c>
      <c r="AI24" s="7">
        <v>552.92945907974331</v>
      </c>
      <c r="AJ24" s="7">
        <v>1595.4444748728952</v>
      </c>
      <c r="AK24" s="7">
        <v>1625.7630501544193</v>
      </c>
      <c r="AL24" s="7">
        <v>1091.9661305995896</v>
      </c>
      <c r="AM24" s="7">
        <v>753.01297312341421</v>
      </c>
      <c r="AN24" s="7">
        <v>1832.2090885585133</v>
      </c>
      <c r="AO24" s="7">
        <v>448.61147944276524</v>
      </c>
      <c r="AP24" s="7">
        <v>1366.2300560107874</v>
      </c>
      <c r="AQ24" s="7">
        <v>1240.7573154632955</v>
      </c>
      <c r="AR24" s="7">
        <v>1254.7891459026071</v>
      </c>
      <c r="AS24" s="7">
        <v>1062.1224080046618</v>
      </c>
      <c r="AT24" s="7">
        <v>1348.4339943690841</v>
      </c>
      <c r="AU24" s="7">
        <v>885.5085479497086</v>
      </c>
      <c r="AV24" s="7">
        <v>1188.7107917087546</v>
      </c>
      <c r="AW24" s="7">
        <v>2699.162740203029</v>
      </c>
      <c r="AX24" s="7">
        <v>1444.5445783116329</v>
      </c>
      <c r="AY24" s="7">
        <v>426.53895578606432</v>
      </c>
      <c r="AZ24" s="7">
        <v>0</v>
      </c>
      <c r="BA24" s="7">
        <v>1360.9661401356568</v>
      </c>
      <c r="BB24" s="7">
        <v>1086.9797502240426</v>
      </c>
      <c r="BC24" s="7">
        <v>993.99890257904121</v>
      </c>
      <c r="BD24" s="7">
        <v>3259.8991464853834</v>
      </c>
      <c r="BE24" s="324">
        <f t="shared" si="0"/>
        <v>54043.680686016909</v>
      </c>
      <c r="BG24" s="243" t="s">
        <v>293</v>
      </c>
      <c r="DF24" s="70"/>
      <c r="DG24" s="107"/>
      <c r="DH24" s="107"/>
      <c r="DI24" s="107"/>
      <c r="DJ24" s="107"/>
      <c r="DK24" s="107"/>
      <c r="DL24" s="107"/>
      <c r="DM24" s="107"/>
      <c r="DN24" s="107"/>
      <c r="DO24" s="107"/>
      <c r="DP24" s="107"/>
      <c r="DQ24" s="107"/>
      <c r="DR24" s="107"/>
      <c r="DS24" s="107"/>
      <c r="DT24" s="107"/>
      <c r="DU24" s="107"/>
      <c r="DV24" s="107"/>
      <c r="DW24" s="107"/>
      <c r="DX24" s="107"/>
      <c r="DY24" s="107"/>
      <c r="DZ24" s="107"/>
      <c r="EA24" s="107"/>
      <c r="EB24" s="107"/>
      <c r="EC24" s="107"/>
      <c r="ED24" s="107"/>
      <c r="EE24" s="107"/>
      <c r="EF24" s="107"/>
      <c r="EG24" s="107"/>
      <c r="EH24" s="107"/>
      <c r="EI24" s="107"/>
      <c r="EJ24" s="107"/>
      <c r="EK24" s="107"/>
      <c r="EL24" s="107"/>
      <c r="EM24" s="107"/>
      <c r="EN24" s="107"/>
      <c r="EO24" s="107"/>
      <c r="EP24" s="107"/>
      <c r="EQ24" s="107"/>
      <c r="ER24" s="107"/>
      <c r="ES24" s="107"/>
      <c r="ET24" s="107"/>
      <c r="EU24" s="107"/>
      <c r="EV24" s="107"/>
      <c r="EW24" s="107"/>
      <c r="EX24" s="107"/>
      <c r="EY24" s="107"/>
      <c r="EZ24" s="107"/>
      <c r="FA24" s="107"/>
      <c r="FB24" s="107"/>
      <c r="FC24" s="107"/>
      <c r="FD24" s="107"/>
      <c r="FE24" s="219"/>
    </row>
    <row r="25" spans="1:161">
      <c r="A25" s="1" t="s">
        <v>411</v>
      </c>
      <c r="B25" s="2"/>
      <c r="C25" s="37" t="s">
        <v>310</v>
      </c>
      <c r="D25" s="1">
        <v>4</v>
      </c>
      <c r="E25" s="1">
        <v>3</v>
      </c>
      <c r="F25" s="4" t="s">
        <v>312</v>
      </c>
      <c r="G25" s="7">
        <v>46.724323224143141</v>
      </c>
      <c r="H25" s="7">
        <v>142.37178659819222</v>
      </c>
      <c r="I25" s="7">
        <v>210.01596115328906</v>
      </c>
      <c r="J25" s="7">
        <v>70.915082114599016</v>
      </c>
      <c r="K25" s="7">
        <v>59.536210419529993</v>
      </c>
      <c r="L25" s="7">
        <v>392.11754159714383</v>
      </c>
      <c r="M25" s="7">
        <v>264.25293450035338</v>
      </c>
      <c r="N25" s="7">
        <v>236.31741588971647</v>
      </c>
      <c r="O25" s="7">
        <v>42.626789470675419</v>
      </c>
      <c r="P25" s="7">
        <v>480.26740900743016</v>
      </c>
      <c r="Q25" s="7">
        <v>265.83937864924428</v>
      </c>
      <c r="R25" s="7">
        <v>140.60797698351294</v>
      </c>
      <c r="S25" s="7">
        <v>269.63958594085557</v>
      </c>
      <c r="T25" s="7">
        <v>116.59019311790362</v>
      </c>
      <c r="U25" s="7">
        <v>152.90380238105567</v>
      </c>
      <c r="V25" s="7">
        <v>819.54111507374159</v>
      </c>
      <c r="W25" s="7">
        <v>206.04205387721953</v>
      </c>
      <c r="X25" s="7">
        <v>142.58194612170024</v>
      </c>
      <c r="Y25" s="7">
        <v>250.55424106266446</v>
      </c>
      <c r="Z25" s="7">
        <v>175.34206450291376</v>
      </c>
      <c r="AA25" s="7">
        <v>208.27825294573597</v>
      </c>
      <c r="AB25" s="7">
        <v>172.873316262385</v>
      </c>
      <c r="AC25" s="7">
        <v>148.78868130409069</v>
      </c>
      <c r="AD25" s="7">
        <v>124.55670031587459</v>
      </c>
      <c r="AE25" s="7">
        <v>190.45409527454802</v>
      </c>
      <c r="AF25" s="7">
        <v>211.21189239721559</v>
      </c>
      <c r="AG25" s="7">
        <v>177.40464701623395</v>
      </c>
      <c r="AH25" s="7">
        <v>180.18807597548391</v>
      </c>
      <c r="AI25" s="7">
        <v>180.41037471651799</v>
      </c>
      <c r="AJ25" s="7">
        <v>282.43276290453252</v>
      </c>
      <c r="AK25" s="7">
        <v>192.76375539398612</v>
      </c>
      <c r="AL25" s="7">
        <v>318.85440626101024</v>
      </c>
      <c r="AM25" s="7">
        <v>29.077152726309748</v>
      </c>
      <c r="AN25" s="7">
        <v>29.822789068363818</v>
      </c>
      <c r="AO25" s="7">
        <v>64.159815244940148</v>
      </c>
      <c r="AP25" s="7">
        <v>267.24957667358183</v>
      </c>
      <c r="AQ25" s="7">
        <v>198.9702400856234</v>
      </c>
      <c r="AR25" s="7">
        <v>307.75114124352797</v>
      </c>
      <c r="AS25" s="7">
        <v>314.40419215803541</v>
      </c>
      <c r="AT25" s="7">
        <v>533.1426410879734</v>
      </c>
      <c r="AU25" s="7">
        <v>220.71797930245054</v>
      </c>
      <c r="AV25" s="7">
        <v>809.38661445280081</v>
      </c>
      <c r="AW25" s="7">
        <v>959.84610664894581</v>
      </c>
      <c r="AX25" s="7">
        <v>844.02381921016854</v>
      </c>
      <c r="AY25" s="7">
        <v>0</v>
      </c>
      <c r="AZ25" s="7">
        <v>397.95027146071709</v>
      </c>
      <c r="BA25" s="7">
        <v>296.3685534154082</v>
      </c>
      <c r="BB25" s="7">
        <v>330.25941965349512</v>
      </c>
      <c r="BC25" s="7">
        <v>333.5299881723717</v>
      </c>
      <c r="BD25" s="7">
        <v>429.91483609231386</v>
      </c>
      <c r="BE25" s="324">
        <f t="shared" si="0"/>
        <v>13239.579909150525</v>
      </c>
      <c r="BG25" s="243" t="s">
        <v>293</v>
      </c>
      <c r="DF25" s="70"/>
      <c r="DG25" s="107"/>
      <c r="DH25" s="107"/>
      <c r="DI25" s="107"/>
      <c r="DJ25" s="107"/>
      <c r="DK25" s="107"/>
      <c r="DL25" s="107"/>
      <c r="DM25" s="107"/>
      <c r="DN25" s="107"/>
      <c r="DO25" s="107"/>
      <c r="DP25" s="107"/>
      <c r="DQ25" s="107"/>
      <c r="DR25" s="107"/>
      <c r="DS25" s="107"/>
      <c r="DT25" s="107"/>
      <c r="DU25" s="107"/>
      <c r="DV25" s="107"/>
      <c r="DW25" s="107"/>
      <c r="DX25" s="107"/>
      <c r="DY25" s="107"/>
      <c r="DZ25" s="107"/>
      <c r="EA25" s="107"/>
      <c r="EB25" s="107"/>
      <c r="EC25" s="107"/>
      <c r="ED25" s="107"/>
      <c r="EE25" s="107"/>
      <c r="EF25" s="107"/>
      <c r="EG25" s="107"/>
      <c r="EH25" s="107"/>
      <c r="EI25" s="107"/>
      <c r="EJ25" s="107"/>
      <c r="EK25" s="107"/>
      <c r="EL25" s="107"/>
      <c r="EM25" s="107"/>
      <c r="EN25" s="107"/>
      <c r="EO25" s="107"/>
      <c r="EP25" s="107"/>
      <c r="EQ25" s="107"/>
      <c r="ER25" s="107"/>
      <c r="ES25" s="107"/>
      <c r="ET25" s="107"/>
      <c r="EU25" s="107"/>
      <c r="EV25" s="107"/>
      <c r="EW25" s="107"/>
      <c r="EX25" s="107"/>
      <c r="EY25" s="107"/>
      <c r="EZ25" s="107"/>
      <c r="FA25" s="107"/>
      <c r="FB25" s="107"/>
      <c r="FC25" s="107"/>
      <c r="FD25" s="107"/>
      <c r="FE25" s="219"/>
    </row>
    <row r="26" spans="1:161">
      <c r="A26" s="1" t="s">
        <v>411</v>
      </c>
      <c r="B26" s="2"/>
      <c r="C26" s="37" t="s">
        <v>310</v>
      </c>
      <c r="D26" s="1">
        <v>4</v>
      </c>
      <c r="E26" s="1">
        <v>4</v>
      </c>
      <c r="F26" s="4" t="s">
        <v>306</v>
      </c>
      <c r="G26" s="7">
        <v>166.48914663027446</v>
      </c>
      <c r="H26" s="7">
        <v>534.00647497107536</v>
      </c>
      <c r="I26" s="7">
        <v>641.55336269805457</v>
      </c>
      <c r="J26" s="7">
        <v>248.22600704553798</v>
      </c>
      <c r="K26" s="7">
        <v>332.37849714862955</v>
      </c>
      <c r="L26" s="7">
        <v>3311.1786019732717</v>
      </c>
      <c r="M26" s="7">
        <v>907.41328370743418</v>
      </c>
      <c r="N26" s="7">
        <v>996.85357388371926</v>
      </c>
      <c r="O26" s="7">
        <v>295.58869023222792</v>
      </c>
      <c r="P26" s="7">
        <v>1282.431969083586</v>
      </c>
      <c r="Q26" s="7">
        <v>906.8856613091242</v>
      </c>
      <c r="R26" s="7">
        <v>467.56825263966209</v>
      </c>
      <c r="S26" s="7">
        <v>825.67394281314034</v>
      </c>
      <c r="T26" s="7">
        <v>415.11422062836726</v>
      </c>
      <c r="U26" s="7">
        <v>537.48032105916229</v>
      </c>
      <c r="V26" s="7">
        <v>3028.1690800488068</v>
      </c>
      <c r="W26" s="7">
        <v>671.30550102885582</v>
      </c>
      <c r="X26" s="7">
        <v>436.84853049694402</v>
      </c>
      <c r="Y26" s="7">
        <v>841.78668814149216</v>
      </c>
      <c r="Z26" s="7">
        <v>653.78712805619739</v>
      </c>
      <c r="AA26" s="7">
        <v>835.36344710850085</v>
      </c>
      <c r="AB26" s="7">
        <v>629.1569685476768</v>
      </c>
      <c r="AC26" s="7">
        <v>710.35317544870009</v>
      </c>
      <c r="AD26" s="7">
        <v>518.03489248703613</v>
      </c>
      <c r="AE26" s="7">
        <v>547.2458143420962</v>
      </c>
      <c r="AF26" s="7">
        <v>983.84740857201496</v>
      </c>
      <c r="AG26" s="7">
        <v>675.52961541871332</v>
      </c>
      <c r="AH26" s="7">
        <v>772.77969186440578</v>
      </c>
      <c r="AI26" s="7">
        <v>625.223375885015</v>
      </c>
      <c r="AJ26" s="7">
        <v>1051.2359077488256</v>
      </c>
      <c r="AK26" s="7">
        <v>1105.3341695385509</v>
      </c>
      <c r="AL26" s="7">
        <v>1100.5482297199635</v>
      </c>
      <c r="AM26" s="7">
        <v>649.90876001409765</v>
      </c>
      <c r="AN26" s="7">
        <v>1669.2207083025942</v>
      </c>
      <c r="AO26" s="7">
        <v>461.04155675837694</v>
      </c>
      <c r="AP26" s="7">
        <v>1047.1246696320409</v>
      </c>
      <c r="AQ26" s="7">
        <v>945.48209960268525</v>
      </c>
      <c r="AR26" s="7">
        <v>1412.5618103946608</v>
      </c>
      <c r="AS26" s="7">
        <v>925.58489391793296</v>
      </c>
      <c r="AT26" s="7">
        <v>2177.328206564956</v>
      </c>
      <c r="AU26" s="7">
        <v>1021.595626423036</v>
      </c>
      <c r="AV26" s="7">
        <v>2788.9708769323206</v>
      </c>
      <c r="AW26" s="7">
        <v>3378.3376299326342</v>
      </c>
      <c r="AX26" s="7">
        <v>2346.442758461083</v>
      </c>
      <c r="AY26" s="7">
        <v>182.80240962259901</v>
      </c>
      <c r="AZ26" s="7">
        <v>2891.3951335836086</v>
      </c>
      <c r="BA26" s="7">
        <v>1051.0913689131555</v>
      </c>
      <c r="BB26" s="7">
        <v>1129.8563217737267</v>
      </c>
      <c r="BC26" s="7">
        <v>1188.8468127017425</v>
      </c>
      <c r="BD26" s="7">
        <v>2686.844142484963</v>
      </c>
      <c r="BE26" s="324">
        <f t="shared" si="0"/>
        <v>55009.827416293272</v>
      </c>
      <c r="BG26" s="243" t="s">
        <v>293</v>
      </c>
      <c r="DF26" s="70"/>
      <c r="DG26" s="107"/>
      <c r="DH26" s="107"/>
      <c r="DI26" s="107"/>
      <c r="DJ26" s="107"/>
      <c r="DK26" s="107"/>
      <c r="DL26" s="107"/>
      <c r="DM26" s="107"/>
      <c r="DN26" s="107"/>
      <c r="DO26" s="107"/>
      <c r="DP26" s="107"/>
      <c r="DQ26" s="107"/>
      <c r="DR26" s="107"/>
      <c r="DS26" s="107"/>
      <c r="DT26" s="107"/>
      <c r="DU26" s="107"/>
      <c r="DV26" s="107"/>
      <c r="DW26" s="107"/>
      <c r="DX26" s="107"/>
      <c r="DY26" s="107"/>
      <c r="DZ26" s="107"/>
      <c r="EA26" s="107"/>
      <c r="EB26" s="107"/>
      <c r="EC26" s="107"/>
      <c r="ED26" s="107"/>
      <c r="EE26" s="107"/>
      <c r="EF26" s="107"/>
      <c r="EG26" s="107"/>
      <c r="EH26" s="107"/>
      <c r="EI26" s="107"/>
      <c r="EJ26" s="107"/>
      <c r="EK26" s="107"/>
      <c r="EL26" s="107"/>
      <c r="EM26" s="107"/>
      <c r="EN26" s="107"/>
      <c r="EO26" s="107"/>
      <c r="EP26" s="107"/>
      <c r="EQ26" s="107"/>
      <c r="ER26" s="107"/>
      <c r="ES26" s="107"/>
      <c r="ET26" s="107"/>
      <c r="EU26" s="107"/>
      <c r="EV26" s="107"/>
      <c r="EW26" s="107"/>
      <c r="EX26" s="107"/>
      <c r="EY26" s="107"/>
      <c r="EZ26" s="107"/>
      <c r="FA26" s="107"/>
      <c r="FB26" s="107"/>
      <c r="FC26" s="107"/>
      <c r="FD26" s="107"/>
      <c r="FE26" s="219"/>
    </row>
    <row r="27" spans="1:161">
      <c r="A27" s="1" t="s">
        <v>411</v>
      </c>
      <c r="B27" s="2"/>
      <c r="C27" s="37" t="s">
        <v>374</v>
      </c>
      <c r="D27" s="1">
        <v>5</v>
      </c>
      <c r="E27" s="1">
        <v>1</v>
      </c>
      <c r="F27" s="4" t="s">
        <v>566</v>
      </c>
      <c r="G27" s="7">
        <v>61.035182964190533</v>
      </c>
      <c r="H27" s="7">
        <v>101.19602693124011</v>
      </c>
      <c r="I27" s="7">
        <v>113.62719236567676</v>
      </c>
      <c r="J27" s="7">
        <v>61.997958482014042</v>
      </c>
      <c r="K27" s="7">
        <v>85.366279901669884</v>
      </c>
      <c r="L27" s="7">
        <v>4755.2500216394856</v>
      </c>
      <c r="M27" s="7">
        <v>123.02538798417216</v>
      </c>
      <c r="N27" s="7">
        <v>157.97672481131119</v>
      </c>
      <c r="O27" s="7">
        <v>115.76600512524533</v>
      </c>
      <c r="P27" s="7">
        <v>178.19579522574065</v>
      </c>
      <c r="Q27" s="7">
        <v>126.78310949329776</v>
      </c>
      <c r="R27" s="7">
        <v>130.42367522761057</v>
      </c>
      <c r="S27" s="7">
        <v>142.08559624203781</v>
      </c>
      <c r="T27" s="7">
        <v>95.423147946497807</v>
      </c>
      <c r="U27" s="7">
        <v>125.25641782822943</v>
      </c>
      <c r="V27" s="7">
        <v>591.01617343795613</v>
      </c>
      <c r="W27" s="7">
        <v>143.9748195092298</v>
      </c>
      <c r="X27" s="7">
        <v>110.38800359441582</v>
      </c>
      <c r="Y27" s="7">
        <v>126.50242815373772</v>
      </c>
      <c r="Z27" s="7">
        <v>131.04718887897874</v>
      </c>
      <c r="AA27" s="7">
        <v>133.4094954601787</v>
      </c>
      <c r="AB27" s="7">
        <v>141.21797936038914</v>
      </c>
      <c r="AC27" s="7">
        <v>152.54444856113184</v>
      </c>
      <c r="AD27" s="7">
        <v>131.46091416600609</v>
      </c>
      <c r="AE27" s="7">
        <v>100.51722494089616</v>
      </c>
      <c r="AF27" s="7">
        <v>228.18160043375048</v>
      </c>
      <c r="AG27" s="7">
        <v>130.5183517032269</v>
      </c>
      <c r="AH27" s="7">
        <v>159.09361771348821</v>
      </c>
      <c r="AI27" s="7">
        <v>104.50463022113546</v>
      </c>
      <c r="AJ27" s="7">
        <v>180.47694654467711</v>
      </c>
      <c r="AK27" s="7">
        <v>201.82555814165738</v>
      </c>
      <c r="AL27" s="7">
        <v>156.33554174402369</v>
      </c>
      <c r="AM27" s="7">
        <v>118.23976235975343</v>
      </c>
      <c r="AN27" s="7">
        <v>210.83550181291363</v>
      </c>
      <c r="AO27" s="7">
        <v>81.168759667034038</v>
      </c>
      <c r="AP27" s="7">
        <v>125.34896743042206</v>
      </c>
      <c r="AQ27" s="7">
        <v>127.901121877778</v>
      </c>
      <c r="AR27" s="7">
        <v>110.29597158418365</v>
      </c>
      <c r="AS27" s="7">
        <v>211.28968507315375</v>
      </c>
      <c r="AT27" s="7">
        <v>127.84250059481158</v>
      </c>
      <c r="AU27" s="7">
        <v>105.49464418340006</v>
      </c>
      <c r="AV27" s="7">
        <v>126.39730878322081</v>
      </c>
      <c r="AW27" s="7">
        <v>212.34468013253806</v>
      </c>
      <c r="AX27" s="7">
        <v>123.3737561559366</v>
      </c>
      <c r="AY27" s="7">
        <v>126.11949191016521</v>
      </c>
      <c r="AZ27" s="7">
        <v>0</v>
      </c>
      <c r="BA27" s="7">
        <v>196.38063313507052</v>
      </c>
      <c r="BB27" s="7">
        <v>124.56747380458806</v>
      </c>
      <c r="BC27" s="7">
        <v>125.92609146065129</v>
      </c>
      <c r="BD27" s="7">
        <v>357.24922153264487</v>
      </c>
      <c r="BE27" s="324">
        <f t="shared" si="0"/>
        <v>11907.199016231563</v>
      </c>
      <c r="BG27" s="243" t="s">
        <v>293</v>
      </c>
      <c r="DF27" s="70"/>
      <c r="DG27" s="107"/>
      <c r="DH27" s="107"/>
      <c r="DI27" s="107"/>
      <c r="DJ27" s="107"/>
      <c r="DK27" s="107"/>
      <c r="DL27" s="107"/>
      <c r="DM27" s="107"/>
      <c r="DN27" s="107"/>
      <c r="DO27" s="107"/>
      <c r="DP27" s="107"/>
      <c r="DQ27" s="107"/>
      <c r="DR27" s="107"/>
      <c r="DS27" s="107"/>
      <c r="DT27" s="107"/>
      <c r="DU27" s="107"/>
      <c r="DV27" s="107"/>
      <c r="DW27" s="107"/>
      <c r="DX27" s="107"/>
      <c r="DY27" s="107"/>
      <c r="DZ27" s="107"/>
      <c r="EA27" s="107"/>
      <c r="EB27" s="107"/>
      <c r="EC27" s="107"/>
      <c r="ED27" s="107"/>
      <c r="EE27" s="107"/>
      <c r="EF27" s="107"/>
      <c r="EG27" s="107"/>
      <c r="EH27" s="107"/>
      <c r="EI27" s="107"/>
      <c r="EJ27" s="107"/>
      <c r="EK27" s="107"/>
      <c r="EL27" s="107"/>
      <c r="EM27" s="107"/>
      <c r="EN27" s="107"/>
      <c r="EO27" s="107"/>
      <c r="EP27" s="107"/>
      <c r="EQ27" s="107"/>
      <c r="ER27" s="107"/>
      <c r="ES27" s="107"/>
      <c r="ET27" s="107"/>
      <c r="EU27" s="107"/>
      <c r="EV27" s="107"/>
      <c r="EW27" s="107"/>
      <c r="EX27" s="107"/>
      <c r="EY27" s="107"/>
      <c r="EZ27" s="107"/>
      <c r="FA27" s="107"/>
      <c r="FB27" s="107"/>
      <c r="FC27" s="107"/>
      <c r="FD27" s="107"/>
      <c r="FE27" s="219"/>
    </row>
    <row r="28" spans="1:161">
      <c r="A28" s="1" t="s">
        <v>411</v>
      </c>
      <c r="B28" s="2"/>
      <c r="C28" s="37" t="s">
        <v>373</v>
      </c>
      <c r="D28" s="1">
        <v>5</v>
      </c>
      <c r="E28" s="1">
        <v>3</v>
      </c>
      <c r="F28" s="4" t="s">
        <v>312</v>
      </c>
      <c r="G28" s="7">
        <v>104.55009565293527</v>
      </c>
      <c r="H28" s="7">
        <v>176.46336404627976</v>
      </c>
      <c r="I28" s="7">
        <v>194.13113254316426</v>
      </c>
      <c r="J28" s="7">
        <v>93.220159283294691</v>
      </c>
      <c r="K28" s="7">
        <v>117.56096517349968</v>
      </c>
      <c r="L28" s="7">
        <v>2482.5305412742891</v>
      </c>
      <c r="M28" s="7">
        <v>323.50270113026198</v>
      </c>
      <c r="N28" s="7">
        <v>348.28711521512491</v>
      </c>
      <c r="O28" s="7">
        <v>136.03729852536043</v>
      </c>
      <c r="P28" s="7">
        <v>484.73954054837549</v>
      </c>
      <c r="Q28" s="7">
        <v>357.28563793645759</v>
      </c>
      <c r="R28" s="7">
        <v>231.84664087112975</v>
      </c>
      <c r="S28" s="7">
        <v>309.85030243967481</v>
      </c>
      <c r="T28" s="7">
        <v>164.55985677978549</v>
      </c>
      <c r="U28" s="7">
        <v>244.99889961933869</v>
      </c>
      <c r="V28" s="7">
        <v>591.01617343795613</v>
      </c>
      <c r="W28" s="7">
        <v>345.48744102936593</v>
      </c>
      <c r="X28" s="7">
        <v>167.28541086853519</v>
      </c>
      <c r="Y28" s="7">
        <v>229.96783402755565</v>
      </c>
      <c r="Z28" s="7">
        <v>215.41292669294143</v>
      </c>
      <c r="AA28" s="7">
        <v>254.53624996701291</v>
      </c>
      <c r="AB28" s="7">
        <v>229.99627428161389</v>
      </c>
      <c r="AC28" s="7">
        <v>236.05501962524446</v>
      </c>
      <c r="AD28" s="7">
        <v>220.13937094642216</v>
      </c>
      <c r="AE28" s="7">
        <v>195.32941376011439</v>
      </c>
      <c r="AF28" s="7">
        <v>387.28438088182958</v>
      </c>
      <c r="AG28" s="7">
        <v>266.67076597349956</v>
      </c>
      <c r="AH28" s="7">
        <v>293.64035360906888</v>
      </c>
      <c r="AI28" s="7">
        <v>178.47791186008925</v>
      </c>
      <c r="AJ28" s="7">
        <v>281.64549476213972</v>
      </c>
      <c r="AK28" s="7">
        <v>324.87344167632853</v>
      </c>
      <c r="AL28" s="7">
        <v>255.78755955913141</v>
      </c>
      <c r="AM28" s="7">
        <v>118.23976235975343</v>
      </c>
      <c r="AN28" s="7">
        <v>210.83550181291363</v>
      </c>
      <c r="AO28" s="7">
        <v>81.168759667034038</v>
      </c>
      <c r="AP28" s="7">
        <v>121.00664291826136</v>
      </c>
      <c r="AQ28" s="7">
        <v>196.91847152995803</v>
      </c>
      <c r="AR28" s="7">
        <v>110.29597158418365</v>
      </c>
      <c r="AS28" s="7">
        <v>97.656567457442478</v>
      </c>
      <c r="AT28" s="7">
        <v>219.18086146918878</v>
      </c>
      <c r="AU28" s="7">
        <v>127.66932922051171</v>
      </c>
      <c r="AV28" s="7">
        <v>309.03858536428828</v>
      </c>
      <c r="AW28" s="7">
        <v>419.2461730850406</v>
      </c>
      <c r="AX28" s="7">
        <v>324.45078091880197</v>
      </c>
      <c r="AY28" s="7">
        <v>126.11949191016521</v>
      </c>
      <c r="AZ28" s="7">
        <v>328.93454050443256</v>
      </c>
      <c r="BA28" s="7">
        <v>347.4961740520132</v>
      </c>
      <c r="BB28" s="7">
        <v>233.12399415113271</v>
      </c>
      <c r="BC28" s="7">
        <v>246.39512096312149</v>
      </c>
      <c r="BD28" s="7">
        <v>488.30264921650991</v>
      </c>
      <c r="BE28" s="324">
        <f t="shared" si="0"/>
        <v>14549.249652182578</v>
      </c>
      <c r="BG28" s="243" t="s">
        <v>293</v>
      </c>
      <c r="DF28" s="70"/>
      <c r="DG28" s="107"/>
      <c r="DH28" s="107"/>
      <c r="DI28" s="107"/>
      <c r="DJ28" s="107"/>
      <c r="DK28" s="107"/>
      <c r="DL28" s="107"/>
      <c r="DM28" s="107"/>
      <c r="DN28" s="107"/>
      <c r="DO28" s="107"/>
      <c r="DP28" s="107"/>
      <c r="DQ28" s="107"/>
      <c r="DR28" s="107"/>
      <c r="DS28" s="107"/>
      <c r="DT28" s="107"/>
      <c r="DU28" s="107"/>
      <c r="DV28" s="107"/>
      <c r="DW28" s="107"/>
      <c r="DX28" s="107"/>
      <c r="DY28" s="107"/>
      <c r="DZ28" s="107"/>
      <c r="EA28" s="107"/>
      <c r="EB28" s="107"/>
      <c r="EC28" s="107"/>
      <c r="ED28" s="107"/>
      <c r="EE28" s="107"/>
      <c r="EF28" s="107"/>
      <c r="EG28" s="107"/>
      <c r="EH28" s="107"/>
      <c r="EI28" s="107"/>
      <c r="EJ28" s="107"/>
      <c r="EK28" s="107"/>
      <c r="EL28" s="107"/>
      <c r="EM28" s="107"/>
      <c r="EN28" s="107"/>
      <c r="EO28" s="107"/>
      <c r="EP28" s="107"/>
      <c r="EQ28" s="107"/>
      <c r="ER28" s="107"/>
      <c r="ES28" s="107"/>
      <c r="ET28" s="107"/>
      <c r="EU28" s="107"/>
      <c r="EV28" s="107"/>
      <c r="EW28" s="107"/>
      <c r="EX28" s="107"/>
      <c r="EY28" s="107"/>
      <c r="EZ28" s="107"/>
      <c r="FA28" s="107"/>
      <c r="FB28" s="107"/>
      <c r="FC28" s="107"/>
      <c r="FD28" s="107"/>
      <c r="FE28" s="219"/>
    </row>
    <row r="29" spans="1:161">
      <c r="A29" s="1" t="s">
        <v>411</v>
      </c>
      <c r="B29" s="2"/>
      <c r="C29" s="37" t="s">
        <v>288</v>
      </c>
      <c r="D29" s="1">
        <v>5</v>
      </c>
      <c r="E29" s="1">
        <v>4</v>
      </c>
      <c r="F29" s="4" t="s">
        <v>306</v>
      </c>
      <c r="G29" s="7">
        <v>461.71529530048576</v>
      </c>
      <c r="H29" s="7">
        <v>781.12079330015854</v>
      </c>
      <c r="I29" s="7">
        <v>857.02847035014429</v>
      </c>
      <c r="J29" s="7">
        <v>404.10283793445944</v>
      </c>
      <c r="K29" s="7">
        <v>502.4385459658285</v>
      </c>
      <c r="L29" s="7">
        <v>5384.6832043667637</v>
      </c>
      <c r="M29" s="7">
        <v>1494.4881176671374</v>
      </c>
      <c r="N29" s="7">
        <v>1583.4588512643134</v>
      </c>
      <c r="O29" s="7">
        <v>1027.4845080025382</v>
      </c>
      <c r="P29" s="7">
        <v>2245.5019075161367</v>
      </c>
      <c r="Q29" s="7">
        <v>1659.6450801889901</v>
      </c>
      <c r="R29" s="7">
        <v>1028.8095291280383</v>
      </c>
      <c r="S29" s="7">
        <v>1407.165915956336</v>
      </c>
      <c r="T29" s="7">
        <v>727.37613595242942</v>
      </c>
      <c r="U29" s="7">
        <v>1099.7380802684638</v>
      </c>
      <c r="V29" s="7">
        <v>2364.0646937518241</v>
      </c>
      <c r="W29" s="7">
        <v>1583.4623856375995</v>
      </c>
      <c r="X29" s="7">
        <v>726.03905074826002</v>
      </c>
      <c r="Y29" s="7">
        <v>1023.3367419840404</v>
      </c>
      <c r="Z29" s="7">
        <v>946.01744458572853</v>
      </c>
      <c r="AA29" s="7">
        <v>1139.2717543748856</v>
      </c>
      <c r="AB29" s="7">
        <v>1008.7633920476802</v>
      </c>
      <c r="AC29" s="7">
        <v>1027.7306495650905</v>
      </c>
      <c r="AD29" s="7">
        <v>969.23594056610455</v>
      </c>
      <c r="AE29" s="7">
        <v>876.1298438596757</v>
      </c>
      <c r="AF29" s="7">
        <v>1708.2403039753972</v>
      </c>
      <c r="AG29" s="7">
        <v>1202.8354781642706</v>
      </c>
      <c r="AH29" s="7">
        <v>1309.108150331856</v>
      </c>
      <c r="AI29" s="7">
        <v>787.88492907931072</v>
      </c>
      <c r="AJ29" s="7">
        <v>1227.7505272660212</v>
      </c>
      <c r="AK29" s="7">
        <v>1422.5416502399851</v>
      </c>
      <c r="AL29" s="7">
        <v>1122.602256051633</v>
      </c>
      <c r="AM29" s="7">
        <v>810.92537465517398</v>
      </c>
      <c r="AN29" s="7">
        <v>1338.5225930528634</v>
      </c>
      <c r="AO29" s="7">
        <v>494.2905747838617</v>
      </c>
      <c r="AP29" s="7">
        <v>1265.1787985915989</v>
      </c>
      <c r="AQ29" s="7">
        <v>856.69123577201219</v>
      </c>
      <c r="AR29" s="7">
        <v>1420.795638773455</v>
      </c>
      <c r="AS29" s="7">
        <v>958.79185790832628</v>
      </c>
      <c r="AT29" s="7">
        <v>1844.7852526278873</v>
      </c>
      <c r="AU29" s="7">
        <v>621.55074206760514</v>
      </c>
      <c r="AV29" s="7">
        <v>2149.3607243624901</v>
      </c>
      <c r="AW29" s="7">
        <v>1883.8861852926648</v>
      </c>
      <c r="AX29" s="7">
        <v>1992.3751730618196</v>
      </c>
      <c r="AY29" s="7">
        <v>504.47796764066072</v>
      </c>
      <c r="AZ29" s="7">
        <v>2960.4108645398928</v>
      </c>
      <c r="BA29" s="7">
        <v>1541.1002371249954</v>
      </c>
      <c r="BB29" s="7">
        <v>1041.0524969510752</v>
      </c>
      <c r="BC29" s="7">
        <v>1106.0495133549559</v>
      </c>
      <c r="BD29" s="7">
        <v>4037.4746214159441</v>
      </c>
      <c r="BE29" s="324">
        <f t="shared" si="0"/>
        <v>67937.492317368858</v>
      </c>
      <c r="BG29" s="243" t="s">
        <v>293</v>
      </c>
      <c r="DF29" s="70"/>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107"/>
      <c r="EX29" s="107"/>
      <c r="EY29" s="107"/>
      <c r="EZ29" s="107"/>
      <c r="FA29" s="107"/>
      <c r="FB29" s="107"/>
      <c r="FC29" s="107"/>
      <c r="FD29" s="107"/>
      <c r="FE29" s="219"/>
    </row>
    <row r="30" spans="1:161">
      <c r="A30" s="1" t="s">
        <v>411</v>
      </c>
      <c r="B30" s="2"/>
      <c r="C30" s="37" t="s">
        <v>289</v>
      </c>
      <c r="D30" s="1">
        <v>6</v>
      </c>
      <c r="E30" s="1">
        <v>1</v>
      </c>
      <c r="F30" s="4" t="s">
        <v>566</v>
      </c>
      <c r="G30" s="7">
        <v>511.12806848136256</v>
      </c>
      <c r="H30" s="7">
        <v>821.95534768030325</v>
      </c>
      <c r="I30" s="7">
        <v>1073.0893316301217</v>
      </c>
      <c r="J30" s="7">
        <v>464.64463791627418</v>
      </c>
      <c r="K30" s="7">
        <v>836.41559608791204</v>
      </c>
      <c r="L30" s="7">
        <v>12775.954409021548</v>
      </c>
      <c r="M30" s="7">
        <v>654.8852503435802</v>
      </c>
      <c r="N30" s="7">
        <v>1287.8331619459946</v>
      </c>
      <c r="O30" s="7">
        <v>977.2514089842191</v>
      </c>
      <c r="P30" s="7">
        <v>1197.5803553105493</v>
      </c>
      <c r="Q30" s="7">
        <v>715.57976459998929</v>
      </c>
      <c r="R30" s="7">
        <v>1026.4838819211195</v>
      </c>
      <c r="S30" s="7">
        <v>769.51445271526825</v>
      </c>
      <c r="T30" s="7">
        <v>1062.7116024966745</v>
      </c>
      <c r="U30" s="7">
        <v>995.92922147122965</v>
      </c>
      <c r="V30" s="7">
        <v>5767.8639372439757</v>
      </c>
      <c r="W30" s="7">
        <v>1123.9409652685058</v>
      </c>
      <c r="X30" s="7">
        <v>1400.3858558085205</v>
      </c>
      <c r="Y30" s="7">
        <v>1019.3692121579294</v>
      </c>
      <c r="Z30" s="7">
        <v>1132.5493001551165</v>
      </c>
      <c r="AA30" s="7">
        <v>1365.7215860701044</v>
      </c>
      <c r="AB30" s="7">
        <v>1514.5879178831824</v>
      </c>
      <c r="AC30" s="7">
        <v>1554.0483222982375</v>
      </c>
      <c r="AD30" s="7">
        <v>841.95304336423703</v>
      </c>
      <c r="AE30" s="7">
        <v>1154.0426916635022</v>
      </c>
      <c r="AF30" s="7">
        <v>1506.9005536476202</v>
      </c>
      <c r="AG30" s="7">
        <v>669.39593929814055</v>
      </c>
      <c r="AH30" s="7">
        <v>1363.0080777290445</v>
      </c>
      <c r="AI30" s="7">
        <v>1022.5436244617068</v>
      </c>
      <c r="AJ30" s="7">
        <v>1814.6433959444139</v>
      </c>
      <c r="AK30" s="7">
        <v>2797.9957709096016</v>
      </c>
      <c r="AL30" s="7">
        <v>1468.5800211786498</v>
      </c>
      <c r="AM30" s="7">
        <v>857.12373857101795</v>
      </c>
      <c r="AN30" s="7">
        <v>1812.9922200022336</v>
      </c>
      <c r="AO30" s="7">
        <v>578.144551227394</v>
      </c>
      <c r="AP30" s="7">
        <v>3067.8278784464578</v>
      </c>
      <c r="AQ30" s="7">
        <v>1129.1908366206796</v>
      </c>
      <c r="AR30" s="7">
        <v>743.30943567748295</v>
      </c>
      <c r="AS30" s="7">
        <v>3182.6375348209749</v>
      </c>
      <c r="AT30" s="7">
        <v>1673.3034737015594</v>
      </c>
      <c r="AU30" s="7">
        <v>742.05744988746994</v>
      </c>
      <c r="AV30" s="7">
        <v>1847.9528371711515</v>
      </c>
      <c r="AW30" s="7">
        <v>4505.9820805067848</v>
      </c>
      <c r="AX30" s="7">
        <v>1143.9833146279436</v>
      </c>
      <c r="AY30" s="7">
        <v>323.82251444757429</v>
      </c>
      <c r="AZ30" s="7">
        <v>0</v>
      </c>
      <c r="BA30" s="7">
        <v>2026.6215478320892</v>
      </c>
      <c r="BB30" s="7">
        <v>1395.5931224048497</v>
      </c>
      <c r="BC30" s="7">
        <v>1625.6126560873668</v>
      </c>
      <c r="BD30" s="7">
        <v>4260.5381270011649</v>
      </c>
      <c r="BE30" s="324">
        <f t="shared" si="0"/>
        <v>83605.180024722824</v>
      </c>
      <c r="BG30" s="243" t="s">
        <v>293</v>
      </c>
      <c r="DF30" s="70"/>
      <c r="DG30" s="107"/>
      <c r="DH30" s="107"/>
      <c r="DI30" s="107"/>
      <c r="DJ30" s="107"/>
      <c r="DK30" s="107"/>
      <c r="DL30" s="107"/>
      <c r="DM30" s="107"/>
      <c r="DN30" s="107"/>
      <c r="DO30" s="107"/>
      <c r="DP30" s="107"/>
      <c r="DQ30" s="107"/>
      <c r="DR30" s="107"/>
      <c r="DS30" s="107"/>
      <c r="DT30" s="107"/>
      <c r="DU30" s="107"/>
      <c r="DV30" s="107"/>
      <c r="DW30" s="107"/>
      <c r="DX30" s="107"/>
      <c r="DY30" s="107"/>
      <c r="DZ30" s="107"/>
      <c r="EA30" s="107"/>
      <c r="EB30" s="107"/>
      <c r="EC30" s="107"/>
      <c r="ED30" s="107"/>
      <c r="EE30" s="107"/>
      <c r="EF30" s="107"/>
      <c r="EG30" s="107"/>
      <c r="EH30" s="107"/>
      <c r="EI30" s="107"/>
      <c r="EJ30" s="107"/>
      <c r="EK30" s="107"/>
      <c r="EL30" s="107"/>
      <c r="EM30" s="107"/>
      <c r="EN30" s="107"/>
      <c r="EO30" s="107"/>
      <c r="EP30" s="107"/>
      <c r="EQ30" s="107"/>
      <c r="ER30" s="107"/>
      <c r="ES30" s="107"/>
      <c r="ET30" s="107"/>
      <c r="EU30" s="107"/>
      <c r="EV30" s="107"/>
      <c r="EW30" s="107"/>
      <c r="EX30" s="107"/>
      <c r="EY30" s="107"/>
      <c r="EZ30" s="107"/>
      <c r="FA30" s="107"/>
      <c r="FB30" s="107"/>
      <c r="FC30" s="107"/>
      <c r="FD30" s="107"/>
      <c r="FE30" s="219"/>
    </row>
    <row r="31" spans="1:161">
      <c r="A31" s="1" t="s">
        <v>411</v>
      </c>
      <c r="B31" s="2"/>
      <c r="C31" s="37" t="s">
        <v>477</v>
      </c>
      <c r="D31" s="1">
        <v>6</v>
      </c>
      <c r="E31" s="1">
        <v>2</v>
      </c>
      <c r="F31" s="4" t="s">
        <v>370</v>
      </c>
      <c r="G31" s="7">
        <v>55.762361178974515</v>
      </c>
      <c r="H31" s="7">
        <v>312.88983145784334</v>
      </c>
      <c r="I31" s="7">
        <v>5.2398935813230878</v>
      </c>
      <c r="J31" s="7">
        <v>65.793676198410026</v>
      </c>
      <c r="K31" s="7">
        <v>32.216707271678729</v>
      </c>
      <c r="L31" s="7">
        <v>0</v>
      </c>
      <c r="M31" s="7">
        <v>99.787165663035466</v>
      </c>
      <c r="N31" s="7">
        <v>0</v>
      </c>
      <c r="O31" s="7">
        <v>0</v>
      </c>
      <c r="P31" s="7">
        <v>0</v>
      </c>
      <c r="Q31" s="7">
        <v>0</v>
      </c>
      <c r="R31" s="7">
        <v>0</v>
      </c>
      <c r="S31" s="7">
        <v>0</v>
      </c>
      <c r="T31" s="7">
        <v>54.26148954622488</v>
      </c>
      <c r="U31" s="7">
        <v>135.17236171528793</v>
      </c>
      <c r="V31" s="7">
        <v>0</v>
      </c>
      <c r="W31" s="7">
        <v>0</v>
      </c>
      <c r="X31" s="7">
        <v>63.234273339468473</v>
      </c>
      <c r="Y31" s="7">
        <v>0</v>
      </c>
      <c r="Z31" s="7">
        <v>90.156876707906235</v>
      </c>
      <c r="AA31" s="7">
        <v>0</v>
      </c>
      <c r="AB31" s="7">
        <v>0</v>
      </c>
      <c r="AC31" s="7">
        <v>0</v>
      </c>
      <c r="AD31" s="7">
        <v>0</v>
      </c>
      <c r="AE31" s="7">
        <v>160.15486303534078</v>
      </c>
      <c r="AF31" s="7">
        <v>0</v>
      </c>
      <c r="AG31" s="7">
        <v>0</v>
      </c>
      <c r="AH31" s="7">
        <v>0</v>
      </c>
      <c r="AI31" s="7">
        <v>0</v>
      </c>
      <c r="AJ31" s="7">
        <v>152.89324175600359</v>
      </c>
      <c r="AK31" s="7">
        <v>51.777428744422764</v>
      </c>
      <c r="AL31" s="7">
        <v>0</v>
      </c>
      <c r="AM31" s="7">
        <v>0</v>
      </c>
      <c r="AN31" s="7">
        <v>0</v>
      </c>
      <c r="AO31" s="7">
        <v>0</v>
      </c>
      <c r="AP31" s="7">
        <v>0</v>
      </c>
      <c r="AQ31" s="7">
        <v>0</v>
      </c>
      <c r="AR31" s="7">
        <v>0</v>
      </c>
      <c r="AS31" s="7">
        <v>0</v>
      </c>
      <c r="AT31" s="7">
        <v>0</v>
      </c>
      <c r="AU31" s="7">
        <v>0</v>
      </c>
      <c r="AV31" s="7">
        <v>0</v>
      </c>
      <c r="AW31" s="7">
        <v>0</v>
      </c>
      <c r="AX31" s="7">
        <v>0</v>
      </c>
      <c r="AY31" s="7">
        <v>0</v>
      </c>
      <c r="AZ31" s="7">
        <v>0</v>
      </c>
      <c r="BA31" s="7">
        <v>0</v>
      </c>
      <c r="BB31" s="7">
        <v>1.4561805290502434</v>
      </c>
      <c r="BC31" s="7">
        <v>0</v>
      </c>
      <c r="BD31" s="7">
        <v>0</v>
      </c>
      <c r="BE31" s="324">
        <f t="shared" si="0"/>
        <v>1280.7963507249699</v>
      </c>
      <c r="BG31" s="243">
        <f>G31*DG31</f>
        <v>24727.953636742794</v>
      </c>
      <c r="BH31" s="243">
        <f t="shared" ref="BH31" si="55">H31*DH31</f>
        <v>138751.75086049153</v>
      </c>
      <c r="BI31" s="243">
        <f t="shared" ref="BI31" si="56">I31*DI31</f>
        <v>2323.6434541311928</v>
      </c>
      <c r="BJ31" s="243">
        <f t="shared" ref="BJ31" si="57">J31*DJ31</f>
        <v>54283.370985981099</v>
      </c>
      <c r="BK31" s="243">
        <f t="shared" ref="BK31" si="58">K31*DK31</f>
        <v>14286.576588563976</v>
      </c>
      <c r="BL31" s="243">
        <f t="shared" ref="BL31" si="59">L31*DL31</f>
        <v>0</v>
      </c>
      <c r="BM31" s="243">
        <f t="shared" ref="BM31" si="60">M31*DM31</f>
        <v>40103.517102263504</v>
      </c>
      <c r="BN31" s="243">
        <f t="shared" ref="BN31" si="61">N31*DN31</f>
        <v>0</v>
      </c>
      <c r="BO31" s="243">
        <f t="shared" ref="BO31" si="62">O31*DO31</f>
        <v>0</v>
      </c>
      <c r="BP31" s="243">
        <f t="shared" ref="BP31" si="63">P31*DP31</f>
        <v>0</v>
      </c>
      <c r="BQ31" s="243">
        <f t="shared" ref="BQ31" si="64">Q31*DQ31</f>
        <v>0</v>
      </c>
      <c r="BR31" s="243">
        <f t="shared" ref="BR31" si="65">R31*DR31</f>
        <v>0</v>
      </c>
      <c r="BS31" s="243">
        <f t="shared" ref="BS31" si="66">S31*DS31</f>
        <v>0</v>
      </c>
      <c r="BT31" s="243">
        <f t="shared" ref="BT31" si="67">T31*DT31</f>
        <v>26211.510276984878</v>
      </c>
      <c r="BU31" s="243">
        <f t="shared" ref="BU31" si="68">U31*DU31</f>
        <v>65296.249290139291</v>
      </c>
      <c r="BV31" s="243">
        <f t="shared" ref="BV31" si="69">V31*DV31</f>
        <v>0</v>
      </c>
      <c r="BW31" s="243">
        <f t="shared" ref="BW31" si="70">W31*DW31</f>
        <v>0</v>
      </c>
      <c r="BX31" s="243">
        <f t="shared" ref="BX31" si="71">X31*DX31</f>
        <v>30545.895797482088</v>
      </c>
      <c r="BY31" s="243">
        <f t="shared" ref="BY31" si="72">Y31*DY31</f>
        <v>0</v>
      </c>
      <c r="BZ31" s="243">
        <f t="shared" ref="BZ31" si="73">Z31*DZ31</f>
        <v>43551.106321122978</v>
      </c>
      <c r="CA31" s="243">
        <f t="shared" ref="CA31" si="74">AA31*EA31</f>
        <v>0</v>
      </c>
      <c r="CB31" s="243">
        <f t="shared" ref="CB31" si="75">AB31*EB31</f>
        <v>0</v>
      </c>
      <c r="CC31" s="243">
        <f t="shared" ref="CC31" si="76">AC31*EC31</f>
        <v>0</v>
      </c>
      <c r="CD31" s="243">
        <f t="shared" ref="CD31" si="77">AD31*ED31</f>
        <v>0</v>
      </c>
      <c r="CE31" s="243">
        <f t="shared" ref="CE31" si="78">AE31*EE31</f>
        <v>77364.275722357124</v>
      </c>
      <c r="CF31" s="243">
        <f t="shared" ref="CF31" si="79">AF31*EF31</f>
        <v>0</v>
      </c>
      <c r="CG31" s="243">
        <f t="shared" ref="CG31" si="80">AG31*EG31</f>
        <v>0</v>
      </c>
      <c r="CH31" s="243">
        <f t="shared" ref="CH31" si="81">AH31*EH31</f>
        <v>0</v>
      </c>
      <c r="CI31" s="243">
        <f t="shared" ref="CI31" si="82">AI31*EI31</f>
        <v>0</v>
      </c>
      <c r="CJ31" s="243">
        <f t="shared" ref="CJ31" si="83">AJ31*EJ31</f>
        <v>62723.763771892234</v>
      </c>
      <c r="CK31" s="243">
        <f t="shared" ref="CK31" si="84">AK31*EK31</f>
        <v>21241.456927599163</v>
      </c>
      <c r="CL31" s="243">
        <f t="shared" ref="CL31" si="85">AL31*EL31</f>
        <v>0</v>
      </c>
      <c r="CM31" s="243">
        <f t="shared" ref="CM31" si="86">AM31*EM31</f>
        <v>0</v>
      </c>
      <c r="CN31" s="243">
        <f t="shared" ref="CN31" si="87">AN31*EN31</f>
        <v>0</v>
      </c>
      <c r="CO31" s="243">
        <f t="shared" ref="CO31" si="88">AO31*EO31</f>
        <v>0</v>
      </c>
      <c r="CP31" s="243">
        <f t="shared" ref="CP31" si="89">AP31*EP31</f>
        <v>0</v>
      </c>
      <c r="CQ31" s="243">
        <f t="shared" ref="CQ31" si="90">AQ31*EQ31</f>
        <v>0</v>
      </c>
      <c r="CR31" s="243">
        <f t="shared" ref="CR31" si="91">AR31*ER31</f>
        <v>0</v>
      </c>
      <c r="CS31" s="243">
        <f t="shared" ref="CS31" si="92">AS31*ES31</f>
        <v>0</v>
      </c>
      <c r="CT31" s="243">
        <f t="shared" ref="CT31" si="93">AT31*ET31</f>
        <v>0</v>
      </c>
      <c r="CU31" s="243">
        <f t="shared" ref="CU31" si="94">AU31*EU31</f>
        <v>0</v>
      </c>
      <c r="CV31" s="243">
        <f t="shared" ref="CV31" si="95">AV31*EV31</f>
        <v>0</v>
      </c>
      <c r="CW31" s="243">
        <f t="shared" ref="CW31" si="96">AW31*EW31</f>
        <v>0</v>
      </c>
      <c r="CX31" s="243">
        <f t="shared" ref="CX31" si="97">AX31*EX31</f>
        <v>0</v>
      </c>
      <c r="CY31" s="243">
        <f t="shared" ref="CY31" si="98">AY31*EY31</f>
        <v>0</v>
      </c>
      <c r="CZ31" s="243">
        <f t="shared" ref="CZ31" si="99">AZ31*EZ31</f>
        <v>0</v>
      </c>
      <c r="DA31" s="243">
        <f t="shared" ref="DA31" si="100">BA31*FA31</f>
        <v>0</v>
      </c>
      <c r="DB31" s="243">
        <f t="shared" ref="DB31" si="101">BB31*FB31</f>
        <v>659.16003680721974</v>
      </c>
      <c r="DC31" s="243">
        <f t="shared" ref="DC31" si="102">BC31*FC31</f>
        <v>0</v>
      </c>
      <c r="DD31" s="243">
        <f t="shared" ref="DD31" si="103">BD31*FD31</f>
        <v>0</v>
      </c>
      <c r="DE31" s="9">
        <f>SUM(BG31:DD31)</f>
        <v>602070.23077255907</v>
      </c>
      <c r="DF31" s="70"/>
      <c r="DG31" s="107">
        <f>DG$96</f>
        <v>443.45241331112419</v>
      </c>
      <c r="DH31" s="107">
        <f t="shared" ref="DH31:FE31" si="104">DH$96</f>
        <v>443.45241331112419</v>
      </c>
      <c r="DI31" s="107">
        <f t="shared" si="104"/>
        <v>443.45241331112419</v>
      </c>
      <c r="DJ31" s="107">
        <f t="shared" si="104"/>
        <v>825.05453597519022</v>
      </c>
      <c r="DK31" s="107">
        <f t="shared" si="104"/>
        <v>443.45241331112419</v>
      </c>
      <c r="DL31" s="107">
        <f t="shared" si="104"/>
        <v>443.45241331112419</v>
      </c>
      <c r="DM31" s="107">
        <f t="shared" si="104"/>
        <v>401.89053207189346</v>
      </c>
      <c r="DN31" s="107">
        <f t="shared" si="104"/>
        <v>401.89053207189346</v>
      </c>
      <c r="DO31" s="107">
        <f t="shared" si="104"/>
        <v>401.89053207189346</v>
      </c>
      <c r="DP31" s="107">
        <f t="shared" si="104"/>
        <v>401.89053207189346</v>
      </c>
      <c r="DQ31" s="107">
        <f t="shared" si="104"/>
        <v>401.89053207189346</v>
      </c>
      <c r="DR31" s="107">
        <f t="shared" si="104"/>
        <v>401.89053207189346</v>
      </c>
      <c r="DS31" s="107">
        <f t="shared" si="104"/>
        <v>483.05917320341024</v>
      </c>
      <c r="DT31" s="107">
        <f t="shared" si="104"/>
        <v>483.05917320341024</v>
      </c>
      <c r="DU31" s="107">
        <f t="shared" si="104"/>
        <v>483.05917320341024</v>
      </c>
      <c r="DV31" s="107">
        <f t="shared" si="104"/>
        <v>483.05917320341024</v>
      </c>
      <c r="DW31" s="107">
        <f t="shared" si="104"/>
        <v>483.05917320341024</v>
      </c>
      <c r="DX31" s="107">
        <f t="shared" si="104"/>
        <v>483.05917320341024</v>
      </c>
      <c r="DY31" s="107">
        <f t="shared" si="104"/>
        <v>483.05917320341024</v>
      </c>
      <c r="DZ31" s="107">
        <f t="shared" si="104"/>
        <v>483.05917320341024</v>
      </c>
      <c r="EA31" s="107">
        <f t="shared" si="104"/>
        <v>452.66367985097293</v>
      </c>
      <c r="EB31" s="107">
        <f t="shared" si="104"/>
        <v>452.66367985097293</v>
      </c>
      <c r="EC31" s="107">
        <f t="shared" si="104"/>
        <v>483.05917320341024</v>
      </c>
      <c r="ED31" s="107">
        <f t="shared" si="104"/>
        <v>452.66367985097293</v>
      </c>
      <c r="EE31" s="107">
        <f t="shared" si="104"/>
        <v>483.05917320341024</v>
      </c>
      <c r="EF31" s="107">
        <f t="shared" si="104"/>
        <v>452.66367985097293</v>
      </c>
      <c r="EG31" s="107">
        <f t="shared" si="104"/>
        <v>452.66367985097293</v>
      </c>
      <c r="EH31" s="107">
        <f t="shared" si="104"/>
        <v>452.66367985097293</v>
      </c>
      <c r="EI31" s="107">
        <f t="shared" si="104"/>
        <v>410.24549582113423</v>
      </c>
      <c r="EJ31" s="107">
        <f t="shared" si="104"/>
        <v>410.24549582113423</v>
      </c>
      <c r="EK31" s="107">
        <f t="shared" si="104"/>
        <v>410.24549582113423</v>
      </c>
      <c r="EL31" s="107">
        <f t="shared" si="104"/>
        <v>410.24549582113423</v>
      </c>
      <c r="EM31" s="107">
        <f t="shared" si="104"/>
        <v>483.05917320341024</v>
      </c>
      <c r="EN31" s="107">
        <f t="shared" si="104"/>
        <v>483.05917320341024</v>
      </c>
      <c r="EO31" s="107">
        <f t="shared" si="104"/>
        <v>483.05917320341024</v>
      </c>
      <c r="EP31" s="107">
        <f t="shared" si="104"/>
        <v>483.05917320341024</v>
      </c>
      <c r="EQ31" s="107">
        <f t="shared" si="104"/>
        <v>483.05917320341024</v>
      </c>
      <c r="ER31" s="107">
        <f t="shared" si="104"/>
        <v>483.05917320341024</v>
      </c>
      <c r="ES31" s="107">
        <f t="shared" si="104"/>
        <v>483.05917320341024</v>
      </c>
      <c r="ET31" s="107">
        <f t="shared" si="104"/>
        <v>483.05917320341024</v>
      </c>
      <c r="EU31" s="107">
        <f t="shared" si="104"/>
        <v>483.05917320341024</v>
      </c>
      <c r="EV31" s="107">
        <f t="shared" si="104"/>
        <v>483.05917320341024</v>
      </c>
      <c r="EW31" s="107">
        <f t="shared" si="104"/>
        <v>452.66367985097293</v>
      </c>
      <c r="EX31" s="107">
        <f t="shared" si="104"/>
        <v>452.66367985097293</v>
      </c>
      <c r="EY31" s="107">
        <f t="shared" si="104"/>
        <v>452.66367985097293</v>
      </c>
      <c r="EZ31" s="107">
        <f t="shared" si="104"/>
        <v>452.66367985097293</v>
      </c>
      <c r="FA31" s="107">
        <f t="shared" si="104"/>
        <v>452.66367985097293</v>
      </c>
      <c r="FB31" s="107">
        <f t="shared" si="104"/>
        <v>452.66367985097293</v>
      </c>
      <c r="FC31" s="107">
        <f t="shared" si="104"/>
        <v>452.66367985097293</v>
      </c>
      <c r="FD31" s="107">
        <f t="shared" si="104"/>
        <v>452.66367985097293</v>
      </c>
      <c r="FE31" s="107">
        <f t="shared" si="104"/>
        <v>450.78055714893372</v>
      </c>
    </row>
    <row r="32" spans="1:161">
      <c r="A32" s="1" t="s">
        <v>411</v>
      </c>
      <c r="B32" s="2"/>
      <c r="C32" s="37" t="s">
        <v>472</v>
      </c>
      <c r="D32" s="1">
        <v>6</v>
      </c>
      <c r="E32" s="1">
        <v>3</v>
      </c>
      <c r="F32" s="4" t="s">
        <v>312</v>
      </c>
      <c r="G32" s="7">
        <v>233.60926015553164</v>
      </c>
      <c r="H32" s="7">
        <v>599.91266086561154</v>
      </c>
      <c r="I32" s="7">
        <v>1009.063707420212</v>
      </c>
      <c r="J32" s="7">
        <v>142.84752151834829</v>
      </c>
      <c r="K32" s="7">
        <v>759.02317498341847</v>
      </c>
      <c r="L32" s="7">
        <v>5354.5585113470761</v>
      </c>
      <c r="M32" s="7">
        <v>672.12564449580566</v>
      </c>
      <c r="N32" s="7">
        <v>880.85527912142925</v>
      </c>
      <c r="O32" s="7">
        <v>595.71720220668681</v>
      </c>
      <c r="P32" s="7">
        <v>1120.4955743855962</v>
      </c>
      <c r="Q32" s="7">
        <v>880.52547539945544</v>
      </c>
      <c r="R32" s="7">
        <v>404.6532215524021</v>
      </c>
      <c r="S32" s="7">
        <v>2061.9861519853366</v>
      </c>
      <c r="T32" s="7">
        <v>1050.6185773146194</v>
      </c>
      <c r="U32" s="7">
        <v>1719.539653840618</v>
      </c>
      <c r="V32" s="7">
        <v>7009.1398378484901</v>
      </c>
      <c r="W32" s="7">
        <v>1381.732047148254</v>
      </c>
      <c r="X32" s="7">
        <v>1340.0145318307586</v>
      </c>
      <c r="Y32" s="7">
        <v>1426.6914617898003</v>
      </c>
      <c r="Z32" s="7">
        <v>1984.5956141204781</v>
      </c>
      <c r="AA32" s="7">
        <v>1405.8773973254551</v>
      </c>
      <c r="AB32" s="7">
        <v>1914.8066823529662</v>
      </c>
      <c r="AC32" s="7">
        <v>2511.650521419956</v>
      </c>
      <c r="AD32" s="7">
        <v>612.46524151395261</v>
      </c>
      <c r="AE32" s="7">
        <v>1275.3836530812709</v>
      </c>
      <c r="AF32" s="7">
        <v>1755.505454756722</v>
      </c>
      <c r="AG32" s="7">
        <v>484.39775170354335</v>
      </c>
      <c r="AH32" s="7">
        <v>1963.4832538991286</v>
      </c>
      <c r="AI32" s="7">
        <v>1799.6566878684548</v>
      </c>
      <c r="AJ32" s="7">
        <v>2254.2511831691518</v>
      </c>
      <c r="AK32" s="7">
        <v>2464.9574861364199</v>
      </c>
      <c r="AL32" s="7">
        <v>2508.8069390223504</v>
      </c>
      <c r="AM32" s="7">
        <v>340.91807314321522</v>
      </c>
      <c r="AN32" s="7">
        <v>1929.5102201004975</v>
      </c>
      <c r="AO32" s="7">
        <v>262.98124428746883</v>
      </c>
      <c r="AP32" s="7">
        <v>487.38004103268531</v>
      </c>
      <c r="AQ32" s="7">
        <v>1080.3973634438755</v>
      </c>
      <c r="AR32" s="7">
        <v>575.00870923879415</v>
      </c>
      <c r="AS32" s="7">
        <v>347.46153195960483</v>
      </c>
      <c r="AT32" s="7">
        <v>746.59899364103057</v>
      </c>
      <c r="AU32" s="7">
        <v>597.57566154179926</v>
      </c>
      <c r="AV32" s="7">
        <v>831.92204335287749</v>
      </c>
      <c r="AW32" s="7">
        <v>3502.0946152626202</v>
      </c>
      <c r="AX32" s="7">
        <v>1746.3835098549544</v>
      </c>
      <c r="AY32" s="7">
        <v>779.86550932290527</v>
      </c>
      <c r="AZ32" s="7">
        <v>4051.8197327054227</v>
      </c>
      <c r="BA32" s="7">
        <v>1308.1685774384027</v>
      </c>
      <c r="BB32" s="7">
        <v>2393.9056577136462</v>
      </c>
      <c r="BC32" s="7">
        <v>1719.7727770437566</v>
      </c>
      <c r="BD32" s="7">
        <v>3883.3327021134537</v>
      </c>
      <c r="BE32" s="324">
        <f t="shared" si="0"/>
        <v>78164.044324776332</v>
      </c>
      <c r="BG32" s="243" t="s">
        <v>293</v>
      </c>
      <c r="DF32" s="70"/>
      <c r="DG32" s="107"/>
      <c r="DH32" s="107"/>
      <c r="DI32" s="107"/>
      <c r="DJ32" s="107"/>
      <c r="DK32" s="107"/>
      <c r="DL32" s="107"/>
      <c r="DM32" s="107"/>
      <c r="DN32" s="107"/>
      <c r="DO32" s="107"/>
      <c r="DP32" s="107"/>
      <c r="DQ32" s="107"/>
      <c r="DR32" s="107"/>
      <c r="DS32" s="107"/>
      <c r="DT32" s="107"/>
      <c r="DU32" s="107"/>
      <c r="DV32" s="107"/>
      <c r="DW32" s="107"/>
      <c r="DX32" s="107"/>
      <c r="DY32" s="107"/>
      <c r="DZ32" s="107"/>
      <c r="EA32" s="107"/>
      <c r="EB32" s="107"/>
      <c r="EC32" s="107"/>
      <c r="ED32" s="107"/>
      <c r="EE32" s="107"/>
      <c r="EF32" s="107"/>
      <c r="EG32" s="107"/>
      <c r="EH32" s="107"/>
      <c r="EI32" s="107"/>
      <c r="EJ32" s="107"/>
      <c r="EK32" s="107"/>
      <c r="EL32" s="107"/>
      <c r="EM32" s="107"/>
      <c r="EN32" s="107"/>
      <c r="EO32" s="107"/>
      <c r="EP32" s="107"/>
      <c r="EQ32" s="107"/>
      <c r="ER32" s="107"/>
      <c r="ES32" s="107"/>
      <c r="ET32" s="107"/>
      <c r="EU32" s="107"/>
      <c r="EV32" s="107"/>
      <c r="EW32" s="107"/>
      <c r="EX32" s="107"/>
      <c r="EY32" s="107"/>
      <c r="EZ32" s="107"/>
      <c r="FA32" s="107"/>
      <c r="FB32" s="107"/>
      <c r="FC32" s="107"/>
      <c r="FD32" s="107"/>
      <c r="FE32" s="219"/>
    </row>
    <row r="33" spans="1:161">
      <c r="A33" s="1" t="s">
        <v>411</v>
      </c>
      <c r="B33" s="2"/>
      <c r="C33" s="37" t="s">
        <v>473</v>
      </c>
      <c r="D33" s="1">
        <v>6</v>
      </c>
      <c r="E33" s="1">
        <v>4</v>
      </c>
      <c r="F33" s="4" t="s">
        <v>306</v>
      </c>
      <c r="G33" s="7">
        <v>3585.2589916893917</v>
      </c>
      <c r="H33" s="7">
        <v>5650.9990592151953</v>
      </c>
      <c r="I33" s="7">
        <v>12506.761148374428</v>
      </c>
      <c r="J33" s="7">
        <v>2332.5102274044102</v>
      </c>
      <c r="K33" s="7">
        <v>11874.47768117227</v>
      </c>
      <c r="L33" s="7">
        <v>51651.071134350306</v>
      </c>
      <c r="M33" s="7">
        <v>7654.8400782326207</v>
      </c>
      <c r="N33" s="7">
        <v>14435.965997932728</v>
      </c>
      <c r="O33" s="7">
        <v>19340.877701824313</v>
      </c>
      <c r="P33" s="7">
        <v>17659.629056493144</v>
      </c>
      <c r="Q33" s="7">
        <v>27389.554439341209</v>
      </c>
      <c r="R33" s="7">
        <v>14970.736927194423</v>
      </c>
      <c r="S33" s="7">
        <v>20523.521899159357</v>
      </c>
      <c r="T33" s="7">
        <v>13699.964102798322</v>
      </c>
      <c r="U33" s="7">
        <v>15568.349363548343</v>
      </c>
      <c r="V33" s="7">
        <v>51563.567476305383</v>
      </c>
      <c r="W33" s="7">
        <v>12738.694618959562</v>
      </c>
      <c r="X33" s="7">
        <v>14780.608774476575</v>
      </c>
      <c r="Y33" s="7">
        <v>16163.160075364036</v>
      </c>
      <c r="Z33" s="7">
        <v>18737.892768070014</v>
      </c>
      <c r="AA33" s="7">
        <v>12166.565651083465</v>
      </c>
      <c r="AB33" s="7">
        <v>15826.464810773557</v>
      </c>
      <c r="AC33" s="7">
        <v>24816.699565778355</v>
      </c>
      <c r="AD33" s="7">
        <v>9396.5792492539786</v>
      </c>
      <c r="AE33" s="7">
        <v>12350.861635819649</v>
      </c>
      <c r="AF33" s="7">
        <v>37885.32884664031</v>
      </c>
      <c r="AG33" s="7">
        <v>10639.32372305221</v>
      </c>
      <c r="AH33" s="7">
        <v>18508.645041169802</v>
      </c>
      <c r="AI33" s="7">
        <v>17694.130534223012</v>
      </c>
      <c r="AJ33" s="7">
        <v>46855.039109467485</v>
      </c>
      <c r="AK33" s="7">
        <v>26337.348595705364</v>
      </c>
      <c r="AL33" s="7">
        <v>51142.758455342067</v>
      </c>
      <c r="AM33" s="7">
        <v>19575.770159134387</v>
      </c>
      <c r="AN33" s="7">
        <v>29047.36462924389</v>
      </c>
      <c r="AO33" s="7">
        <v>6085.8510378950541</v>
      </c>
      <c r="AP33" s="7">
        <v>52344.184933082724</v>
      </c>
      <c r="AQ33" s="7">
        <v>49625.138766657488</v>
      </c>
      <c r="AR33" s="7">
        <v>70171.893954237923</v>
      </c>
      <c r="AS33" s="7">
        <v>63408.744840362117</v>
      </c>
      <c r="AT33" s="7">
        <v>75998.139080522757</v>
      </c>
      <c r="AU33" s="7">
        <v>38758.213954459148</v>
      </c>
      <c r="AV33" s="7">
        <v>109250.36065141547</v>
      </c>
      <c r="AW33" s="7">
        <v>134540.32816449419</v>
      </c>
      <c r="AX33" s="7">
        <v>99772.783279152587</v>
      </c>
      <c r="AY33" s="7">
        <v>12063.441823694317</v>
      </c>
      <c r="AZ33" s="7">
        <v>80728.432486090285</v>
      </c>
      <c r="BA33" s="7">
        <v>46207.046706608555</v>
      </c>
      <c r="BB33" s="7">
        <v>40436.398408446446</v>
      </c>
      <c r="BC33" s="7">
        <v>41628.016050968632</v>
      </c>
      <c r="BD33" s="7">
        <v>136251.04402931363</v>
      </c>
      <c r="BE33" s="324">
        <f t="shared" si="0"/>
        <v>1742341.3396959947</v>
      </c>
      <c r="BG33" s="243" t="s">
        <v>293</v>
      </c>
      <c r="DF33" s="70"/>
      <c r="DG33" s="107"/>
      <c r="DH33" s="107"/>
      <c r="DI33" s="107"/>
      <c r="DJ33" s="107"/>
      <c r="DK33" s="107"/>
      <c r="DL33" s="107"/>
      <c r="DM33" s="107"/>
      <c r="DN33" s="107"/>
      <c r="DO33" s="107"/>
      <c r="DP33" s="107"/>
      <c r="DQ33" s="107"/>
      <c r="DR33" s="107"/>
      <c r="DS33" s="107"/>
      <c r="DT33" s="107"/>
      <c r="DU33" s="107"/>
      <c r="DV33" s="107"/>
      <c r="DW33" s="107"/>
      <c r="DX33" s="107"/>
      <c r="DY33" s="107"/>
      <c r="DZ33" s="107"/>
      <c r="EA33" s="107"/>
      <c r="EB33" s="107"/>
      <c r="EC33" s="107"/>
      <c r="ED33" s="107"/>
      <c r="EE33" s="107"/>
      <c r="EF33" s="107"/>
      <c r="EG33" s="107"/>
      <c r="EH33" s="107"/>
      <c r="EI33" s="107"/>
      <c r="EJ33" s="107"/>
      <c r="EK33" s="107"/>
      <c r="EL33" s="107"/>
      <c r="EM33" s="107"/>
      <c r="EN33" s="107"/>
      <c r="EO33" s="107"/>
      <c r="EP33" s="107"/>
      <c r="EQ33" s="107"/>
      <c r="ER33" s="107"/>
      <c r="ES33" s="107"/>
      <c r="ET33" s="107"/>
      <c r="EU33" s="107"/>
      <c r="EV33" s="107"/>
      <c r="EW33" s="107"/>
      <c r="EX33" s="107"/>
      <c r="EY33" s="107"/>
      <c r="EZ33" s="107"/>
      <c r="FA33" s="107"/>
      <c r="FB33" s="107"/>
      <c r="FC33" s="107"/>
      <c r="FD33" s="107"/>
      <c r="FE33" s="219"/>
    </row>
    <row r="34" spans="1:161">
      <c r="A34" s="1" t="s">
        <v>411</v>
      </c>
      <c r="B34" s="2"/>
      <c r="C34" s="37" t="s">
        <v>289</v>
      </c>
      <c r="D34" s="1">
        <v>6</v>
      </c>
      <c r="E34" s="1">
        <v>6</v>
      </c>
      <c r="F34" s="4" t="s">
        <v>495</v>
      </c>
      <c r="G34" s="7">
        <v>449.15120420010999</v>
      </c>
      <c r="H34" s="7">
        <v>184.83876993788647</v>
      </c>
      <c r="I34" s="7">
        <v>451.6223616189219</v>
      </c>
      <c r="J34" s="7">
        <v>270.21975059864826</v>
      </c>
      <c r="K34" s="7">
        <v>309.90900405877522</v>
      </c>
      <c r="L34" s="7">
        <v>14021.655880652137</v>
      </c>
      <c r="M34" s="7">
        <v>171.34262856579056</v>
      </c>
      <c r="N34" s="7">
        <v>509.73789178911807</v>
      </c>
      <c r="O34" s="7">
        <v>3375.3834495735528</v>
      </c>
      <c r="P34" s="7">
        <v>445.70359172765984</v>
      </c>
      <c r="Q34" s="7">
        <v>417.46226238787733</v>
      </c>
      <c r="R34" s="7">
        <v>368.1035009357368</v>
      </c>
      <c r="S34" s="7">
        <v>412.16316737125544</v>
      </c>
      <c r="T34" s="7">
        <v>178.78487419818583</v>
      </c>
      <c r="U34" s="7">
        <v>208.04437372756567</v>
      </c>
      <c r="V34" s="7">
        <v>4611.1229520285669</v>
      </c>
      <c r="W34" s="7">
        <v>281.48950043925726</v>
      </c>
      <c r="X34" s="7">
        <v>218.32194758477991</v>
      </c>
      <c r="Y34" s="7">
        <v>251.75649275128256</v>
      </c>
      <c r="Z34" s="7">
        <v>459.77272849914704</v>
      </c>
      <c r="AA34" s="7">
        <v>89.277131049237425</v>
      </c>
      <c r="AB34" s="7">
        <v>201.24913515386015</v>
      </c>
      <c r="AC34" s="7">
        <v>114.08197880374269</v>
      </c>
      <c r="AD34" s="7">
        <v>243.93416035431426</v>
      </c>
      <c r="AE34" s="7">
        <v>176.63699055589348</v>
      </c>
      <c r="AF34" s="7">
        <v>1128.0429973083424</v>
      </c>
      <c r="AG34" s="7">
        <v>301.85873840063562</v>
      </c>
      <c r="AH34" s="7">
        <v>218.51262710654743</v>
      </c>
      <c r="AI34" s="7">
        <v>271.86337001767356</v>
      </c>
      <c r="AJ34" s="7">
        <v>525.80536361404734</v>
      </c>
      <c r="AK34" s="7">
        <v>1167.4691148455086</v>
      </c>
      <c r="AL34" s="7">
        <v>231.70836237077361</v>
      </c>
      <c r="AM34" s="7">
        <v>782.54189148367732</v>
      </c>
      <c r="AN34" s="7">
        <v>2816.3353166366837</v>
      </c>
      <c r="AO34" s="7">
        <v>788.53092038547925</v>
      </c>
      <c r="AP34" s="7">
        <v>208.89805980866177</v>
      </c>
      <c r="AQ34" s="7">
        <v>168.77620876087539</v>
      </c>
      <c r="AR34" s="7">
        <v>39.542025244487775</v>
      </c>
      <c r="AS34" s="7">
        <v>131.79726723972277</v>
      </c>
      <c r="AT34" s="7">
        <v>0</v>
      </c>
      <c r="AU34" s="7">
        <v>103.31557690458916</v>
      </c>
      <c r="AV34" s="7">
        <v>257.79447996052545</v>
      </c>
      <c r="AW34" s="7">
        <v>1082.6785440730137</v>
      </c>
      <c r="AX34" s="7">
        <v>0</v>
      </c>
      <c r="AY34" s="7">
        <v>4250.7048748905599</v>
      </c>
      <c r="AZ34" s="7">
        <v>0</v>
      </c>
      <c r="BA34" s="7">
        <v>28584.44259517693</v>
      </c>
      <c r="BB34" s="7">
        <v>724.78474853134651</v>
      </c>
      <c r="BC34" s="7">
        <v>2669.7446492903882</v>
      </c>
      <c r="BD34" s="7">
        <v>1061.8272375956121</v>
      </c>
      <c r="BE34" s="324">
        <f t="shared" si="0"/>
        <v>75938.740698209396</v>
      </c>
      <c r="BG34" s="243" t="s">
        <v>293</v>
      </c>
      <c r="DF34" s="70"/>
      <c r="DG34" s="107"/>
      <c r="DH34" s="107"/>
      <c r="DI34" s="107"/>
      <c r="DJ34" s="107"/>
      <c r="DK34" s="107"/>
      <c r="DL34" s="107"/>
      <c r="DM34" s="107"/>
      <c r="DN34" s="107"/>
      <c r="DO34" s="107"/>
      <c r="DP34" s="107"/>
      <c r="DQ34" s="107"/>
      <c r="DR34" s="107"/>
      <c r="DS34" s="107"/>
      <c r="DT34" s="107"/>
      <c r="DU34" s="107"/>
      <c r="DV34" s="107"/>
      <c r="DW34" s="107"/>
      <c r="DX34" s="107"/>
      <c r="DY34" s="107"/>
      <c r="DZ34" s="107"/>
      <c r="EA34" s="107"/>
      <c r="EB34" s="107"/>
      <c r="EC34" s="107"/>
      <c r="ED34" s="107"/>
      <c r="EE34" s="107"/>
      <c r="EF34" s="107"/>
      <c r="EG34" s="107"/>
      <c r="EH34" s="107"/>
      <c r="EI34" s="107"/>
      <c r="EJ34" s="107"/>
      <c r="EK34" s="107"/>
      <c r="EL34" s="107"/>
      <c r="EM34" s="107"/>
      <c r="EN34" s="107"/>
      <c r="EO34" s="107"/>
      <c r="EP34" s="107"/>
      <c r="EQ34" s="107"/>
      <c r="ER34" s="107"/>
      <c r="ES34" s="107"/>
      <c r="ET34" s="107"/>
      <c r="EU34" s="107"/>
      <c r="EV34" s="107"/>
      <c r="EW34" s="107"/>
      <c r="EX34" s="107"/>
      <c r="EY34" s="107"/>
      <c r="EZ34" s="107"/>
      <c r="FA34" s="107"/>
      <c r="FB34" s="107"/>
      <c r="FC34" s="107"/>
      <c r="FD34" s="107"/>
      <c r="FE34" s="219"/>
    </row>
    <row r="35" spans="1:161">
      <c r="A35" s="1" t="s">
        <v>412</v>
      </c>
      <c r="B35" s="2" t="s">
        <v>271</v>
      </c>
      <c r="C35" s="37" t="s">
        <v>565</v>
      </c>
      <c r="D35" s="2">
        <v>1</v>
      </c>
      <c r="E35" s="1">
        <v>1</v>
      </c>
      <c r="F35" s="4" t="s">
        <v>272</v>
      </c>
      <c r="G35" s="7">
        <v>0</v>
      </c>
      <c r="H35" s="7">
        <v>0</v>
      </c>
      <c r="I35" s="7">
        <v>3.208333333333333</v>
      </c>
      <c r="J35" s="8">
        <v>0.2</v>
      </c>
      <c r="K35" s="8">
        <v>0.66666666666666663</v>
      </c>
      <c r="L35" s="7">
        <v>4.1739130434782608</v>
      </c>
      <c r="M35" s="8">
        <v>1.25</v>
      </c>
      <c r="N35" s="7">
        <v>4.166666666666667</v>
      </c>
      <c r="O35" s="7">
        <v>3.8888888888888888</v>
      </c>
      <c r="P35" s="7">
        <v>14.101694915254237</v>
      </c>
      <c r="Q35" s="7">
        <v>6.9795918367346941</v>
      </c>
      <c r="R35" s="7">
        <v>4.3333333333333339</v>
      </c>
      <c r="S35" s="7">
        <v>4.8000000000000007</v>
      </c>
      <c r="T35" s="7">
        <v>1</v>
      </c>
      <c r="U35" s="7">
        <v>2.1538461538461537</v>
      </c>
      <c r="V35" s="7">
        <v>14</v>
      </c>
      <c r="W35" s="7">
        <v>3.75</v>
      </c>
      <c r="X35" s="7">
        <v>10.285714285714285</v>
      </c>
      <c r="Y35" s="7">
        <v>2.5714285714285712</v>
      </c>
      <c r="Z35" s="7">
        <v>2.5</v>
      </c>
      <c r="AA35" s="7">
        <v>21.5625</v>
      </c>
      <c r="AB35" s="7">
        <v>18</v>
      </c>
      <c r="AC35" s="7">
        <v>6.4285714285714288</v>
      </c>
      <c r="AD35" s="7">
        <v>10</v>
      </c>
      <c r="AE35" s="7">
        <v>7.0714285714285712</v>
      </c>
      <c r="AF35" s="7">
        <v>25.94736842105263</v>
      </c>
      <c r="AG35" s="7">
        <v>6.4285714285714288</v>
      </c>
      <c r="AH35" s="7">
        <v>20.967741935483872</v>
      </c>
      <c r="AI35" s="7">
        <v>5</v>
      </c>
      <c r="AJ35" s="7">
        <v>15</v>
      </c>
      <c r="AK35" s="7">
        <v>14.571428571428571</v>
      </c>
      <c r="AL35" s="7">
        <v>7.7142857142857135</v>
      </c>
      <c r="AM35" s="7">
        <v>13</v>
      </c>
      <c r="AN35" s="7">
        <v>7</v>
      </c>
      <c r="AO35" s="7">
        <v>2</v>
      </c>
      <c r="AP35" s="7">
        <v>6.2222222222222214</v>
      </c>
      <c r="AQ35" s="7">
        <v>4.375</v>
      </c>
      <c r="AR35" s="7">
        <v>2</v>
      </c>
      <c r="AS35" s="7">
        <v>11</v>
      </c>
      <c r="AT35" s="7">
        <v>16.399999999999999</v>
      </c>
      <c r="AU35" s="7">
        <v>6</v>
      </c>
      <c r="AV35" s="7">
        <v>25.777777777777775</v>
      </c>
      <c r="AW35" s="7">
        <v>28.52</v>
      </c>
      <c r="AX35" s="7">
        <v>45</v>
      </c>
      <c r="AY35" s="7">
        <v>1</v>
      </c>
      <c r="AZ35" s="7">
        <v>26</v>
      </c>
      <c r="BA35" s="7">
        <v>1.6</v>
      </c>
      <c r="BB35" s="7">
        <v>37.097560975609753</v>
      </c>
      <c r="BC35" s="7">
        <v>18.490566037735849</v>
      </c>
      <c r="BD35" s="7">
        <v>50.769230769230774</v>
      </c>
      <c r="BE35" s="324">
        <f t="shared" si="0"/>
        <v>544.97433154874363</v>
      </c>
      <c r="BG35" s="7">
        <v>0</v>
      </c>
      <c r="BH35" s="7">
        <v>0</v>
      </c>
      <c r="BI35" s="7">
        <v>387766.66499999998</v>
      </c>
      <c r="BJ35" s="7">
        <v>42352.200000000004</v>
      </c>
      <c r="BK35" s="7">
        <v>47035.199999999997</v>
      </c>
      <c r="BL35" s="7">
        <v>456146.54608695651</v>
      </c>
      <c r="BM35" s="7">
        <v>413230.80000000005</v>
      </c>
      <c r="BN35" s="7">
        <v>283279.40000000002</v>
      </c>
      <c r="BO35" s="7">
        <v>461999.15999999992</v>
      </c>
      <c r="BP35" s="7">
        <v>5390596.1288135592</v>
      </c>
      <c r="BQ35" s="7">
        <v>831872.20408163266</v>
      </c>
      <c r="BR35" s="7">
        <v>1079531.922857143</v>
      </c>
      <c r="BS35" s="7">
        <v>451925.08800000005</v>
      </c>
      <c r="BT35" s="7">
        <v>90931.199999999997</v>
      </c>
      <c r="BU35" s="7">
        <v>209851.9015384615</v>
      </c>
      <c r="BV35" s="7">
        <v>1699045.74</v>
      </c>
      <c r="BW35" s="7">
        <v>388095.435</v>
      </c>
      <c r="BX35" s="7">
        <v>664852.31999999983</v>
      </c>
      <c r="BY35" s="7">
        <v>180262.28571428571</v>
      </c>
      <c r="BZ35" s="7">
        <v>223682.8</v>
      </c>
      <c r="CA35" s="7">
        <v>2852958.09375</v>
      </c>
      <c r="CB35" s="7">
        <v>2129946.7799999998</v>
      </c>
      <c r="CC35" s="7">
        <v>1067815.4571428571</v>
      </c>
      <c r="CD35" s="7">
        <v>1097882.3999999999</v>
      </c>
      <c r="CE35" s="7">
        <v>707932.97142857139</v>
      </c>
      <c r="CF35" s="7">
        <v>2640613.1494736839</v>
      </c>
      <c r="CG35" s="7">
        <v>712891.92857142852</v>
      </c>
      <c r="CH35" s="7">
        <v>2115122.276129032</v>
      </c>
      <c r="CI35" s="7">
        <v>464910.48</v>
      </c>
      <c r="CJ35" s="7">
        <v>2115895.6799999997</v>
      </c>
      <c r="CK35" s="7">
        <v>1490591.5199999998</v>
      </c>
      <c r="CL35" s="7">
        <v>602183.93142857135</v>
      </c>
      <c r="CM35" s="7">
        <v>1036710</v>
      </c>
      <c r="CN35" s="7">
        <v>518215.5</v>
      </c>
      <c r="CO35" s="7">
        <v>193032.95999999999</v>
      </c>
      <c r="CP35" s="7">
        <v>585474.55999999994</v>
      </c>
      <c r="CQ35" s="7">
        <v>524647.19999999995</v>
      </c>
      <c r="CR35" s="7">
        <v>149865.29999999999</v>
      </c>
      <c r="CS35" s="7">
        <v>1095425.7</v>
      </c>
      <c r="CT35" s="7">
        <v>1920788.8826666665</v>
      </c>
      <c r="CU35" s="7">
        <v>877500.54</v>
      </c>
      <c r="CV35" s="7">
        <v>2387070.293333333</v>
      </c>
      <c r="CW35" s="7">
        <v>4102923.2640000004</v>
      </c>
      <c r="CX35" s="7">
        <v>4188891.96</v>
      </c>
      <c r="CY35" s="7">
        <v>171631.44</v>
      </c>
      <c r="CZ35" s="7">
        <v>2518252.9411764704</v>
      </c>
      <c r="DA35" s="7">
        <v>118306.944</v>
      </c>
      <c r="DB35" s="7">
        <v>3720708.781463414</v>
      </c>
      <c r="DC35" s="7">
        <v>2317190.2415094338</v>
      </c>
      <c r="DD35" s="7">
        <v>4881015.7846153844</v>
      </c>
      <c r="DE35" s="9">
        <f>SUM(BG35:DD35)</f>
        <v>62608853.957780883</v>
      </c>
      <c r="DG35" s="27">
        <v>0</v>
      </c>
      <c r="DH35" s="27">
        <v>0</v>
      </c>
      <c r="DI35" s="27">
        <v>120862.33714285714</v>
      </c>
      <c r="DJ35" s="27">
        <v>211761</v>
      </c>
      <c r="DK35" s="27">
        <v>70552.800000000003</v>
      </c>
      <c r="DL35" s="27">
        <v>109285.11</v>
      </c>
      <c r="DM35" s="27">
        <v>330584.64</v>
      </c>
      <c r="DN35" s="27">
        <v>67987.055999999997</v>
      </c>
      <c r="DO35" s="27">
        <v>118799.78399999999</v>
      </c>
      <c r="DP35" s="27">
        <v>382265.83124999999</v>
      </c>
      <c r="DQ35" s="27">
        <v>119186.36842105263</v>
      </c>
      <c r="DR35" s="27">
        <v>249122.75142857141</v>
      </c>
      <c r="DS35" s="27">
        <v>94151.06</v>
      </c>
      <c r="DT35" s="27">
        <v>90931.199999999997</v>
      </c>
      <c r="DU35" s="27">
        <v>97431.239999999991</v>
      </c>
      <c r="DV35" s="27">
        <v>121360.41</v>
      </c>
      <c r="DW35" s="27">
        <v>103492.11599999999</v>
      </c>
      <c r="DX35" s="27">
        <v>64638.419999999991</v>
      </c>
      <c r="DY35" s="27">
        <v>70102</v>
      </c>
      <c r="DZ35" s="27">
        <v>89473.12</v>
      </c>
      <c r="EA35" s="27">
        <v>132311.1</v>
      </c>
      <c r="EB35" s="27">
        <v>118330.37666666665</v>
      </c>
      <c r="EC35" s="27">
        <v>166104.62666666665</v>
      </c>
      <c r="ED35" s="27">
        <v>109788.23999999999</v>
      </c>
      <c r="EE35" s="27">
        <v>100111.73333333334</v>
      </c>
      <c r="EF35" s="27">
        <v>101768.05241379309</v>
      </c>
      <c r="EG35" s="27">
        <v>110894.29999999999</v>
      </c>
      <c r="EH35" s="27">
        <v>100875.06239999998</v>
      </c>
      <c r="EI35" s="27">
        <v>92982.09599999999</v>
      </c>
      <c r="EJ35" s="27">
        <v>141059.71199999997</v>
      </c>
      <c r="EK35" s="27">
        <v>102295.49647058822</v>
      </c>
      <c r="EL35" s="27">
        <v>78060.87999999999</v>
      </c>
      <c r="EM35" s="27">
        <v>79746.923076923078</v>
      </c>
      <c r="EN35" s="27">
        <v>74030.78571428571</v>
      </c>
      <c r="EO35" s="27">
        <v>96516.479999999996</v>
      </c>
      <c r="EP35" s="27">
        <v>94094.125714285721</v>
      </c>
      <c r="EQ35" s="27">
        <v>119919.35999999999</v>
      </c>
      <c r="ER35" s="27">
        <v>74932.649999999994</v>
      </c>
      <c r="ES35" s="27">
        <v>99584.154545454541</v>
      </c>
      <c r="ET35" s="27">
        <v>117121.27333333333</v>
      </c>
      <c r="EU35" s="27">
        <v>146250.09</v>
      </c>
      <c r="EV35" s="27">
        <v>92601.864827586207</v>
      </c>
      <c r="EW35" s="27">
        <v>143861.26451612904</v>
      </c>
      <c r="EX35" s="27">
        <v>93086.487999999998</v>
      </c>
      <c r="EY35" s="27">
        <v>171631.44</v>
      </c>
      <c r="EZ35" s="27">
        <v>96855.882352941175</v>
      </c>
      <c r="FA35" s="27">
        <v>73941.84</v>
      </c>
      <c r="FB35" s="27">
        <v>100295.23999999999</v>
      </c>
      <c r="FC35" s="27">
        <v>125317.43142857142</v>
      </c>
      <c r="FD35" s="27">
        <v>96141.219999999987</v>
      </c>
      <c r="FE35" s="28">
        <v>115567.91770290963</v>
      </c>
    </row>
    <row r="36" spans="1:161">
      <c r="A36" s="1" t="s">
        <v>412</v>
      </c>
      <c r="B36" s="2" t="s">
        <v>278</v>
      </c>
      <c r="C36" s="37" t="s">
        <v>565</v>
      </c>
      <c r="D36" s="2">
        <v>1</v>
      </c>
      <c r="E36" s="1">
        <v>1</v>
      </c>
      <c r="F36" s="4" t="s">
        <v>272</v>
      </c>
      <c r="G36" s="7">
        <v>0</v>
      </c>
      <c r="H36" s="7">
        <v>0.60000000000000009</v>
      </c>
      <c r="I36" s="7">
        <v>10.541666666666666</v>
      </c>
      <c r="J36" s="7">
        <v>0.60000000000000009</v>
      </c>
      <c r="K36" s="7">
        <v>3</v>
      </c>
      <c r="L36" s="7">
        <v>30.983606557377048</v>
      </c>
      <c r="M36" s="7">
        <v>1.875</v>
      </c>
      <c r="N36" s="7">
        <v>9.7777777777777768</v>
      </c>
      <c r="O36" s="7">
        <v>7.7777777777777777</v>
      </c>
      <c r="P36" s="7">
        <v>1.7627118644067796</v>
      </c>
      <c r="Q36" s="7">
        <v>19.836734693877553</v>
      </c>
      <c r="R36" s="7">
        <v>5.5714285714285712</v>
      </c>
      <c r="S36" s="7">
        <v>7.1999999999999993</v>
      </c>
      <c r="T36" s="7">
        <v>10.666666666666666</v>
      </c>
      <c r="U36" s="7">
        <v>7</v>
      </c>
      <c r="V36" s="7">
        <v>46.097560975609753</v>
      </c>
      <c r="W36" s="7">
        <v>11.375</v>
      </c>
      <c r="X36" s="7">
        <v>11.941176470588236</v>
      </c>
      <c r="Y36" s="7">
        <v>4.5</v>
      </c>
      <c r="Z36" s="7">
        <v>4.166666666666667</v>
      </c>
      <c r="AA36" s="7">
        <v>40.519230769230766</v>
      </c>
      <c r="AB36" s="7">
        <v>35</v>
      </c>
      <c r="AC36" s="7">
        <v>28.111111111111111</v>
      </c>
      <c r="AD36" s="7">
        <v>29.53125</v>
      </c>
      <c r="AE36" s="7">
        <v>23.375</v>
      </c>
      <c r="AF36" s="7">
        <v>47.828571428571429</v>
      </c>
      <c r="AG36" s="7">
        <v>24.444444444444443</v>
      </c>
      <c r="AH36" s="7">
        <v>44.045454545454547</v>
      </c>
      <c r="AI36" s="7">
        <v>20.428571428571431</v>
      </c>
      <c r="AJ36" s="7">
        <v>47.19178082191781</v>
      </c>
      <c r="AK36" s="7">
        <v>45.535714285714285</v>
      </c>
      <c r="AL36" s="7">
        <v>22.555555555555557</v>
      </c>
      <c r="AM36" s="7">
        <v>33.055555555555557</v>
      </c>
      <c r="AN36" s="7">
        <v>44</v>
      </c>
      <c r="AO36" s="7">
        <v>8</v>
      </c>
      <c r="AP36" s="7">
        <v>24.074074074074073</v>
      </c>
      <c r="AQ36" s="7">
        <v>18</v>
      </c>
      <c r="AR36" s="7">
        <v>22</v>
      </c>
      <c r="AS36" s="7">
        <v>30</v>
      </c>
      <c r="AT36" s="7">
        <v>39.177777777777777</v>
      </c>
      <c r="AU36" s="7">
        <v>27.176470588235293</v>
      </c>
      <c r="AV36" s="7">
        <v>67.833333333333329</v>
      </c>
      <c r="AW36" s="7">
        <v>86.8</v>
      </c>
      <c r="AX36" s="7">
        <v>115.5</v>
      </c>
      <c r="AY36" s="7">
        <v>1</v>
      </c>
      <c r="AZ36" s="7">
        <v>56.760000000000005</v>
      </c>
      <c r="BA36" s="7">
        <v>16.2</v>
      </c>
      <c r="BB36" s="7">
        <v>90.885245901639351</v>
      </c>
      <c r="BC36" s="7">
        <v>39</v>
      </c>
      <c r="BD36" s="7">
        <v>88.111888111888106</v>
      </c>
      <c r="BE36" s="324">
        <f t="shared" si="0"/>
        <v>1411.4148044219182</v>
      </c>
      <c r="BG36" s="7">
        <v>0</v>
      </c>
      <c r="BH36" s="7">
        <v>15892.416000000003</v>
      </c>
      <c r="BI36" s="7">
        <v>320239.92</v>
      </c>
      <c r="BJ36" s="7">
        <v>16114.896000000002</v>
      </c>
      <c r="BK36" s="7">
        <v>86285.759999999995</v>
      </c>
      <c r="BL36" s="7">
        <v>928902.3639344261</v>
      </c>
      <c r="BM36" s="7">
        <v>55845.487499999996</v>
      </c>
      <c r="BN36" s="7">
        <v>289748.47999999998</v>
      </c>
      <c r="BO36" s="7">
        <v>254800.98</v>
      </c>
      <c r="BP36" s="7">
        <v>55120.088135593222</v>
      </c>
      <c r="BQ36" s="7">
        <v>630725.51020408166</v>
      </c>
      <c r="BR36" s="7">
        <v>155630.16857142857</v>
      </c>
      <c r="BS36" s="7">
        <v>232846.27199999997</v>
      </c>
      <c r="BT36" s="7">
        <v>319331.19999999995</v>
      </c>
      <c r="BU36" s="7">
        <v>191526.13846153844</v>
      </c>
      <c r="BV36" s="7">
        <v>1368253.5804878047</v>
      </c>
      <c r="BW36" s="7">
        <v>350214.63750000001</v>
      </c>
      <c r="BX36" s="7">
        <v>385012.32</v>
      </c>
      <c r="BY36" s="7">
        <v>134811</v>
      </c>
      <c r="BZ36" s="7">
        <v>144447.6</v>
      </c>
      <c r="CA36" s="7">
        <v>1245632.1865384614</v>
      </c>
      <c r="CB36" s="7">
        <v>966086.94</v>
      </c>
      <c r="CC36" s="7">
        <v>849812.68888888881</v>
      </c>
      <c r="CD36" s="7">
        <v>921655.66499999992</v>
      </c>
      <c r="CE36" s="7">
        <v>635136.15</v>
      </c>
      <c r="CF36" s="7">
        <v>1500394.1965714286</v>
      </c>
      <c r="CG36" s="7">
        <v>781179.81333333324</v>
      </c>
      <c r="CH36" s="7">
        <v>1334054.4763636363</v>
      </c>
      <c r="CI36" s="7">
        <v>583123.32000000007</v>
      </c>
      <c r="CJ36" s="7">
        <v>1394477.4821917808</v>
      </c>
      <c r="CK36" s="7">
        <v>1312224.5357142857</v>
      </c>
      <c r="CL36" s="7">
        <v>683471.04</v>
      </c>
      <c r="CM36" s="7">
        <v>1084794.375</v>
      </c>
      <c r="CN36" s="7">
        <v>1319279.28</v>
      </c>
      <c r="CO36" s="7">
        <v>237215.28</v>
      </c>
      <c r="CP36" s="7">
        <v>725055.76</v>
      </c>
      <c r="CQ36" s="7">
        <v>507579.83999999997</v>
      </c>
      <c r="CR36" s="7">
        <v>625973.4</v>
      </c>
      <c r="CS36" s="7">
        <v>995880.47999999986</v>
      </c>
      <c r="CT36" s="7">
        <v>1237766.0559999999</v>
      </c>
      <c r="CU36" s="7">
        <v>815142.88058823522</v>
      </c>
      <c r="CV36" s="7">
        <v>1980877.14</v>
      </c>
      <c r="CW36" s="7">
        <v>2339076.0959999999</v>
      </c>
      <c r="CX36" s="7">
        <v>3508879.2458823528</v>
      </c>
      <c r="CY36" s="7">
        <v>27867.600000000002</v>
      </c>
      <c r="CZ36" s="7">
        <v>1701810.0000000002</v>
      </c>
      <c r="DA36" s="7">
        <v>450751.39199999999</v>
      </c>
      <c r="DB36" s="7">
        <v>2477877.4268852458</v>
      </c>
      <c r="DC36" s="7">
        <v>1110569.915</v>
      </c>
      <c r="DD36" s="7">
        <v>2553821.5015384615</v>
      </c>
      <c r="DE36" s="324">
        <f t="shared" ref="DE36:DE104" si="105">SUM(BG36:DD36)</f>
        <v>41843214.982290983</v>
      </c>
      <c r="DG36" s="27">
        <v>0</v>
      </c>
      <c r="DH36" s="27">
        <v>26487.360000000001</v>
      </c>
      <c r="DI36" s="27">
        <v>30378.490434782609</v>
      </c>
      <c r="DJ36" s="27">
        <v>26858.16</v>
      </c>
      <c r="DK36" s="27">
        <v>28761.919999999998</v>
      </c>
      <c r="DL36" s="27">
        <v>29980.446666666663</v>
      </c>
      <c r="DM36" s="27">
        <v>29784.26</v>
      </c>
      <c r="DN36" s="27">
        <v>29633.367272727275</v>
      </c>
      <c r="DO36" s="27">
        <v>32760.126</v>
      </c>
      <c r="DP36" s="27">
        <v>31270.050000000003</v>
      </c>
      <c r="DQ36" s="27">
        <v>31795.833333333332</v>
      </c>
      <c r="DR36" s="27">
        <v>27933.620000000003</v>
      </c>
      <c r="DS36" s="27">
        <v>32339.759999999998</v>
      </c>
      <c r="DT36" s="27">
        <v>29937.299999999996</v>
      </c>
      <c r="DU36" s="27">
        <v>27360.876923076921</v>
      </c>
      <c r="DV36" s="27">
        <v>29681.691428571427</v>
      </c>
      <c r="DW36" s="27">
        <v>30788.100000000002</v>
      </c>
      <c r="DX36" s="27">
        <v>32242.41103448276</v>
      </c>
      <c r="DY36" s="27">
        <v>29958</v>
      </c>
      <c r="DZ36" s="27">
        <v>34667.423999999999</v>
      </c>
      <c r="EA36" s="27">
        <v>30741.753061224488</v>
      </c>
      <c r="EB36" s="27">
        <v>27602.483999999997</v>
      </c>
      <c r="EC36" s="27">
        <v>30230.490909090906</v>
      </c>
      <c r="ED36" s="27">
        <v>31209.503999999997</v>
      </c>
      <c r="EE36" s="27">
        <v>27171.600000000002</v>
      </c>
      <c r="EF36" s="27">
        <v>31370.249032258063</v>
      </c>
      <c r="EG36" s="27">
        <v>31957.356</v>
      </c>
      <c r="EH36" s="27">
        <v>30288.130526315788</v>
      </c>
      <c r="EI36" s="27">
        <v>28544.49818181818</v>
      </c>
      <c r="EJ36" s="27">
        <v>29549.16</v>
      </c>
      <c r="EK36" s="27">
        <v>28817.48</v>
      </c>
      <c r="EL36" s="27">
        <v>30301.67172413793</v>
      </c>
      <c r="EM36" s="27">
        <v>32817.308823529413</v>
      </c>
      <c r="EN36" s="27">
        <v>29983.62</v>
      </c>
      <c r="EO36" s="27">
        <v>29651.91</v>
      </c>
      <c r="EP36" s="27">
        <v>30117.700800000002</v>
      </c>
      <c r="EQ36" s="27">
        <v>28198.879999999997</v>
      </c>
      <c r="ER36" s="27">
        <v>28453.336363636365</v>
      </c>
      <c r="ES36" s="27">
        <v>33196.015999999996</v>
      </c>
      <c r="ET36" s="27">
        <v>31593.574883720928</v>
      </c>
      <c r="EU36" s="27">
        <v>29994.434999999998</v>
      </c>
      <c r="EV36" s="27">
        <v>29202.12</v>
      </c>
      <c r="EW36" s="27">
        <v>26947.881290322581</v>
      </c>
      <c r="EX36" s="27">
        <v>30379.906890756301</v>
      </c>
      <c r="EY36" s="27">
        <v>27867.600000000002</v>
      </c>
      <c r="EZ36" s="27">
        <v>29982.558139534885</v>
      </c>
      <c r="FA36" s="27">
        <v>27824.16</v>
      </c>
      <c r="FB36" s="27">
        <v>27263.802857142855</v>
      </c>
      <c r="FC36" s="27">
        <v>28476.151666666668</v>
      </c>
      <c r="FD36" s="27">
        <v>28983.8472</v>
      </c>
      <c r="FE36" s="28">
        <v>29611.662958199351</v>
      </c>
    </row>
    <row r="37" spans="1:161">
      <c r="A37" s="1" t="s">
        <v>412</v>
      </c>
      <c r="B37" s="2" t="s">
        <v>279</v>
      </c>
      <c r="C37" s="37" t="s">
        <v>565</v>
      </c>
      <c r="D37" s="2">
        <v>1</v>
      </c>
      <c r="E37" s="1">
        <v>1</v>
      </c>
      <c r="F37" s="4" t="s">
        <v>272</v>
      </c>
      <c r="G37" s="7">
        <v>0</v>
      </c>
      <c r="H37" s="7">
        <v>1.6</v>
      </c>
      <c r="I37" s="7">
        <v>27.457627118644069</v>
      </c>
      <c r="J37" s="7">
        <v>0</v>
      </c>
      <c r="K37" s="7">
        <v>16.695652173913043</v>
      </c>
      <c r="L37" s="7">
        <v>43.333333333333329</v>
      </c>
      <c r="M37" s="7">
        <v>7.5</v>
      </c>
      <c r="N37" s="7">
        <v>30.789473684210527</v>
      </c>
      <c r="O37" s="7">
        <v>1.3333333333333333</v>
      </c>
      <c r="P37" s="7">
        <v>4.406779661016949</v>
      </c>
      <c r="Q37" s="7">
        <v>27.5748031496063</v>
      </c>
      <c r="R37" s="7">
        <v>10.56</v>
      </c>
      <c r="S37" s="7">
        <v>13.222222222222223</v>
      </c>
      <c r="T37" s="7">
        <v>24</v>
      </c>
      <c r="U37" s="7">
        <v>8.0357142857142865</v>
      </c>
      <c r="V37" s="7">
        <v>49.410256410256409</v>
      </c>
      <c r="W37" s="7">
        <v>22.5</v>
      </c>
      <c r="X37" s="7">
        <v>24.243243243243246</v>
      </c>
      <c r="Y37" s="7">
        <v>11</v>
      </c>
      <c r="Z37" s="7">
        <v>4</v>
      </c>
      <c r="AA37" s="7">
        <v>60.545454545454547</v>
      </c>
      <c r="AB37" s="7">
        <v>60.833333333333336</v>
      </c>
      <c r="AC37" s="7">
        <v>50.454545454545453</v>
      </c>
      <c r="AD37" s="7">
        <v>49.38095238095238</v>
      </c>
      <c r="AE37" s="7">
        <v>31.266666666666666</v>
      </c>
      <c r="AF37" s="7">
        <v>66.682352941176475</v>
      </c>
      <c r="AG37" s="7">
        <v>38.076923076923073</v>
      </c>
      <c r="AH37" s="7">
        <v>86.399999999999991</v>
      </c>
      <c r="AI37" s="7">
        <v>58.861313868613138</v>
      </c>
      <c r="AJ37" s="7">
        <v>100.61870503597123</v>
      </c>
      <c r="AK37" s="7">
        <v>105.46938775510203</v>
      </c>
      <c r="AL37" s="7">
        <v>51.1875</v>
      </c>
      <c r="AM37" s="7">
        <v>52.093023255813954</v>
      </c>
      <c r="AN37" s="7">
        <v>79.826086956521749</v>
      </c>
      <c r="AO37" s="7">
        <v>38.634615384615387</v>
      </c>
      <c r="AP37" s="7">
        <v>45.549295774647888</v>
      </c>
      <c r="AQ37" s="7">
        <v>49.483870967741936</v>
      </c>
      <c r="AR37" s="7">
        <v>42.566037735849058</v>
      </c>
      <c r="AS37" s="7">
        <v>45.575757575757578</v>
      </c>
      <c r="AT37" s="7">
        <v>56.335294117647059</v>
      </c>
      <c r="AU37" s="7">
        <v>51.652173913043477</v>
      </c>
      <c r="AV37" s="7">
        <v>124.76106194690266</v>
      </c>
      <c r="AW37" s="7">
        <v>127.77108433734941</v>
      </c>
      <c r="AX37" s="7">
        <v>222.44905660377358</v>
      </c>
      <c r="AY37" s="7">
        <v>0</v>
      </c>
      <c r="AZ37" s="7">
        <v>105.99166666666666</v>
      </c>
      <c r="BA37" s="7">
        <v>38.78125</v>
      </c>
      <c r="BB37" s="7">
        <v>172.42735042735043</v>
      </c>
      <c r="BC37" s="7">
        <v>66.242105263157896</v>
      </c>
      <c r="BD37" s="7">
        <v>152.43428571428569</v>
      </c>
      <c r="BE37" s="324">
        <f t="shared" si="0"/>
        <v>2560.0135903153564</v>
      </c>
      <c r="BG37" s="7">
        <v>0</v>
      </c>
      <c r="BH37" s="7">
        <v>24313.441409674982</v>
      </c>
      <c r="BI37" s="7">
        <v>382666.76725861203</v>
      </c>
      <c r="BJ37" s="7">
        <v>0</v>
      </c>
      <c r="BK37" s="7">
        <v>233830.62607878773</v>
      </c>
      <c r="BL37" s="7">
        <v>683385.41132812493</v>
      </c>
      <c r="BM37" s="7">
        <v>104169.7807769784</v>
      </c>
      <c r="BN37" s="7">
        <v>426152.88066195988</v>
      </c>
      <c r="BO37" s="7">
        <v>16048.04364536409</v>
      </c>
      <c r="BP37" s="7">
        <v>60440.490616948686</v>
      </c>
      <c r="BQ37" s="7">
        <v>389954.54691435088</v>
      </c>
      <c r="BR37" s="7">
        <v>151268.50734238312</v>
      </c>
      <c r="BS37" s="7">
        <v>181672.94425203511</v>
      </c>
      <c r="BT37" s="7">
        <v>327025.82064448425</v>
      </c>
      <c r="BU37" s="7">
        <v>118297.46707383011</v>
      </c>
      <c r="BV37" s="7">
        <v>668391.54379975388</v>
      </c>
      <c r="BW37" s="7">
        <v>312801.23669724766</v>
      </c>
      <c r="BX37" s="7">
        <v>338756.31201266818</v>
      </c>
      <c r="BY37" s="7">
        <v>151535.7569135119</v>
      </c>
      <c r="BZ37" s="7">
        <v>55047.587518412751</v>
      </c>
      <c r="CA37" s="7">
        <v>815983.60662526486</v>
      </c>
      <c r="CB37" s="7">
        <v>809679.41085789038</v>
      </c>
      <c r="CC37" s="7">
        <v>645325.09717609093</v>
      </c>
      <c r="CD37" s="7">
        <v>678443.19308500097</v>
      </c>
      <c r="CE37" s="7">
        <v>427213.71751075931</v>
      </c>
      <c r="CF37" s="7">
        <v>919523.43500481988</v>
      </c>
      <c r="CG37" s="7">
        <v>543269.31647714321</v>
      </c>
      <c r="CH37" s="7">
        <v>1173606.5479087443</v>
      </c>
      <c r="CI37" s="7">
        <v>787068.85159114597</v>
      </c>
      <c r="CJ37" s="7">
        <v>1323409.1127118752</v>
      </c>
      <c r="CK37" s="7">
        <v>1470034.1750703126</v>
      </c>
      <c r="CL37" s="7">
        <v>704498.64765928418</v>
      </c>
      <c r="CM37" s="7">
        <v>754969.44075134164</v>
      </c>
      <c r="CN37" s="7">
        <v>1120900.1006575464</v>
      </c>
      <c r="CO37" s="7">
        <v>522111.57093728677</v>
      </c>
      <c r="CP37" s="7">
        <v>626509.16223994608</v>
      </c>
      <c r="CQ37" s="7">
        <v>677228.48154329683</v>
      </c>
      <c r="CR37" s="7">
        <v>612802.53106298717</v>
      </c>
      <c r="CS37" s="7">
        <v>654659.54191486503</v>
      </c>
      <c r="CT37" s="7">
        <v>776127.33573599113</v>
      </c>
      <c r="CU37" s="7">
        <v>764743.06629539072</v>
      </c>
      <c r="CV37" s="7">
        <v>1580737.4978394732</v>
      </c>
      <c r="CW37" s="7">
        <v>1734336.7882825353</v>
      </c>
      <c r="CX37" s="7">
        <v>3113976.4898955678</v>
      </c>
      <c r="CY37" s="7">
        <v>0</v>
      </c>
      <c r="CZ37" s="7">
        <v>1468695.5091586744</v>
      </c>
      <c r="DA37" s="7">
        <v>541448.13025895762</v>
      </c>
      <c r="DB37" s="7">
        <v>2302137.2445377591</v>
      </c>
      <c r="DC37" s="7">
        <v>904810.10486560268</v>
      </c>
      <c r="DD37" s="7">
        <v>2138798.7681383891</v>
      </c>
      <c r="DE37" s="324">
        <f t="shared" si="105"/>
        <v>35218806.040739067</v>
      </c>
      <c r="DG37" s="27">
        <v>0</v>
      </c>
      <c r="DH37" s="27">
        <v>15195.900881046864</v>
      </c>
      <c r="DI37" s="27">
        <v>13936.629177937104</v>
      </c>
      <c r="DJ37" s="27">
        <v>0</v>
      </c>
      <c r="DK37" s="27">
        <v>14005.480207844057</v>
      </c>
      <c r="DL37" s="27">
        <v>15770.432569110577</v>
      </c>
      <c r="DM37" s="27">
        <v>13889.30410359712</v>
      </c>
      <c r="DN37" s="27">
        <v>13840.86279073032</v>
      </c>
      <c r="DO37" s="27">
        <v>12036.032734023069</v>
      </c>
      <c r="DP37" s="27">
        <v>13715.342101538356</v>
      </c>
      <c r="DQ37" s="27">
        <v>14141.698303290281</v>
      </c>
      <c r="DR37" s="27">
        <v>14324.669255907491</v>
      </c>
      <c r="DS37" s="27">
        <v>13739.970573683328</v>
      </c>
      <c r="DT37" s="27">
        <v>13626.075860186844</v>
      </c>
      <c r="DU37" s="27">
        <v>14721.462569187745</v>
      </c>
      <c r="DV37" s="27">
        <v>13527.384643586094</v>
      </c>
      <c r="DW37" s="27">
        <v>13902.277186544341</v>
      </c>
      <c r="DX37" s="27">
        <v>13973.225802083301</v>
      </c>
      <c r="DY37" s="27">
        <v>13775.977901228354</v>
      </c>
      <c r="DZ37" s="27">
        <v>13761.896879603188</v>
      </c>
      <c r="EA37" s="27">
        <v>13477.206716032902</v>
      </c>
      <c r="EB37" s="27">
        <v>13309.798534650252</v>
      </c>
      <c r="EC37" s="27">
        <v>12790.227151237839</v>
      </c>
      <c r="ED37" s="27">
        <v>13738.965337304746</v>
      </c>
      <c r="EE37" s="27">
        <v>13663.551732753496</v>
      </c>
      <c r="EF37" s="27">
        <v>13789.606911681314</v>
      </c>
      <c r="EG37" s="27">
        <v>14267.679018591642</v>
      </c>
      <c r="EH37" s="27">
        <v>13583.409119314172</v>
      </c>
      <c r="EI37" s="27">
        <v>13371.581432042038</v>
      </c>
      <c r="EJ37" s="27">
        <v>13152.71461940159</v>
      </c>
      <c r="EK37" s="27">
        <v>13938.017526788955</v>
      </c>
      <c r="EL37" s="27">
        <v>13763.09934377112</v>
      </c>
      <c r="EM37" s="27">
        <v>14492.716942994504</v>
      </c>
      <c r="EN37" s="27">
        <v>14041.776860089087</v>
      </c>
      <c r="EO37" s="27">
        <v>13514.087450840672</v>
      </c>
      <c r="EP37" s="27">
        <v>13754.530154309268</v>
      </c>
      <c r="EQ37" s="27">
        <v>13685.842847354759</v>
      </c>
      <c r="ER37" s="27">
        <v>14396.513362738617</v>
      </c>
      <c r="ES37" s="27">
        <v>14364.205374461799</v>
      </c>
      <c r="ET37" s="27">
        <v>13776.928795564216</v>
      </c>
      <c r="EU37" s="27">
        <v>14805.631754877093</v>
      </c>
      <c r="EV37" s="27">
        <v>12670.118971191692</v>
      </c>
      <c r="EW37" s="27">
        <v>13573.781558458313</v>
      </c>
      <c r="EX37" s="27">
        <v>13998.605062381474</v>
      </c>
      <c r="EY37" s="27">
        <v>0</v>
      </c>
      <c r="EZ37" s="27">
        <v>13856.707374718211</v>
      </c>
      <c r="FA37" s="27">
        <v>13961.595623115749</v>
      </c>
      <c r="FB37" s="27">
        <v>13351.346168876664</v>
      </c>
      <c r="FC37" s="27">
        <v>13659.138719566543</v>
      </c>
      <c r="FD37" s="27">
        <v>14030.956081279732</v>
      </c>
      <c r="FE37" s="28">
        <v>13757.273076195124</v>
      </c>
    </row>
    <row r="38" spans="1:161">
      <c r="A38" s="1" t="s">
        <v>412</v>
      </c>
      <c r="B38" s="2" t="s">
        <v>263</v>
      </c>
      <c r="C38" s="37" t="s">
        <v>565</v>
      </c>
      <c r="D38" s="2">
        <v>1</v>
      </c>
      <c r="E38" s="1">
        <v>1</v>
      </c>
      <c r="F38" s="4" t="s">
        <v>272</v>
      </c>
      <c r="G38" s="7">
        <v>0</v>
      </c>
      <c r="H38" s="7">
        <v>1.3333333333333333</v>
      </c>
      <c r="I38" s="7">
        <v>37.090909090909086</v>
      </c>
      <c r="J38" s="7">
        <v>0</v>
      </c>
      <c r="K38" s="7">
        <v>41.228571428571428</v>
      </c>
      <c r="L38" s="7">
        <v>69.019607843137251</v>
      </c>
      <c r="M38" s="7">
        <v>4.6428571428571432</v>
      </c>
      <c r="N38" s="7">
        <v>48.709302325581397</v>
      </c>
      <c r="O38" s="7">
        <v>3.75</v>
      </c>
      <c r="P38" s="7">
        <v>5.2881355932203391</v>
      </c>
      <c r="Q38" s="7">
        <v>58.24431818181818</v>
      </c>
      <c r="R38" s="7">
        <v>35.588235294117652</v>
      </c>
      <c r="S38" s="7">
        <v>26.508196721311474</v>
      </c>
      <c r="T38" s="7">
        <v>57.386138613861384</v>
      </c>
      <c r="U38" s="7">
        <v>14.268292682926829</v>
      </c>
      <c r="V38" s="7">
        <v>139.71641791044777</v>
      </c>
      <c r="W38" s="7">
        <v>44.352941176470587</v>
      </c>
      <c r="X38" s="7">
        <v>83.482269503546107</v>
      </c>
      <c r="Y38" s="7">
        <v>49.677419354838712</v>
      </c>
      <c r="Z38" s="7">
        <v>11</v>
      </c>
      <c r="AA38" s="7">
        <v>108.98275862068967</v>
      </c>
      <c r="AB38" s="7">
        <v>190.82656826568265</v>
      </c>
      <c r="AC38" s="7">
        <v>172.14147909967846</v>
      </c>
      <c r="AD38" s="7">
        <v>99.27272727272728</v>
      </c>
      <c r="AE38" s="7">
        <v>93.333333333333343</v>
      </c>
      <c r="AF38" s="7">
        <v>137.23809523809524</v>
      </c>
      <c r="AG38" s="7">
        <v>86.456140350877192</v>
      </c>
      <c r="AH38" s="7">
        <v>165.63888888888889</v>
      </c>
      <c r="AI38" s="7">
        <v>194.21325648414987</v>
      </c>
      <c r="AJ38" s="7">
        <v>228.59485530546624</v>
      </c>
      <c r="AK38" s="7">
        <v>175.19277108433735</v>
      </c>
      <c r="AL38" s="7">
        <v>104.5344827586207</v>
      </c>
      <c r="AM38" s="7">
        <v>82.510416666666671</v>
      </c>
      <c r="AN38" s="7">
        <v>110</v>
      </c>
      <c r="AO38" s="7">
        <v>66.186440677966104</v>
      </c>
      <c r="AP38" s="7">
        <v>105.57046979865771</v>
      </c>
      <c r="AQ38" s="7">
        <v>91.027777777777786</v>
      </c>
      <c r="AR38" s="7">
        <v>68.944444444444443</v>
      </c>
      <c r="AS38" s="7">
        <v>114.69613259668509</v>
      </c>
      <c r="AT38" s="7">
        <v>108.29</v>
      </c>
      <c r="AU38" s="7">
        <v>110.34426229508196</v>
      </c>
      <c r="AV38" s="7">
        <v>191.86904761904762</v>
      </c>
      <c r="AW38" s="7">
        <v>257.36746987951807</v>
      </c>
      <c r="AX38" s="7">
        <v>315.61764705882354</v>
      </c>
      <c r="AY38" s="7">
        <v>4.4800000000000004</v>
      </c>
      <c r="AZ38" s="7">
        <v>160.63333333333333</v>
      </c>
      <c r="BA38" s="7">
        <v>123.45121951219512</v>
      </c>
      <c r="BB38" s="7">
        <v>236.12293144208036</v>
      </c>
      <c r="BC38" s="7">
        <v>83.374172185430467</v>
      </c>
      <c r="BD38" s="7">
        <v>259.92</v>
      </c>
      <c r="BE38" s="324">
        <f t="shared" si="0"/>
        <v>4978.1180681872029</v>
      </c>
      <c r="BG38" s="7">
        <v>0</v>
      </c>
      <c r="BH38" s="7">
        <v>9376.6666666666661</v>
      </c>
      <c r="BI38" s="7">
        <v>248823.92207792206</v>
      </c>
      <c r="BJ38" s="7">
        <v>0</v>
      </c>
      <c r="BK38" s="7">
        <v>279412.15714285715</v>
      </c>
      <c r="BL38" s="7">
        <v>482755.76470588229</v>
      </c>
      <c r="BM38" s="7">
        <v>33111.428571428572</v>
      </c>
      <c r="BN38" s="7">
        <v>324069.16279069771</v>
      </c>
      <c r="BO38" s="7">
        <v>24226.25</v>
      </c>
      <c r="BP38" s="7">
        <v>41755.118644067799</v>
      </c>
      <c r="BQ38" s="7">
        <v>406469.96590909088</v>
      </c>
      <c r="BR38" s="7">
        <v>251291.11764705885</v>
      </c>
      <c r="BS38" s="7">
        <v>180775.91803278687</v>
      </c>
      <c r="BT38" s="7">
        <v>399264.05940594058</v>
      </c>
      <c r="BU38" s="7">
        <v>99022.902439024387</v>
      </c>
      <c r="BV38" s="7">
        <v>988972.4477611942</v>
      </c>
      <c r="BW38" s="7">
        <v>322927.6470588235</v>
      </c>
      <c r="BX38" s="7">
        <v>577978.92553191492</v>
      </c>
      <c r="BY38" s="7">
        <v>343774.83870967739</v>
      </c>
      <c r="BZ38" s="7">
        <v>72366.5</v>
      </c>
      <c r="CA38" s="7">
        <v>738895.68965517241</v>
      </c>
      <c r="CB38" s="7">
        <v>1279074.6051660515</v>
      </c>
      <c r="CC38" s="7">
        <v>1164343.4469453376</v>
      </c>
      <c r="CD38" s="7">
        <v>698475.27272727282</v>
      </c>
      <c r="CE38" s="7">
        <v>653653.00000000012</v>
      </c>
      <c r="CF38" s="7">
        <v>966450.00476190483</v>
      </c>
      <c r="CG38" s="7">
        <v>611226.38596491236</v>
      </c>
      <c r="CH38" s="7">
        <v>1148457.5462962962</v>
      </c>
      <c r="CI38" s="7">
        <v>1301473.6599423632</v>
      </c>
      <c r="CJ38" s="7">
        <v>1577979.7106109324</v>
      </c>
      <c r="CK38" s="7">
        <v>1254093.3795180721</v>
      </c>
      <c r="CL38" s="7">
        <v>709973.00000000012</v>
      </c>
      <c r="CM38" s="7">
        <v>595893.9375</v>
      </c>
      <c r="CN38" s="7">
        <v>772561</v>
      </c>
      <c r="CO38" s="7">
        <v>468802.28813559323</v>
      </c>
      <c r="CP38" s="7">
        <v>720498.30201342271</v>
      </c>
      <c r="CQ38" s="7">
        <v>639330.77777777787</v>
      </c>
      <c r="CR38" s="7">
        <v>464925.44444444444</v>
      </c>
      <c r="CS38" s="7">
        <v>803464.56906077359</v>
      </c>
      <c r="CT38" s="7">
        <v>770841.89</v>
      </c>
      <c r="CU38" s="7">
        <v>757209.26229508198</v>
      </c>
      <c r="CV38" s="7">
        <v>1217562.0952380954</v>
      </c>
      <c r="CW38" s="7">
        <v>1774066.8253012048</v>
      </c>
      <c r="CX38" s="7">
        <v>2249057.3067226894</v>
      </c>
      <c r="CY38" s="7">
        <v>34191.68</v>
      </c>
      <c r="CZ38" s="7">
        <v>1136794.2</v>
      </c>
      <c r="DA38" s="7">
        <v>852040.92682926822</v>
      </c>
      <c r="DB38" s="7">
        <v>1667464.2553191488</v>
      </c>
      <c r="DC38" s="7">
        <v>593747.76490066235</v>
      </c>
      <c r="DD38" s="7">
        <v>1873741.8480000002</v>
      </c>
      <c r="DE38" s="324">
        <f t="shared" si="105"/>
        <v>34582664.868221506</v>
      </c>
      <c r="DG38" s="27">
        <v>0</v>
      </c>
      <c r="DH38" s="27">
        <v>7032.5</v>
      </c>
      <c r="DI38" s="27">
        <v>6708.4880952380954</v>
      </c>
      <c r="DJ38" s="27">
        <v>0</v>
      </c>
      <c r="DK38" s="27">
        <v>6777.1486486486492</v>
      </c>
      <c r="DL38" s="27">
        <v>6994.4727272727268</v>
      </c>
      <c r="DM38" s="27">
        <v>7131.6923076923076</v>
      </c>
      <c r="DN38" s="27">
        <v>6653.1267605633802</v>
      </c>
      <c r="DO38" s="27">
        <v>6460.333333333333</v>
      </c>
      <c r="DP38" s="27">
        <v>7896</v>
      </c>
      <c r="DQ38" s="27">
        <v>6978.7058823529405</v>
      </c>
      <c r="DR38" s="27">
        <v>7061.0727272727272</v>
      </c>
      <c r="DS38" s="27">
        <v>6819.6233766233763</v>
      </c>
      <c r="DT38" s="27">
        <v>6957.5</v>
      </c>
      <c r="DU38" s="27">
        <v>6940.0666666666666</v>
      </c>
      <c r="DV38" s="27">
        <v>7078.426877470356</v>
      </c>
      <c r="DW38" s="27">
        <v>7280.8620689655163</v>
      </c>
      <c r="DX38" s="27">
        <v>6923.3734177215183</v>
      </c>
      <c r="DY38" s="27">
        <v>6920.142857142856</v>
      </c>
      <c r="DZ38" s="27">
        <v>6578.772727272727</v>
      </c>
      <c r="EA38" s="27">
        <v>6779.9319727891152</v>
      </c>
      <c r="EB38" s="27">
        <v>6702.8119658119649</v>
      </c>
      <c r="EC38" s="27">
        <v>6763.8749999999991</v>
      </c>
      <c r="ED38" s="27">
        <v>7035.9230769230771</v>
      </c>
      <c r="EE38" s="27">
        <v>7003.4250000000002</v>
      </c>
      <c r="EF38" s="27">
        <v>7042.1409090909092</v>
      </c>
      <c r="EG38" s="27">
        <v>7069.7857142857156</v>
      </c>
      <c r="EH38" s="27">
        <v>6933.5018726591752</v>
      </c>
      <c r="EI38" s="27">
        <v>6701.2606837606836</v>
      </c>
      <c r="EJ38" s="27">
        <v>6902.9537366548038</v>
      </c>
      <c r="EK38" s="27">
        <v>7158.362595419846</v>
      </c>
      <c r="EL38" s="27">
        <v>6791.7588652482273</v>
      </c>
      <c r="EM38" s="27">
        <v>7222.044943820224</v>
      </c>
      <c r="EN38" s="27">
        <v>7023.2818181818184</v>
      </c>
      <c r="EO38" s="27">
        <v>7083.0563380281692</v>
      </c>
      <c r="EP38" s="27">
        <v>6824.8090909090906</v>
      </c>
      <c r="EQ38" s="27">
        <v>7023.4690265486734</v>
      </c>
      <c r="ER38" s="27">
        <v>6743.4794520547948</v>
      </c>
      <c r="ES38" s="27">
        <v>7005.1583333333338</v>
      </c>
      <c r="ET38" s="27">
        <v>7118.3109243697472</v>
      </c>
      <c r="EU38" s="27">
        <v>6862.2440944881891</v>
      </c>
      <c r="EV38" s="27">
        <v>6345.7973568281941</v>
      </c>
      <c r="EW38" s="27">
        <v>6893.1276595744685</v>
      </c>
      <c r="EX38" s="27">
        <v>7125.8921282798847</v>
      </c>
      <c r="EY38" s="27">
        <v>7632.0714285714275</v>
      </c>
      <c r="EZ38" s="27">
        <v>7076.9508196721308</v>
      </c>
      <c r="FA38" s="27">
        <v>6901.8429319371726</v>
      </c>
      <c r="FB38" s="27">
        <v>7061.8480176211451</v>
      </c>
      <c r="FC38" s="27">
        <v>7121.4831804281357</v>
      </c>
      <c r="FD38" s="27">
        <v>7208.9175438596494</v>
      </c>
      <c r="FE38" s="28">
        <v>6964.4177850074557</v>
      </c>
    </row>
    <row r="39" spans="1:161">
      <c r="A39" s="1" t="s">
        <v>412</v>
      </c>
      <c r="B39" s="2" t="s">
        <v>368</v>
      </c>
      <c r="C39" s="37" t="s">
        <v>565</v>
      </c>
      <c r="D39" s="2">
        <v>1</v>
      </c>
      <c r="E39" s="1">
        <v>1</v>
      </c>
      <c r="F39" s="4" t="s">
        <v>272</v>
      </c>
      <c r="H39" s="7">
        <v>15.12</v>
      </c>
      <c r="I39" s="7">
        <v>116.59436008676789</v>
      </c>
      <c r="J39" s="7">
        <v>0</v>
      </c>
      <c r="K39" s="7">
        <v>155.75159235668789</v>
      </c>
      <c r="L39" s="7">
        <v>159.64420485175199</v>
      </c>
      <c r="M39" s="7">
        <v>6.6000000000000005</v>
      </c>
      <c r="N39" s="7">
        <v>138.31818181818181</v>
      </c>
      <c r="O39" s="7">
        <v>20</v>
      </c>
      <c r="P39" s="7">
        <v>5.2881355932203391</v>
      </c>
      <c r="Q39" s="7">
        <v>132.62989323843416</v>
      </c>
      <c r="R39" s="7">
        <v>103.38775510204081</v>
      </c>
      <c r="S39" s="7">
        <v>66.956521739130437</v>
      </c>
      <c r="T39" s="7">
        <v>141.48223350253807</v>
      </c>
      <c r="U39" s="7">
        <v>36.333333333333329</v>
      </c>
      <c r="V39" s="7">
        <v>348.51764705882351</v>
      </c>
      <c r="W39" s="7">
        <v>101.48936170212767</v>
      </c>
      <c r="X39" s="7">
        <v>270.18426966292134</v>
      </c>
      <c r="Y39" s="7">
        <v>152.97499999999999</v>
      </c>
      <c r="Z39" s="7">
        <v>43.592592592592588</v>
      </c>
      <c r="AA39" s="7">
        <v>218.49829351535837</v>
      </c>
      <c r="AB39" s="7">
        <v>501.16621253405998</v>
      </c>
      <c r="AC39" s="7">
        <v>454.95945945945948</v>
      </c>
      <c r="AD39" s="7">
        <v>193.93150684931507</v>
      </c>
      <c r="AE39" s="7">
        <v>322.66666666666663</v>
      </c>
      <c r="AF39" s="7">
        <v>268.38793103448273</v>
      </c>
      <c r="AG39" s="7">
        <v>154.16577540106954</v>
      </c>
      <c r="AH39" s="7">
        <v>402.99500831946756</v>
      </c>
      <c r="AI39" s="7">
        <v>544.65853658536594</v>
      </c>
      <c r="AJ39" s="7">
        <v>533.06483790523691</v>
      </c>
      <c r="AK39" s="7">
        <v>362.18055555555554</v>
      </c>
      <c r="AL39" s="7">
        <v>294.36855670103091</v>
      </c>
      <c r="AM39" s="7">
        <v>100.60674157303372</v>
      </c>
      <c r="AN39" s="7">
        <v>160</v>
      </c>
      <c r="AO39" s="7">
        <v>136.55670103092785</v>
      </c>
      <c r="AP39" s="7">
        <v>269.27303754266211</v>
      </c>
      <c r="AQ39" s="7">
        <v>228.06237006237006</v>
      </c>
      <c r="AR39" s="7">
        <v>199.04761904761904</v>
      </c>
      <c r="AS39" s="7">
        <v>380.27893175074183</v>
      </c>
      <c r="AT39" s="7">
        <v>253.51295336787567</v>
      </c>
      <c r="AU39" s="7">
        <v>249.08333333333334</v>
      </c>
      <c r="AV39" s="7">
        <v>435.75111111111107</v>
      </c>
      <c r="AW39" s="7">
        <v>361.91323210412151</v>
      </c>
      <c r="AX39" s="7">
        <v>352.59398496240601</v>
      </c>
      <c r="AY39" s="7">
        <v>1.4117647058823528</v>
      </c>
      <c r="AZ39" s="7">
        <v>272.97297297297297</v>
      </c>
      <c r="BA39" s="7">
        <v>515.08333333333337</v>
      </c>
      <c r="BB39" s="7">
        <v>460.40043525571269</v>
      </c>
      <c r="BC39" s="7">
        <v>212.74822695035462</v>
      </c>
      <c r="BD39" s="7">
        <v>428.10766721044047</v>
      </c>
      <c r="BE39" s="324">
        <f t="shared" si="0"/>
        <v>11283.312839480523</v>
      </c>
      <c r="BG39" s="7">
        <v>0</v>
      </c>
      <c r="BH39" s="7">
        <v>46006.057608163261</v>
      </c>
      <c r="BI39" s="7">
        <v>357526.83249403443</v>
      </c>
      <c r="BJ39" s="7">
        <v>0</v>
      </c>
      <c r="BK39" s="7">
        <v>474314.43859800807</v>
      </c>
      <c r="BL39" s="7">
        <v>518136.24357216555</v>
      </c>
      <c r="BM39" s="7">
        <v>20839.062353956837</v>
      </c>
      <c r="BN39" s="7">
        <v>458309.3080172076</v>
      </c>
      <c r="BO39" s="7">
        <v>60484.703682826301</v>
      </c>
      <c r="BP39" s="7">
        <v>19688.611181732416</v>
      </c>
      <c r="BQ39" s="7">
        <v>413383.06674457615</v>
      </c>
      <c r="BR39" s="7">
        <v>324717.88131868135</v>
      </c>
      <c r="BS39" s="7">
        <v>204085.94922158332</v>
      </c>
      <c r="BT39" s="7">
        <v>430233.52581922128</v>
      </c>
      <c r="BU39" s="7">
        <v>113130.57107518239</v>
      </c>
      <c r="BV39" s="7">
        <v>1065860.6540653214</v>
      </c>
      <c r="BW39" s="7">
        <v>322778.11693115323</v>
      </c>
      <c r="BX39" s="7">
        <v>823020.97873641539</v>
      </c>
      <c r="BY39" s="7">
        <v>480143.51971157204</v>
      </c>
      <c r="BZ39" s="7">
        <v>127391.3365860013</v>
      </c>
      <c r="CA39" s="7">
        <v>670930.07732369553</v>
      </c>
      <c r="CB39" s="7">
        <v>1573342.7108555189</v>
      </c>
      <c r="CC39" s="7">
        <v>1410469.066769423</v>
      </c>
      <c r="CD39" s="7">
        <v>626986.34086029674</v>
      </c>
      <c r="CE39" s="7">
        <v>974453.4289140912</v>
      </c>
      <c r="CF39" s="7">
        <v>831903.20935501356</v>
      </c>
      <c r="CG39" s="7">
        <v>493687.71548716951</v>
      </c>
      <c r="CH39" s="7">
        <v>1250793.6541534057</v>
      </c>
      <c r="CI39" s="7">
        <v>1683070.2667362988</v>
      </c>
      <c r="CJ39" s="7">
        <v>1663154.0942942691</v>
      </c>
      <c r="CK39" s="7">
        <v>1139676.1726212001</v>
      </c>
      <c r="CL39" s="7">
        <v>925396.29168410669</v>
      </c>
      <c r="CM39" s="7">
        <v>313620.32541847142</v>
      </c>
      <c r="CN39" s="7">
        <v>541008.96790774306</v>
      </c>
      <c r="CO39" s="7">
        <v>450786.03381588194</v>
      </c>
      <c r="CP39" s="7">
        <v>828776.02074825508</v>
      </c>
      <c r="CQ39" s="7">
        <v>719609.43488194619</v>
      </c>
      <c r="CR39" s="7">
        <v>589070.51877176622</v>
      </c>
      <c r="CS39" s="7">
        <v>1174815.464713674</v>
      </c>
      <c r="CT39" s="7">
        <v>813854.4039093717</v>
      </c>
      <c r="CU39" s="7">
        <v>812635.75049075112</v>
      </c>
      <c r="CV39" s="7">
        <v>1396292.3076825943</v>
      </c>
      <c r="CW39" s="7">
        <v>1226906.5853695967</v>
      </c>
      <c r="CX39" s="7">
        <v>1169691.7684902176</v>
      </c>
      <c r="CY39" s="7">
        <v>4572.5180255213172</v>
      </c>
      <c r="CZ39" s="7">
        <v>870673.17993705289</v>
      </c>
      <c r="DA39" s="7">
        <v>1320020.9646522321</v>
      </c>
      <c r="DB39" s="7">
        <v>1474440.4987731087</v>
      </c>
      <c r="DC39" s="7">
        <v>669182.38112796657</v>
      </c>
      <c r="DD39" s="7">
        <v>1404694.3981607391</v>
      </c>
      <c r="DE39" s="324">
        <f t="shared" si="105"/>
        <v>35284565.409649186</v>
      </c>
      <c r="DG39" s="27">
        <v>0</v>
      </c>
      <c r="DH39" s="27">
        <v>3042.7286777885756</v>
      </c>
      <c r="DI39" s="27">
        <v>3066.4161819488349</v>
      </c>
      <c r="DJ39" s="27">
        <v>0</v>
      </c>
      <c r="DK39" s="27">
        <v>3045.3264163860167</v>
      </c>
      <c r="DL39" s="27">
        <v>3245.5687574335357</v>
      </c>
      <c r="DM39" s="27">
        <v>3157.4336899934597</v>
      </c>
      <c r="DN39" s="27">
        <v>3313.4422531641694</v>
      </c>
      <c r="DO39" s="27">
        <v>3024.2351841413151</v>
      </c>
      <c r="DP39" s="27">
        <v>3723.1668580840146</v>
      </c>
      <c r="DQ39" s="27">
        <v>3116.8167043716198</v>
      </c>
      <c r="DR39" s="27">
        <v>3140.7769807768232</v>
      </c>
      <c r="DS39" s="27">
        <v>3048.0369039587117</v>
      </c>
      <c r="DT39" s="27">
        <v>3040.9014274679462</v>
      </c>
      <c r="DU39" s="27">
        <v>3113.6854424362132</v>
      </c>
      <c r="DV39" s="27">
        <v>3058.2688224261519</v>
      </c>
      <c r="DW39" s="27">
        <v>3180.4133114809647</v>
      </c>
      <c r="DX39" s="27">
        <v>3046.1469121174468</v>
      </c>
      <c r="DY39" s="27">
        <v>3138.705799716111</v>
      </c>
      <c r="DZ39" s="27">
        <v>2922.316132389155</v>
      </c>
      <c r="EA39" s="27">
        <v>3070.642184564867</v>
      </c>
      <c r="EB39" s="27">
        <v>3139.3630925360762</v>
      </c>
      <c r="EC39" s="27">
        <v>3100.208243708596</v>
      </c>
      <c r="ED39" s="27">
        <v>3233.0298002967902</v>
      </c>
      <c r="EE39" s="27">
        <v>3020.0002962213575</v>
      </c>
      <c r="EF39" s="27">
        <v>3099.629726823036</v>
      </c>
      <c r="EG39" s="27">
        <v>3202.3172082313185</v>
      </c>
      <c r="EH39" s="27">
        <v>3103.7447817762049</v>
      </c>
      <c r="EI39" s="27">
        <v>3090.1384145890574</v>
      </c>
      <c r="EJ39" s="27">
        <v>3119.9846173120286</v>
      </c>
      <c r="EK39" s="27">
        <v>3146.7072296938454</v>
      </c>
      <c r="EL39" s="27">
        <v>3143.6655533286644</v>
      </c>
      <c r="EM39" s="27">
        <v>3117.289363663609</v>
      </c>
      <c r="EN39" s="27">
        <v>3381.3060494233941</v>
      </c>
      <c r="EO39" s="27">
        <v>3301.0905390412609</v>
      </c>
      <c r="EP39" s="27">
        <v>3077.8277257593918</v>
      </c>
      <c r="EQ39" s="27">
        <v>3155.318585372715</v>
      </c>
      <c r="ER39" s="27">
        <v>2959.4451900016966</v>
      </c>
      <c r="ES39" s="27">
        <v>3089.3519641096505</v>
      </c>
      <c r="ET39" s="27">
        <v>3210.306980757618</v>
      </c>
      <c r="EU39" s="27">
        <v>3262.5055222111118</v>
      </c>
      <c r="EV39" s="27">
        <v>3204.3344746091934</v>
      </c>
      <c r="EW39" s="27">
        <v>3390.0572748791315</v>
      </c>
      <c r="EX39" s="27">
        <v>3317.3900247190309</v>
      </c>
      <c r="EY39" s="27">
        <v>3238.8669347442665</v>
      </c>
      <c r="EZ39" s="27">
        <v>3189.594817591184</v>
      </c>
      <c r="FA39" s="27">
        <v>2562.7328224926036</v>
      </c>
      <c r="FB39" s="27">
        <v>3202.5176039509702</v>
      </c>
      <c r="FC39" s="27">
        <v>3145.4193095772407</v>
      </c>
      <c r="FD39" s="27">
        <v>3281.1708496457459</v>
      </c>
      <c r="FE39" s="28">
        <v>3120.6457122257116</v>
      </c>
    </row>
    <row r="40" spans="1:161">
      <c r="A40" s="1" t="s">
        <v>412</v>
      </c>
      <c r="B40" s="2" t="s">
        <v>369</v>
      </c>
      <c r="C40" s="37" t="s">
        <v>565</v>
      </c>
      <c r="D40" s="2">
        <v>1</v>
      </c>
      <c r="E40" s="1">
        <v>1</v>
      </c>
      <c r="F40" s="4" t="s">
        <v>272</v>
      </c>
      <c r="G40" s="7">
        <v>0</v>
      </c>
      <c r="H40" s="7">
        <v>13.37719298245614</v>
      </c>
      <c r="I40" s="7">
        <v>174.39418416801294</v>
      </c>
      <c r="J40" s="7">
        <v>4.3636363636363633</v>
      </c>
      <c r="K40" s="7">
        <v>179.48339483394832</v>
      </c>
      <c r="L40" s="7">
        <v>184.36890951276101</v>
      </c>
      <c r="M40" s="7">
        <v>7.5</v>
      </c>
      <c r="N40" s="7">
        <v>123.05172413793103</v>
      </c>
      <c r="O40" s="7">
        <v>38.352272727272727</v>
      </c>
      <c r="P40" s="7">
        <v>5.2881355932203391</v>
      </c>
      <c r="Q40" s="7">
        <v>102.16091954022988</v>
      </c>
      <c r="R40" s="7">
        <v>149.90566037735849</v>
      </c>
      <c r="S40" s="7">
        <v>136.26356589147287</v>
      </c>
      <c r="T40" s="7">
        <v>206.40959409594097</v>
      </c>
      <c r="U40" s="7">
        <v>50.735099337748338</v>
      </c>
      <c r="V40" s="7">
        <v>181.08581436077057</v>
      </c>
      <c r="W40" s="7">
        <v>159.68821292775664</v>
      </c>
      <c r="X40" s="7">
        <v>370</v>
      </c>
      <c r="Y40" s="7">
        <v>217.52244897959184</v>
      </c>
      <c r="Z40" s="7">
        <v>107.12307692307692</v>
      </c>
      <c r="AA40" s="7">
        <v>255.73946360153258</v>
      </c>
      <c r="AB40" s="7">
        <v>488.27702702702697</v>
      </c>
      <c r="AC40" s="7">
        <v>478.0733944954128</v>
      </c>
      <c r="AD40" s="7">
        <v>193.62382445141066</v>
      </c>
      <c r="AE40" s="7">
        <v>393.67430441898529</v>
      </c>
      <c r="AF40" s="7">
        <v>235.24571428571429</v>
      </c>
      <c r="AG40" s="7">
        <v>174.6875</v>
      </c>
      <c r="AH40" s="7">
        <v>332.56903765690379</v>
      </c>
      <c r="AI40" s="7">
        <v>520</v>
      </c>
      <c r="AJ40" s="7">
        <v>614.56173421300662</v>
      </c>
      <c r="AK40" s="7">
        <v>324.53015873015875</v>
      </c>
      <c r="AL40" s="7">
        <v>395.43984962406017</v>
      </c>
      <c r="AM40" s="7">
        <v>40.447368421052637</v>
      </c>
      <c r="AN40" s="7">
        <v>85</v>
      </c>
      <c r="AO40" s="7">
        <v>53.30869565217391</v>
      </c>
      <c r="AP40" s="7">
        <v>405.99082568807341</v>
      </c>
      <c r="AQ40" s="7">
        <v>238.82579185520362</v>
      </c>
      <c r="AR40" s="7">
        <v>261.43689320388347</v>
      </c>
      <c r="AS40" s="7">
        <v>511.9387755102041</v>
      </c>
      <c r="AT40" s="7">
        <v>256.4832214765101</v>
      </c>
      <c r="AU40" s="7">
        <v>244.30188679245285</v>
      </c>
      <c r="AV40" s="7">
        <v>404.03542234332429</v>
      </c>
      <c r="AW40" s="7">
        <v>232.76868327402136</v>
      </c>
      <c r="AX40" s="7">
        <v>286.06315789473683</v>
      </c>
      <c r="AY40" s="7">
        <v>6.375</v>
      </c>
      <c r="AZ40" s="7">
        <v>167.91031390134529</v>
      </c>
      <c r="BA40" s="7">
        <v>1383.3269435569757</v>
      </c>
      <c r="BB40" s="7">
        <v>279.55947136563879</v>
      </c>
      <c r="BC40" s="7">
        <v>112.01900237529692</v>
      </c>
      <c r="BD40" s="7">
        <v>237.29529780564263</v>
      </c>
      <c r="BE40" s="324">
        <f t="shared" si="0"/>
        <v>12024.582602373932</v>
      </c>
      <c r="BG40" s="7">
        <v>0</v>
      </c>
      <c r="BH40" s="7">
        <v>19185.727607709752</v>
      </c>
      <c r="BI40" s="7">
        <v>239069.01997953304</v>
      </c>
      <c r="BJ40" s="7">
        <v>5782.32</v>
      </c>
      <c r="BK40" s="7">
        <v>244199.89007413003</v>
      </c>
      <c r="BL40" s="7">
        <v>243950.2418532256</v>
      </c>
      <c r="BM40" s="7">
        <v>10177.541766906474</v>
      </c>
      <c r="BN40" s="7">
        <v>175496.72282820655</v>
      </c>
      <c r="BO40" s="7">
        <v>51518.309211357671</v>
      </c>
      <c r="BP40" s="7">
        <v>8095.6434358309943</v>
      </c>
      <c r="BQ40" s="7">
        <v>146152.18100741744</v>
      </c>
      <c r="BR40" s="7">
        <v>215908.05203335325</v>
      </c>
      <c r="BS40" s="7">
        <v>191727.56253638098</v>
      </c>
      <c r="BT40" s="7">
        <v>288420.32527681533</v>
      </c>
      <c r="BU40" s="7">
        <v>71418.493708768918</v>
      </c>
      <c r="BV40" s="7">
        <v>257356.47106514475</v>
      </c>
      <c r="BW40" s="7">
        <v>218492.71121647023</v>
      </c>
      <c r="BX40" s="7">
        <v>512910.10184301448</v>
      </c>
      <c r="BY40" s="7">
        <v>298450.23873064463</v>
      </c>
      <c r="BZ40" s="7">
        <v>149969.11831169282</v>
      </c>
      <c r="CA40" s="7">
        <v>369996.99654354341</v>
      </c>
      <c r="CB40" s="7">
        <v>705238.39562700491</v>
      </c>
      <c r="CC40" s="7">
        <v>690948.47433497058</v>
      </c>
      <c r="CD40" s="7">
        <v>269897.96094765625</v>
      </c>
      <c r="CE40" s="7">
        <v>565833.9205387421</v>
      </c>
      <c r="CF40" s="7">
        <v>343474.46057661704</v>
      </c>
      <c r="CG40" s="7">
        <v>248197.38049304351</v>
      </c>
      <c r="CH40" s="7">
        <v>474053.04864116031</v>
      </c>
      <c r="CI40" s="7">
        <v>750284.46148257528</v>
      </c>
      <c r="CJ40" s="7">
        <v>876825.6993470937</v>
      </c>
      <c r="CK40" s="7">
        <v>459566.41929103475</v>
      </c>
      <c r="CL40" s="7">
        <v>556773.40070470469</v>
      </c>
      <c r="CM40" s="7">
        <v>61640.23831500869</v>
      </c>
      <c r="CN40" s="7">
        <v>127672.08593080725</v>
      </c>
      <c r="CO40" s="7">
        <v>84377.671275164015</v>
      </c>
      <c r="CP40" s="7">
        <v>561149.02638859616</v>
      </c>
      <c r="CQ40" s="7">
        <v>336863.13586725609</v>
      </c>
      <c r="CR40" s="7">
        <v>367056.20258847257</v>
      </c>
      <c r="CS40" s="7">
        <v>716636.66111024038</v>
      </c>
      <c r="CT40" s="7">
        <v>365624.31894269254</v>
      </c>
      <c r="CU40" s="7">
        <v>346774.81449657527</v>
      </c>
      <c r="CV40" s="7">
        <v>579399.88181733852</v>
      </c>
      <c r="CW40" s="7">
        <v>336952.42970487144</v>
      </c>
      <c r="CX40" s="7">
        <v>397698.14517829457</v>
      </c>
      <c r="CY40" s="7">
        <v>9139.5881904761882</v>
      </c>
      <c r="CZ40" s="7">
        <v>242183.10751771188</v>
      </c>
      <c r="DA40" s="7">
        <v>1520905.6727573066</v>
      </c>
      <c r="DB40" s="7">
        <v>413087.46268256713</v>
      </c>
      <c r="DC40" s="7">
        <v>162780.59675593031</v>
      </c>
      <c r="DD40" s="7">
        <v>346038.64754341665</v>
      </c>
      <c r="DE40" s="324">
        <f t="shared" si="105"/>
        <v>16635350.978077479</v>
      </c>
      <c r="DG40" s="27">
        <v>0</v>
      </c>
      <c r="DH40" s="27">
        <v>1434.2117687074831</v>
      </c>
      <c r="DI40" s="27">
        <v>1370.8543155843533</v>
      </c>
      <c r="DJ40" s="27">
        <v>1325.115</v>
      </c>
      <c r="DK40" s="27">
        <v>1360.5709335955848</v>
      </c>
      <c r="DL40" s="27">
        <v>1323.1636640793859</v>
      </c>
      <c r="DM40" s="27">
        <v>1357.0055689208632</v>
      </c>
      <c r="DN40" s="27">
        <v>1426.2028757231301</v>
      </c>
      <c r="DO40" s="27">
        <v>1343.2922105479927</v>
      </c>
      <c r="DP40" s="27">
        <v>1530.9069317757328</v>
      </c>
      <c r="DQ40" s="27">
        <v>1430.6075323633345</v>
      </c>
      <c r="DR40" s="27">
        <v>1440.292858120544</v>
      </c>
      <c r="DS40" s="27">
        <v>1407.0346778469193</v>
      </c>
      <c r="DT40" s="27">
        <v>1397.3203452100927</v>
      </c>
      <c r="DU40" s="27">
        <v>1407.6742657647967</v>
      </c>
      <c r="DV40" s="27">
        <v>1421.1851545280238</v>
      </c>
      <c r="DW40" s="27">
        <v>1368.2457033652001</v>
      </c>
      <c r="DX40" s="27">
        <v>1386.2435184946337</v>
      </c>
      <c r="DY40" s="27">
        <v>1372.0433919840866</v>
      </c>
      <c r="DZ40" s="27">
        <v>1399.9702269510317</v>
      </c>
      <c r="EA40" s="27">
        <v>1446.77317819058</v>
      </c>
      <c r="EB40" s="27">
        <v>1444.340725839573</v>
      </c>
      <c r="EC40" s="27">
        <v>1445.2769852717674</v>
      </c>
      <c r="ED40" s="27">
        <v>1393.9295007334511</v>
      </c>
      <c r="EE40" s="27">
        <v>1437.3148417035834</v>
      </c>
      <c r="EF40" s="27">
        <v>1460.0668140523703</v>
      </c>
      <c r="EG40" s="27">
        <v>1420.8079026435407</v>
      </c>
      <c r="EH40" s="27">
        <v>1425.4274901267841</v>
      </c>
      <c r="EI40" s="27">
        <v>1442.8547336203371</v>
      </c>
      <c r="EJ40" s="27">
        <v>1426.7495851656565</v>
      </c>
      <c r="EK40" s="27">
        <v>1416.0977244434048</v>
      </c>
      <c r="EL40" s="27">
        <v>1407.9850607722574</v>
      </c>
      <c r="EM40" s="27">
        <v>1523.9616499481651</v>
      </c>
      <c r="EN40" s="27">
        <v>1502.0245403624383</v>
      </c>
      <c r="EO40" s="27">
        <v>1582.8125269788536</v>
      </c>
      <c r="EP40" s="27">
        <v>1382.171691780376</v>
      </c>
      <c r="EQ40" s="27">
        <v>1410.4973053810327</v>
      </c>
      <c r="ER40" s="27">
        <v>1403.9954273103342</v>
      </c>
      <c r="ES40" s="27">
        <v>1399.848371313605</v>
      </c>
      <c r="ET40" s="27">
        <v>1425.52918993252</v>
      </c>
      <c r="EU40" s="27">
        <v>1419.4520519245048</v>
      </c>
      <c r="EV40" s="27">
        <v>1434.0323886874462</v>
      </c>
      <c r="EW40" s="27">
        <v>1447.5848940048445</v>
      </c>
      <c r="EX40" s="27">
        <v>1390.2459446547684</v>
      </c>
      <c r="EY40" s="27">
        <v>1433.6608926237159</v>
      </c>
      <c r="EZ40" s="27">
        <v>1442.3361012832429</v>
      </c>
      <c r="FA40" s="27">
        <v>1099.4549624303363</v>
      </c>
      <c r="FB40" s="27">
        <v>1477.6371577204968</v>
      </c>
      <c r="FC40" s="27">
        <v>1453.1516377066721</v>
      </c>
      <c r="FD40" s="27">
        <v>1458.261713330875</v>
      </c>
      <c r="FE40" s="28">
        <v>1384.0036425669555</v>
      </c>
    </row>
    <row r="41" spans="1:161">
      <c r="A41" s="1" t="s">
        <v>412</v>
      </c>
      <c r="B41" s="2" t="s">
        <v>271</v>
      </c>
      <c r="C41" s="37" t="s">
        <v>372</v>
      </c>
      <c r="D41" s="2">
        <v>3</v>
      </c>
      <c r="E41" s="1">
        <v>2</v>
      </c>
      <c r="F41" s="4" t="s">
        <v>370</v>
      </c>
      <c r="G41" s="7">
        <v>0</v>
      </c>
      <c r="H41" s="7">
        <v>0</v>
      </c>
      <c r="I41" s="7">
        <v>0</v>
      </c>
      <c r="J41" s="7">
        <v>0</v>
      </c>
      <c r="K41" s="7">
        <v>0</v>
      </c>
      <c r="L41" s="7">
        <v>0</v>
      </c>
      <c r="M41" s="7">
        <v>0</v>
      </c>
      <c r="N41" s="7">
        <v>0</v>
      </c>
      <c r="O41" s="7">
        <v>0</v>
      </c>
      <c r="P41" s="7">
        <v>0</v>
      </c>
      <c r="Q41" s="7">
        <v>0</v>
      </c>
      <c r="R41" s="7">
        <v>0</v>
      </c>
      <c r="S41" s="7">
        <v>0</v>
      </c>
      <c r="T41" s="7">
        <v>0</v>
      </c>
      <c r="U41" s="7">
        <v>0</v>
      </c>
      <c r="V41" s="7">
        <v>0</v>
      </c>
      <c r="W41" s="7">
        <v>0</v>
      </c>
      <c r="X41" s="7">
        <v>0</v>
      </c>
      <c r="Y41" s="7">
        <v>0</v>
      </c>
      <c r="Z41" s="7">
        <v>0</v>
      </c>
      <c r="AA41" s="7">
        <v>0</v>
      </c>
      <c r="AB41" s="7">
        <v>0</v>
      </c>
      <c r="AC41" s="7">
        <v>0</v>
      </c>
      <c r="AD41" s="7">
        <v>0</v>
      </c>
      <c r="AE41" s="7">
        <v>0</v>
      </c>
      <c r="AF41" s="7">
        <v>0</v>
      </c>
      <c r="AG41" s="7">
        <v>0</v>
      </c>
      <c r="AH41" s="7">
        <v>0</v>
      </c>
      <c r="AI41" s="7">
        <v>0</v>
      </c>
      <c r="AJ41" s="7">
        <v>0</v>
      </c>
      <c r="AK41" s="7">
        <v>0</v>
      </c>
      <c r="AL41" s="7">
        <v>0</v>
      </c>
      <c r="AM41" s="7">
        <v>0</v>
      </c>
      <c r="AN41" s="7">
        <v>0</v>
      </c>
      <c r="AO41" s="7">
        <v>0</v>
      </c>
      <c r="AP41" s="7">
        <v>0</v>
      </c>
      <c r="AQ41" s="7">
        <v>0</v>
      </c>
      <c r="AR41" s="7">
        <v>0</v>
      </c>
      <c r="AS41" s="7">
        <v>0</v>
      </c>
      <c r="AT41" s="7">
        <v>0</v>
      </c>
      <c r="AU41" s="7">
        <v>0</v>
      </c>
      <c r="AV41" s="7">
        <v>0</v>
      </c>
      <c r="AW41" s="7">
        <v>0</v>
      </c>
      <c r="AX41" s="7">
        <v>0</v>
      </c>
      <c r="AY41" s="7">
        <v>0</v>
      </c>
      <c r="AZ41" s="7">
        <v>0</v>
      </c>
      <c r="BA41" s="7">
        <v>0</v>
      </c>
      <c r="BB41" s="7">
        <v>0</v>
      </c>
      <c r="BC41" s="7">
        <v>0</v>
      </c>
      <c r="BD41" s="7">
        <v>0</v>
      </c>
      <c r="BE41" s="9">
        <v>0</v>
      </c>
      <c r="BG41" s="7">
        <v>0</v>
      </c>
      <c r="BH41" s="7">
        <v>0</v>
      </c>
      <c r="BI41" s="7">
        <v>0</v>
      </c>
      <c r="BJ41" s="7">
        <v>0</v>
      </c>
      <c r="BK41" s="7">
        <v>0</v>
      </c>
      <c r="BL41" s="7">
        <v>0</v>
      </c>
      <c r="BM41" s="7">
        <v>0</v>
      </c>
      <c r="BN41" s="7">
        <v>0</v>
      </c>
      <c r="BO41" s="7">
        <v>0</v>
      </c>
      <c r="BP41" s="7">
        <v>0</v>
      </c>
      <c r="BQ41" s="7">
        <v>0</v>
      </c>
      <c r="BR41" s="7">
        <v>0</v>
      </c>
      <c r="BS41" s="7">
        <v>0</v>
      </c>
      <c r="BT41" s="7">
        <v>0</v>
      </c>
      <c r="BU41" s="7">
        <v>0</v>
      </c>
      <c r="BV41" s="7">
        <v>0</v>
      </c>
      <c r="BW41" s="7">
        <v>0</v>
      </c>
      <c r="BX41" s="7">
        <v>0</v>
      </c>
      <c r="BY41" s="7">
        <v>0</v>
      </c>
      <c r="BZ41" s="7">
        <v>0</v>
      </c>
      <c r="CA41" s="7">
        <v>0</v>
      </c>
      <c r="CB41" s="7">
        <v>0</v>
      </c>
      <c r="CC41" s="7">
        <v>0</v>
      </c>
      <c r="CD41" s="7">
        <v>0</v>
      </c>
      <c r="CE41" s="7">
        <v>0</v>
      </c>
      <c r="CF41" s="7">
        <v>0</v>
      </c>
      <c r="CG41" s="7">
        <v>0</v>
      </c>
      <c r="CH41" s="7">
        <v>0</v>
      </c>
      <c r="CI41" s="7">
        <v>0</v>
      </c>
      <c r="CJ41" s="7">
        <v>0</v>
      </c>
      <c r="CK41" s="7">
        <v>0</v>
      </c>
      <c r="CL41" s="7">
        <v>0</v>
      </c>
      <c r="CM41" s="7">
        <v>0</v>
      </c>
      <c r="CN41" s="7">
        <v>0</v>
      </c>
      <c r="CO41" s="7">
        <v>0</v>
      </c>
      <c r="CP41" s="7">
        <v>0</v>
      </c>
      <c r="CQ41" s="7">
        <v>0</v>
      </c>
      <c r="CR41" s="7">
        <v>0</v>
      </c>
      <c r="CS41" s="7">
        <v>0</v>
      </c>
      <c r="CT41" s="7">
        <v>0</v>
      </c>
      <c r="CU41" s="7">
        <v>0</v>
      </c>
      <c r="CV41" s="7">
        <v>0</v>
      </c>
      <c r="CW41" s="7">
        <v>0</v>
      </c>
      <c r="CX41" s="7">
        <v>0</v>
      </c>
      <c r="CY41" s="7">
        <v>0</v>
      </c>
      <c r="CZ41" s="7">
        <v>0</v>
      </c>
      <c r="DA41" s="7">
        <v>0</v>
      </c>
      <c r="DB41" s="7">
        <v>0</v>
      </c>
      <c r="DC41" s="7">
        <v>0</v>
      </c>
      <c r="DD41" s="7">
        <v>0</v>
      </c>
      <c r="DE41" s="324">
        <f t="shared" si="105"/>
        <v>0</v>
      </c>
      <c r="DG41" s="27">
        <v>0</v>
      </c>
      <c r="DH41" s="27">
        <v>0</v>
      </c>
      <c r="DI41" s="27">
        <v>0</v>
      </c>
      <c r="DJ41" s="27">
        <v>0</v>
      </c>
      <c r="DK41" s="27">
        <v>0</v>
      </c>
      <c r="DL41" s="27">
        <v>0</v>
      </c>
      <c r="DM41" s="27">
        <v>0</v>
      </c>
      <c r="DN41" s="27">
        <v>0</v>
      </c>
      <c r="DO41" s="27">
        <v>0</v>
      </c>
      <c r="DP41" s="27">
        <v>0</v>
      </c>
      <c r="DQ41" s="27">
        <v>0</v>
      </c>
      <c r="DR41" s="27">
        <v>0</v>
      </c>
      <c r="DS41" s="27">
        <v>0</v>
      </c>
      <c r="DT41" s="27">
        <v>0</v>
      </c>
      <c r="DU41" s="27">
        <v>0</v>
      </c>
      <c r="DV41" s="27">
        <v>0</v>
      </c>
      <c r="DW41" s="27">
        <v>0</v>
      </c>
      <c r="DX41" s="27">
        <v>0</v>
      </c>
      <c r="DY41" s="27">
        <v>0</v>
      </c>
      <c r="DZ41" s="27">
        <v>0</v>
      </c>
      <c r="EA41" s="27">
        <v>0</v>
      </c>
      <c r="EB41" s="27">
        <v>0</v>
      </c>
      <c r="EC41" s="27">
        <v>0</v>
      </c>
      <c r="ED41" s="27">
        <v>0</v>
      </c>
      <c r="EE41" s="27">
        <v>0</v>
      </c>
      <c r="EF41" s="27">
        <v>0</v>
      </c>
      <c r="EG41" s="27">
        <v>0</v>
      </c>
      <c r="EH41" s="27">
        <v>0</v>
      </c>
      <c r="EI41" s="27">
        <v>0</v>
      </c>
      <c r="EJ41" s="27">
        <v>0</v>
      </c>
      <c r="EK41" s="27">
        <v>0</v>
      </c>
      <c r="EL41" s="27">
        <v>0</v>
      </c>
      <c r="EM41" s="27">
        <v>0</v>
      </c>
      <c r="EN41" s="27">
        <v>0</v>
      </c>
      <c r="EO41" s="27">
        <v>0</v>
      </c>
      <c r="EP41" s="27">
        <v>0</v>
      </c>
      <c r="EQ41" s="27">
        <v>0</v>
      </c>
      <c r="ER41" s="27">
        <v>0</v>
      </c>
      <c r="ES41" s="27">
        <v>0</v>
      </c>
      <c r="ET41" s="27">
        <v>0</v>
      </c>
      <c r="EU41" s="27">
        <v>0</v>
      </c>
      <c r="EV41" s="27">
        <v>0</v>
      </c>
      <c r="EW41" s="27">
        <v>0</v>
      </c>
      <c r="EX41" s="27">
        <v>0</v>
      </c>
      <c r="EY41" s="27">
        <v>0</v>
      </c>
      <c r="EZ41" s="27">
        <v>0</v>
      </c>
      <c r="FA41" s="27">
        <v>0</v>
      </c>
      <c r="FB41" s="27">
        <v>0</v>
      </c>
      <c r="FC41" s="27">
        <v>0</v>
      </c>
      <c r="FD41" s="27">
        <v>0</v>
      </c>
      <c r="FE41" s="27">
        <v>0</v>
      </c>
    </row>
    <row r="42" spans="1:161">
      <c r="A42" s="1" t="s">
        <v>412</v>
      </c>
      <c r="B42" s="2" t="s">
        <v>278</v>
      </c>
      <c r="C42" s="37" t="s">
        <v>372</v>
      </c>
      <c r="D42" s="2">
        <v>3</v>
      </c>
      <c r="E42" s="1">
        <v>2</v>
      </c>
      <c r="F42" s="4" t="s">
        <v>370</v>
      </c>
      <c r="G42" s="7">
        <v>0</v>
      </c>
      <c r="H42" s="7">
        <v>0</v>
      </c>
      <c r="I42" s="7">
        <v>0</v>
      </c>
      <c r="J42" s="7">
        <v>0</v>
      </c>
      <c r="K42" s="7">
        <v>0</v>
      </c>
      <c r="L42" s="7">
        <v>0</v>
      </c>
      <c r="M42" s="7">
        <v>0</v>
      </c>
      <c r="N42" s="7">
        <v>0</v>
      </c>
      <c r="O42" s="7">
        <v>0</v>
      </c>
      <c r="P42" s="7">
        <v>0</v>
      </c>
      <c r="Q42" s="7">
        <v>0</v>
      </c>
      <c r="R42" s="7">
        <v>0</v>
      </c>
      <c r="S42" s="7">
        <v>0</v>
      </c>
      <c r="T42" s="7">
        <v>0</v>
      </c>
      <c r="U42" s="7">
        <v>0</v>
      </c>
      <c r="V42" s="7">
        <v>0</v>
      </c>
      <c r="W42" s="7">
        <v>0</v>
      </c>
      <c r="X42" s="7">
        <v>0</v>
      </c>
      <c r="Y42" s="7">
        <v>0</v>
      </c>
      <c r="Z42" s="7">
        <v>0</v>
      </c>
      <c r="AA42" s="7">
        <v>0</v>
      </c>
      <c r="AB42" s="7">
        <v>0</v>
      </c>
      <c r="AC42" s="7">
        <v>0</v>
      </c>
      <c r="AD42" s="7">
        <v>0</v>
      </c>
      <c r="AE42" s="7">
        <v>0</v>
      </c>
      <c r="AF42" s="7">
        <v>0</v>
      </c>
      <c r="AG42" s="7">
        <v>0</v>
      </c>
      <c r="AH42" s="7">
        <v>0</v>
      </c>
      <c r="AI42" s="7">
        <v>0</v>
      </c>
      <c r="AJ42" s="7">
        <v>0</v>
      </c>
      <c r="AK42" s="7">
        <v>0</v>
      </c>
      <c r="AL42" s="7">
        <v>0</v>
      </c>
      <c r="AM42" s="7">
        <v>0</v>
      </c>
      <c r="AN42" s="7">
        <v>0</v>
      </c>
      <c r="AO42" s="7">
        <v>0</v>
      </c>
      <c r="AP42" s="7">
        <v>0</v>
      </c>
      <c r="AQ42" s="7">
        <v>0</v>
      </c>
      <c r="AR42" s="7">
        <v>0</v>
      </c>
      <c r="AS42" s="7">
        <v>0</v>
      </c>
      <c r="AT42" s="7">
        <v>0</v>
      </c>
      <c r="AU42" s="7">
        <v>0</v>
      </c>
      <c r="AV42" s="7">
        <v>0</v>
      </c>
      <c r="AW42" s="7">
        <v>0</v>
      </c>
      <c r="AX42" s="7">
        <v>0</v>
      </c>
      <c r="AY42" s="7">
        <v>0</v>
      </c>
      <c r="AZ42" s="7">
        <v>0</v>
      </c>
      <c r="BA42" s="7">
        <v>0</v>
      </c>
      <c r="BB42" s="7">
        <v>0</v>
      </c>
      <c r="BC42" s="7">
        <v>5</v>
      </c>
      <c r="BD42" s="7">
        <v>0</v>
      </c>
      <c r="BE42" s="9">
        <v>5</v>
      </c>
      <c r="BG42" s="7">
        <v>0</v>
      </c>
      <c r="BH42" s="7">
        <v>0</v>
      </c>
      <c r="BI42" s="7">
        <v>0</v>
      </c>
      <c r="BJ42" s="7">
        <v>0</v>
      </c>
      <c r="BK42" s="7">
        <v>0</v>
      </c>
      <c r="BL42" s="7">
        <v>0</v>
      </c>
      <c r="BM42" s="7">
        <v>0</v>
      </c>
      <c r="BN42" s="7">
        <v>0</v>
      </c>
      <c r="BO42" s="7">
        <v>0</v>
      </c>
      <c r="BP42" s="7">
        <v>0</v>
      </c>
      <c r="BQ42" s="7">
        <v>0</v>
      </c>
      <c r="BR42" s="7">
        <v>0</v>
      </c>
      <c r="BS42" s="7">
        <v>0</v>
      </c>
      <c r="BT42" s="7">
        <v>0</v>
      </c>
      <c r="BU42" s="7">
        <v>0</v>
      </c>
      <c r="BV42" s="7">
        <v>0</v>
      </c>
      <c r="BW42" s="7">
        <v>0</v>
      </c>
      <c r="BX42" s="7">
        <v>0</v>
      </c>
      <c r="BY42" s="7">
        <v>0</v>
      </c>
      <c r="BZ42" s="7">
        <v>0</v>
      </c>
      <c r="CA42" s="7">
        <v>0</v>
      </c>
      <c r="CB42" s="7">
        <v>0</v>
      </c>
      <c r="CC42" s="7">
        <v>0</v>
      </c>
      <c r="CD42" s="7">
        <v>0</v>
      </c>
      <c r="CE42" s="7">
        <v>0</v>
      </c>
      <c r="CF42" s="7">
        <v>0</v>
      </c>
      <c r="CG42" s="7">
        <v>0</v>
      </c>
      <c r="CH42" s="7">
        <v>0</v>
      </c>
      <c r="CI42" s="7">
        <v>0</v>
      </c>
      <c r="CJ42" s="7">
        <v>0</v>
      </c>
      <c r="CK42" s="7">
        <v>0</v>
      </c>
      <c r="CL42" s="7">
        <v>0</v>
      </c>
      <c r="CM42" s="7">
        <v>0</v>
      </c>
      <c r="CN42" s="7">
        <v>0</v>
      </c>
      <c r="CO42" s="7">
        <v>0</v>
      </c>
      <c r="CP42" s="7">
        <v>0</v>
      </c>
      <c r="CQ42" s="7">
        <v>0</v>
      </c>
      <c r="CR42" s="7">
        <v>0</v>
      </c>
      <c r="CS42" s="7">
        <v>0</v>
      </c>
      <c r="CT42" s="7">
        <v>0</v>
      </c>
      <c r="CU42" s="7">
        <v>0</v>
      </c>
      <c r="CV42" s="7">
        <v>0</v>
      </c>
      <c r="CW42" s="7">
        <v>0</v>
      </c>
      <c r="CX42" s="7">
        <v>0</v>
      </c>
      <c r="CY42" s="7">
        <v>0</v>
      </c>
      <c r="CZ42" s="7">
        <v>0</v>
      </c>
      <c r="DA42" s="7">
        <v>0</v>
      </c>
      <c r="DB42" s="7">
        <v>0</v>
      </c>
      <c r="DC42" s="7">
        <v>128142.6825</v>
      </c>
      <c r="DD42" s="7">
        <v>0</v>
      </c>
      <c r="DE42" s="324">
        <f t="shared" si="105"/>
        <v>128142.6825</v>
      </c>
      <c r="DG42" s="27">
        <v>0</v>
      </c>
      <c r="DH42" s="27">
        <v>0</v>
      </c>
      <c r="DI42" s="27">
        <v>0</v>
      </c>
      <c r="DJ42" s="27">
        <v>0</v>
      </c>
      <c r="DK42" s="27">
        <v>0</v>
      </c>
      <c r="DL42" s="27">
        <v>0</v>
      </c>
      <c r="DM42" s="27">
        <v>0</v>
      </c>
      <c r="DN42" s="27">
        <v>0</v>
      </c>
      <c r="DO42" s="27">
        <v>0</v>
      </c>
      <c r="DP42" s="27">
        <v>0</v>
      </c>
      <c r="DQ42" s="27">
        <v>0</v>
      </c>
      <c r="DR42" s="27">
        <v>0</v>
      </c>
      <c r="DS42" s="27">
        <v>0</v>
      </c>
      <c r="DT42" s="27">
        <v>0</v>
      </c>
      <c r="DU42" s="27">
        <v>0</v>
      </c>
      <c r="DV42" s="27">
        <v>0</v>
      </c>
      <c r="DW42" s="27">
        <v>0</v>
      </c>
      <c r="DX42" s="27">
        <v>0</v>
      </c>
      <c r="DY42" s="27">
        <v>0</v>
      </c>
      <c r="DZ42" s="27">
        <v>0</v>
      </c>
      <c r="EA42" s="27">
        <v>0</v>
      </c>
      <c r="EB42" s="27">
        <v>0</v>
      </c>
      <c r="EC42" s="27">
        <v>0</v>
      </c>
      <c r="ED42" s="27">
        <v>0</v>
      </c>
      <c r="EE42" s="27">
        <v>0</v>
      </c>
      <c r="EF42" s="27">
        <v>0</v>
      </c>
      <c r="EG42" s="27">
        <v>0</v>
      </c>
      <c r="EH42" s="27">
        <v>0</v>
      </c>
      <c r="EI42" s="27">
        <v>0</v>
      </c>
      <c r="EJ42" s="27">
        <v>0</v>
      </c>
      <c r="EK42" s="27">
        <v>0</v>
      </c>
      <c r="EL42" s="27">
        <v>0</v>
      </c>
      <c r="EM42" s="27">
        <v>0</v>
      </c>
      <c r="EN42" s="27">
        <v>0</v>
      </c>
      <c r="EO42" s="27">
        <v>0</v>
      </c>
      <c r="EP42" s="27">
        <v>0</v>
      </c>
      <c r="EQ42" s="27">
        <v>0</v>
      </c>
      <c r="ER42" s="27">
        <v>0</v>
      </c>
      <c r="ES42" s="27">
        <v>0</v>
      </c>
      <c r="ET42" s="27">
        <v>0</v>
      </c>
      <c r="EU42" s="27">
        <v>0</v>
      </c>
      <c r="EV42" s="27">
        <v>0</v>
      </c>
      <c r="EW42" s="27">
        <v>0</v>
      </c>
      <c r="EX42" s="27">
        <v>0</v>
      </c>
      <c r="EY42" s="27">
        <v>0</v>
      </c>
      <c r="EZ42" s="27">
        <v>0</v>
      </c>
      <c r="FA42" s="27">
        <v>0</v>
      </c>
      <c r="FB42" s="27">
        <v>0</v>
      </c>
      <c r="FC42" s="27">
        <v>25628.536499999998</v>
      </c>
      <c r="FD42" s="27">
        <v>0</v>
      </c>
      <c r="FE42" s="28">
        <v>25628.536499999998</v>
      </c>
    </row>
    <row r="43" spans="1:161">
      <c r="A43" s="1" t="s">
        <v>412</v>
      </c>
      <c r="B43" s="2" t="s">
        <v>279</v>
      </c>
      <c r="C43" s="37" t="s">
        <v>372</v>
      </c>
      <c r="D43" s="2">
        <v>3</v>
      </c>
      <c r="E43" s="1">
        <v>2</v>
      </c>
      <c r="F43" s="4" t="s">
        <v>370</v>
      </c>
      <c r="G43" s="7">
        <v>0</v>
      </c>
      <c r="H43" s="7">
        <v>0</v>
      </c>
      <c r="I43" s="7">
        <v>0</v>
      </c>
      <c r="J43" s="7">
        <v>0</v>
      </c>
      <c r="K43" s="7">
        <v>0</v>
      </c>
      <c r="L43" s="7">
        <v>0</v>
      </c>
      <c r="M43" s="7">
        <v>0</v>
      </c>
      <c r="N43" s="7">
        <v>0</v>
      </c>
      <c r="O43" s="7">
        <v>0</v>
      </c>
      <c r="P43" s="7">
        <v>0</v>
      </c>
      <c r="Q43" s="7">
        <v>0</v>
      </c>
      <c r="R43" s="7">
        <v>0</v>
      </c>
      <c r="S43" s="7">
        <v>0</v>
      </c>
      <c r="T43" s="7">
        <v>0</v>
      </c>
      <c r="U43" s="7">
        <v>0</v>
      </c>
      <c r="V43" s="7">
        <v>0</v>
      </c>
      <c r="W43" s="7">
        <v>0</v>
      </c>
      <c r="X43" s="7">
        <v>0</v>
      </c>
      <c r="Y43" s="7">
        <v>0</v>
      </c>
      <c r="Z43" s="7">
        <v>0</v>
      </c>
      <c r="AA43" s="7">
        <v>0</v>
      </c>
      <c r="AB43" s="7">
        <v>0</v>
      </c>
      <c r="AC43" s="7">
        <v>0</v>
      </c>
      <c r="AD43" s="7">
        <v>0</v>
      </c>
      <c r="AE43" s="7">
        <v>0</v>
      </c>
      <c r="AF43" s="7">
        <v>0</v>
      </c>
      <c r="AG43" s="7">
        <v>0</v>
      </c>
      <c r="AH43" s="7">
        <v>0</v>
      </c>
      <c r="AI43" s="7">
        <v>0</v>
      </c>
      <c r="AJ43" s="7">
        <v>0</v>
      </c>
      <c r="AK43" s="7">
        <v>0</v>
      </c>
      <c r="AL43" s="7">
        <v>0</v>
      </c>
      <c r="AM43" s="7">
        <v>0</v>
      </c>
      <c r="AN43" s="7">
        <v>0</v>
      </c>
      <c r="AO43" s="7">
        <v>0</v>
      </c>
      <c r="AP43" s="7">
        <v>0</v>
      </c>
      <c r="AQ43" s="7">
        <v>0</v>
      </c>
      <c r="AR43" s="7">
        <v>0</v>
      </c>
      <c r="AS43" s="7">
        <v>0</v>
      </c>
      <c r="AT43" s="7">
        <v>0</v>
      </c>
      <c r="AU43" s="7">
        <v>0</v>
      </c>
      <c r="AV43" s="7">
        <v>0</v>
      </c>
      <c r="AW43" s="14">
        <v>0.42168674698795183</v>
      </c>
      <c r="AX43" s="7">
        <v>0</v>
      </c>
      <c r="AY43" s="7">
        <v>0</v>
      </c>
      <c r="AZ43" s="7">
        <v>0</v>
      </c>
      <c r="BA43" s="7">
        <v>0</v>
      </c>
      <c r="BB43" s="7">
        <v>0</v>
      </c>
      <c r="BC43" s="14">
        <v>4.2736842105263158</v>
      </c>
      <c r="BD43" s="7">
        <v>0</v>
      </c>
      <c r="BE43" s="15">
        <v>4.6953709575142675</v>
      </c>
      <c r="BG43" s="7">
        <v>0</v>
      </c>
      <c r="BH43" s="7">
        <v>0</v>
      </c>
      <c r="BI43" s="7">
        <v>0</v>
      </c>
      <c r="BJ43" s="7">
        <v>0</v>
      </c>
      <c r="BK43" s="7">
        <v>0</v>
      </c>
      <c r="BL43" s="7">
        <v>0</v>
      </c>
      <c r="BM43" s="7">
        <v>0</v>
      </c>
      <c r="BN43" s="7">
        <v>0</v>
      </c>
      <c r="BO43" s="7">
        <v>0</v>
      </c>
      <c r="BP43" s="7">
        <v>0</v>
      </c>
      <c r="BQ43" s="7">
        <v>0</v>
      </c>
      <c r="BR43" s="7">
        <v>0</v>
      </c>
      <c r="BS43" s="7">
        <v>0</v>
      </c>
      <c r="BT43" s="7">
        <v>0</v>
      </c>
      <c r="BU43" s="7">
        <v>0</v>
      </c>
      <c r="BV43" s="7">
        <v>0</v>
      </c>
      <c r="BW43" s="7">
        <v>0</v>
      </c>
      <c r="BX43" s="7">
        <v>0</v>
      </c>
      <c r="BY43" s="7">
        <v>0</v>
      </c>
      <c r="BZ43" s="7">
        <v>0</v>
      </c>
      <c r="CA43" s="7">
        <v>0</v>
      </c>
      <c r="CB43" s="7">
        <v>0</v>
      </c>
      <c r="CC43" s="7">
        <v>0</v>
      </c>
      <c r="CD43" s="7">
        <v>0</v>
      </c>
      <c r="CE43" s="7">
        <v>0</v>
      </c>
      <c r="CF43" s="7">
        <v>0</v>
      </c>
      <c r="CG43" s="7">
        <v>0</v>
      </c>
      <c r="CH43" s="7">
        <v>0</v>
      </c>
      <c r="CI43" s="7">
        <v>0</v>
      </c>
      <c r="CJ43" s="7">
        <v>0</v>
      </c>
      <c r="CK43" s="7">
        <v>0</v>
      </c>
      <c r="CL43" s="7">
        <v>0</v>
      </c>
      <c r="CM43" s="7">
        <v>0</v>
      </c>
      <c r="CN43" s="7">
        <v>0</v>
      </c>
      <c r="CO43" s="7">
        <v>0</v>
      </c>
      <c r="CP43" s="7">
        <v>0</v>
      </c>
      <c r="CQ43" s="7">
        <v>0</v>
      </c>
      <c r="CR43" s="7">
        <v>0</v>
      </c>
      <c r="CS43" s="7">
        <v>0</v>
      </c>
      <c r="CT43" s="7">
        <v>0</v>
      </c>
      <c r="CU43" s="7">
        <v>0</v>
      </c>
      <c r="CV43" s="7">
        <v>0</v>
      </c>
      <c r="CW43" s="7">
        <v>5723.8837897113372</v>
      </c>
      <c r="CX43" s="7">
        <v>0</v>
      </c>
      <c r="CY43" s="7">
        <v>0</v>
      </c>
      <c r="CZ43" s="7">
        <v>0</v>
      </c>
      <c r="DA43" s="7">
        <v>0</v>
      </c>
      <c r="DB43" s="7">
        <v>0</v>
      </c>
      <c r="DC43" s="7">
        <v>58374.845475200171</v>
      </c>
      <c r="DD43" s="7">
        <v>0</v>
      </c>
      <c r="DE43" s="324">
        <f t="shared" si="105"/>
        <v>64098.729264911512</v>
      </c>
      <c r="DG43" s="27">
        <v>0</v>
      </c>
      <c r="DH43" s="27">
        <v>0</v>
      </c>
      <c r="DI43" s="27">
        <v>0</v>
      </c>
      <c r="DJ43" s="27">
        <v>0</v>
      </c>
      <c r="DK43" s="27">
        <v>0</v>
      </c>
      <c r="DL43" s="27">
        <v>0</v>
      </c>
      <c r="DM43" s="27">
        <v>0</v>
      </c>
      <c r="DN43" s="27">
        <v>0</v>
      </c>
      <c r="DO43" s="27">
        <v>0</v>
      </c>
      <c r="DP43" s="27">
        <v>0</v>
      </c>
      <c r="DQ43" s="27">
        <v>0</v>
      </c>
      <c r="DR43" s="27">
        <v>0</v>
      </c>
      <c r="DS43" s="27">
        <v>0</v>
      </c>
      <c r="DT43" s="27">
        <v>0</v>
      </c>
      <c r="DU43" s="27">
        <v>0</v>
      </c>
      <c r="DV43" s="27">
        <v>0</v>
      </c>
      <c r="DW43" s="27">
        <v>0</v>
      </c>
      <c r="DX43" s="27">
        <v>0</v>
      </c>
      <c r="DY43" s="27">
        <v>0</v>
      </c>
      <c r="DZ43" s="27">
        <v>0</v>
      </c>
      <c r="EA43" s="27">
        <v>0</v>
      </c>
      <c r="EB43" s="27">
        <v>0</v>
      </c>
      <c r="EC43" s="27">
        <v>0</v>
      </c>
      <c r="ED43" s="27">
        <v>0</v>
      </c>
      <c r="EE43" s="27">
        <v>0</v>
      </c>
      <c r="EF43" s="27">
        <v>0</v>
      </c>
      <c r="EG43" s="27">
        <v>0</v>
      </c>
      <c r="EH43" s="27">
        <v>0</v>
      </c>
      <c r="EI43" s="27">
        <v>0</v>
      </c>
      <c r="EJ43" s="27">
        <v>0</v>
      </c>
      <c r="EK43" s="27">
        <v>0</v>
      </c>
      <c r="EL43" s="27">
        <v>0</v>
      </c>
      <c r="EM43" s="27">
        <v>0</v>
      </c>
      <c r="EN43" s="27">
        <v>0</v>
      </c>
      <c r="EO43" s="27">
        <v>0</v>
      </c>
      <c r="EP43" s="27">
        <v>0</v>
      </c>
      <c r="EQ43" s="27">
        <v>0</v>
      </c>
      <c r="ER43" s="27">
        <v>0</v>
      </c>
      <c r="ES43" s="27">
        <v>0</v>
      </c>
      <c r="ET43" s="27">
        <v>0</v>
      </c>
      <c r="EU43" s="27">
        <v>0</v>
      </c>
      <c r="EV43" s="27">
        <v>0</v>
      </c>
      <c r="EW43" s="27">
        <v>13573.781558458313</v>
      </c>
      <c r="EX43" s="27">
        <v>0</v>
      </c>
      <c r="EY43" s="27">
        <v>0</v>
      </c>
      <c r="EZ43" s="27">
        <v>0</v>
      </c>
      <c r="FA43" s="27">
        <v>0</v>
      </c>
      <c r="FB43" s="27">
        <v>0</v>
      </c>
      <c r="FC43" s="27">
        <v>13659.138719566543</v>
      </c>
      <c r="FD43" s="27">
        <v>0</v>
      </c>
      <c r="FE43" s="28">
        <v>13651.47287507299</v>
      </c>
    </row>
    <row r="44" spans="1:161">
      <c r="A44" s="1" t="s">
        <v>412</v>
      </c>
      <c r="B44" s="2" t="s">
        <v>263</v>
      </c>
      <c r="C44" s="37" t="s">
        <v>372</v>
      </c>
      <c r="D44" s="2">
        <v>3</v>
      </c>
      <c r="E44" s="1">
        <v>2</v>
      </c>
      <c r="F44" s="4" t="s">
        <v>370</v>
      </c>
      <c r="G44" s="7">
        <v>0</v>
      </c>
      <c r="H44" s="7">
        <v>0</v>
      </c>
      <c r="I44" s="7">
        <v>0</v>
      </c>
      <c r="J44" s="7">
        <v>0</v>
      </c>
      <c r="K44" s="7">
        <v>0</v>
      </c>
      <c r="L44" s="7">
        <v>0</v>
      </c>
      <c r="M44" s="7">
        <v>0</v>
      </c>
      <c r="N44" s="7">
        <v>0</v>
      </c>
      <c r="O44" s="7">
        <v>0</v>
      </c>
      <c r="P44" s="7">
        <v>0</v>
      </c>
      <c r="Q44" s="7">
        <v>0</v>
      </c>
      <c r="R44" s="7">
        <v>0</v>
      </c>
      <c r="S44" s="7">
        <v>0</v>
      </c>
      <c r="T44" s="7">
        <v>0</v>
      </c>
      <c r="U44" s="7">
        <v>0</v>
      </c>
      <c r="V44" s="7">
        <v>0</v>
      </c>
      <c r="W44" s="7">
        <v>0</v>
      </c>
      <c r="X44" s="7">
        <v>0</v>
      </c>
      <c r="Y44" s="7">
        <v>0</v>
      </c>
      <c r="Z44" s="7">
        <v>0</v>
      </c>
      <c r="AA44" s="7">
        <v>0</v>
      </c>
      <c r="AB44" s="7">
        <v>0.86346863468634683</v>
      </c>
      <c r="AC44" s="7">
        <v>0</v>
      </c>
      <c r="AD44" s="7">
        <v>0</v>
      </c>
      <c r="AE44" s="7">
        <v>0</v>
      </c>
      <c r="AF44" s="7">
        <v>0</v>
      </c>
      <c r="AG44" s="7">
        <v>0</v>
      </c>
      <c r="AH44" s="7">
        <v>0</v>
      </c>
      <c r="AI44" s="7">
        <v>0</v>
      </c>
      <c r="AJ44" s="7">
        <v>0</v>
      </c>
      <c r="AK44" s="7">
        <v>0</v>
      </c>
      <c r="AL44" s="7">
        <v>0</v>
      </c>
      <c r="AM44" s="7">
        <v>0</v>
      </c>
      <c r="AN44" s="7">
        <v>0</v>
      </c>
      <c r="AO44" s="7">
        <v>0</v>
      </c>
      <c r="AP44" s="7">
        <v>0</v>
      </c>
      <c r="AQ44" s="7">
        <v>0</v>
      </c>
      <c r="AR44" s="7">
        <v>0.67592592592592593</v>
      </c>
      <c r="AS44" s="7">
        <v>0</v>
      </c>
      <c r="AT44" s="7">
        <v>0</v>
      </c>
      <c r="AU44" s="7">
        <v>0</v>
      </c>
      <c r="AV44" s="7">
        <v>0.9007936507936507</v>
      </c>
      <c r="AW44" s="7">
        <v>0.8493975903614458</v>
      </c>
      <c r="AX44" s="7">
        <v>1.4411764705882353</v>
      </c>
      <c r="AY44" s="7">
        <v>0</v>
      </c>
      <c r="AZ44" s="7">
        <v>0</v>
      </c>
      <c r="BA44" s="7">
        <v>0</v>
      </c>
      <c r="BB44" s="7">
        <v>1.0732860520094563</v>
      </c>
      <c r="BC44" s="7">
        <v>11.910596026490065</v>
      </c>
      <c r="BD44" s="7">
        <v>0.91200000000000003</v>
      </c>
      <c r="BE44" s="9">
        <v>18.626644350855123</v>
      </c>
      <c r="BG44" s="7">
        <v>0</v>
      </c>
      <c r="BH44" s="7">
        <v>0</v>
      </c>
      <c r="BI44" s="7">
        <v>0</v>
      </c>
      <c r="BJ44" s="7">
        <v>0</v>
      </c>
      <c r="BK44" s="7">
        <v>0</v>
      </c>
      <c r="BL44" s="7">
        <v>0</v>
      </c>
      <c r="BM44" s="7">
        <v>0</v>
      </c>
      <c r="BN44" s="7">
        <v>0</v>
      </c>
      <c r="BO44" s="7">
        <v>0</v>
      </c>
      <c r="BP44" s="7">
        <v>0</v>
      </c>
      <c r="BQ44" s="7">
        <v>0</v>
      </c>
      <c r="BR44" s="7">
        <v>0</v>
      </c>
      <c r="BS44" s="7">
        <v>0</v>
      </c>
      <c r="BT44" s="7">
        <v>0</v>
      </c>
      <c r="BU44" s="7">
        <v>0</v>
      </c>
      <c r="BV44" s="7">
        <v>0</v>
      </c>
      <c r="BW44" s="7">
        <v>0</v>
      </c>
      <c r="BX44" s="7">
        <v>0</v>
      </c>
      <c r="BY44" s="7">
        <v>0</v>
      </c>
      <c r="BZ44" s="7">
        <v>0</v>
      </c>
      <c r="CA44" s="7">
        <v>0</v>
      </c>
      <c r="CB44" s="7">
        <v>5787.6678966789668</v>
      </c>
      <c r="CC44" s="7">
        <v>0</v>
      </c>
      <c r="CD44" s="7">
        <v>0</v>
      </c>
      <c r="CE44" s="7">
        <v>0</v>
      </c>
      <c r="CF44" s="7">
        <v>0</v>
      </c>
      <c r="CG44" s="7">
        <v>0</v>
      </c>
      <c r="CH44" s="7">
        <v>0</v>
      </c>
      <c r="CI44" s="7">
        <v>0</v>
      </c>
      <c r="CJ44" s="7">
        <v>0</v>
      </c>
      <c r="CK44" s="7">
        <v>0</v>
      </c>
      <c r="CL44" s="7">
        <v>0</v>
      </c>
      <c r="CM44" s="7">
        <v>0</v>
      </c>
      <c r="CN44" s="7">
        <v>0</v>
      </c>
      <c r="CO44" s="7">
        <v>0</v>
      </c>
      <c r="CP44" s="7">
        <v>0</v>
      </c>
      <c r="CQ44" s="7">
        <v>0</v>
      </c>
      <c r="CR44" s="7">
        <v>4558.0925925925931</v>
      </c>
      <c r="CS44" s="7">
        <v>0</v>
      </c>
      <c r="CT44" s="7">
        <v>0</v>
      </c>
      <c r="CU44" s="7">
        <v>0</v>
      </c>
      <c r="CV44" s="7">
        <v>5716.2539682539682</v>
      </c>
      <c r="CW44" s="7">
        <v>5855.0060240963858</v>
      </c>
      <c r="CX44" s="7">
        <v>10269.66806722689</v>
      </c>
      <c r="CY44" s="7">
        <v>0</v>
      </c>
      <c r="CZ44" s="7">
        <v>0</v>
      </c>
      <c r="DA44" s="7">
        <v>0</v>
      </c>
      <c r="DB44" s="7">
        <v>7579.3829787234035</v>
      </c>
      <c r="DC44" s="7">
        <v>84821.109271523179</v>
      </c>
      <c r="DD44" s="7">
        <v>6574.5328000000009</v>
      </c>
      <c r="DE44" s="324">
        <f t="shared" si="105"/>
        <v>131161.71359909541</v>
      </c>
      <c r="DG44" s="27">
        <v>0</v>
      </c>
      <c r="DH44" s="27">
        <v>0</v>
      </c>
      <c r="DI44" s="27">
        <v>0</v>
      </c>
      <c r="DJ44" s="27">
        <v>0</v>
      </c>
      <c r="DK44" s="27">
        <v>0</v>
      </c>
      <c r="DL44" s="27">
        <v>0</v>
      </c>
      <c r="DM44" s="27">
        <v>0</v>
      </c>
      <c r="DN44" s="27">
        <v>0</v>
      </c>
      <c r="DO44" s="27">
        <v>0</v>
      </c>
      <c r="DP44" s="27">
        <v>0</v>
      </c>
      <c r="DQ44" s="27">
        <v>0</v>
      </c>
      <c r="DR44" s="27">
        <v>0</v>
      </c>
      <c r="DS44" s="27">
        <v>0</v>
      </c>
      <c r="DT44" s="27">
        <v>0</v>
      </c>
      <c r="DU44" s="27">
        <v>0</v>
      </c>
      <c r="DV44" s="27">
        <v>0</v>
      </c>
      <c r="DW44" s="27">
        <v>0</v>
      </c>
      <c r="DX44" s="27">
        <v>0</v>
      </c>
      <c r="DY44" s="27">
        <v>0</v>
      </c>
      <c r="DZ44" s="27">
        <v>0</v>
      </c>
      <c r="EA44" s="27">
        <v>0</v>
      </c>
      <c r="EB44" s="27">
        <v>6702.8119658119658</v>
      </c>
      <c r="EC44" s="27">
        <v>0</v>
      </c>
      <c r="ED44" s="27">
        <v>0</v>
      </c>
      <c r="EE44" s="27">
        <v>0</v>
      </c>
      <c r="EF44" s="27">
        <v>0</v>
      </c>
      <c r="EG44" s="27">
        <v>0</v>
      </c>
      <c r="EH44" s="27">
        <v>0</v>
      </c>
      <c r="EI44" s="27">
        <v>0</v>
      </c>
      <c r="EJ44" s="27">
        <v>0</v>
      </c>
      <c r="EK44" s="27">
        <v>0</v>
      </c>
      <c r="EL44" s="27">
        <v>0</v>
      </c>
      <c r="EM44" s="27">
        <v>0</v>
      </c>
      <c r="EN44" s="27">
        <v>0</v>
      </c>
      <c r="EO44" s="27">
        <v>0</v>
      </c>
      <c r="EP44" s="27">
        <v>0</v>
      </c>
      <c r="EQ44" s="27">
        <v>0</v>
      </c>
      <c r="ER44" s="27">
        <v>6743.4794520547948</v>
      </c>
      <c r="ES44" s="27">
        <v>0</v>
      </c>
      <c r="ET44" s="27">
        <v>0</v>
      </c>
      <c r="EU44" s="27">
        <v>0</v>
      </c>
      <c r="EV44" s="27">
        <v>6345.7973568281941</v>
      </c>
      <c r="EW44" s="27">
        <v>6893.1276595744685</v>
      </c>
      <c r="EX44" s="27">
        <v>7125.8921282798829</v>
      </c>
      <c r="EY44" s="27">
        <v>0</v>
      </c>
      <c r="EZ44" s="27">
        <v>0</v>
      </c>
      <c r="FA44" s="27">
        <v>0</v>
      </c>
      <c r="FB44" s="27">
        <v>7061.8480176211451</v>
      </c>
      <c r="FC44" s="27">
        <v>7121.4831804281348</v>
      </c>
      <c r="FD44" s="27">
        <v>7208.9175438596494</v>
      </c>
      <c r="FE44" s="28">
        <v>6964.4177850074557</v>
      </c>
    </row>
    <row r="45" spans="1:161">
      <c r="A45" s="1" t="s">
        <v>412</v>
      </c>
      <c r="B45" s="2" t="s">
        <v>368</v>
      </c>
      <c r="C45" s="37" t="s">
        <v>372</v>
      </c>
      <c r="D45" s="2">
        <v>3</v>
      </c>
      <c r="E45" s="1">
        <v>2</v>
      </c>
      <c r="F45" s="4" t="s">
        <v>370</v>
      </c>
      <c r="G45" s="7">
        <v>0</v>
      </c>
      <c r="H45" s="448">
        <v>1.68</v>
      </c>
      <c r="I45" s="448">
        <v>0.54229934924078094</v>
      </c>
      <c r="J45" s="7">
        <v>0</v>
      </c>
      <c r="K45" s="7">
        <v>0</v>
      </c>
      <c r="L45" s="7">
        <v>2.8894878706199463</v>
      </c>
      <c r="M45" s="7">
        <v>0</v>
      </c>
      <c r="N45" s="7">
        <v>0</v>
      </c>
      <c r="O45" s="7">
        <v>0</v>
      </c>
      <c r="P45" s="7">
        <v>0</v>
      </c>
      <c r="Q45" s="7">
        <v>3.9395017793594307</v>
      </c>
      <c r="R45" s="7">
        <v>0</v>
      </c>
      <c r="S45" s="7">
        <v>3.8260869565217388</v>
      </c>
      <c r="T45" s="7">
        <v>0</v>
      </c>
      <c r="U45" s="7">
        <v>0</v>
      </c>
      <c r="V45" s="7">
        <v>0</v>
      </c>
      <c r="W45" s="7">
        <v>0</v>
      </c>
      <c r="X45" s="7">
        <v>0</v>
      </c>
      <c r="Y45" s="7">
        <v>0</v>
      </c>
      <c r="Z45" s="7">
        <v>0</v>
      </c>
      <c r="AA45" s="7">
        <v>0</v>
      </c>
      <c r="AB45" s="7">
        <v>3.6185286103542231</v>
      </c>
      <c r="AC45" s="7">
        <v>0</v>
      </c>
      <c r="AD45" s="7">
        <v>0</v>
      </c>
      <c r="AE45" s="7">
        <v>2.6666666666666665</v>
      </c>
      <c r="AF45" s="7">
        <v>0</v>
      </c>
      <c r="AG45" s="7">
        <v>0</v>
      </c>
      <c r="AH45" s="7">
        <v>1.1514143094841931</v>
      </c>
      <c r="AI45" s="7">
        <v>0</v>
      </c>
      <c r="AJ45" s="7">
        <v>12.221945137157107</v>
      </c>
      <c r="AK45" s="7">
        <v>2.0347222222222223</v>
      </c>
      <c r="AL45" s="7">
        <v>1.1108247422680413</v>
      </c>
      <c r="AM45" s="7">
        <v>1.3595505617977528</v>
      </c>
      <c r="AN45" s="7">
        <v>0</v>
      </c>
      <c r="AO45" s="7">
        <v>0</v>
      </c>
      <c r="AP45" s="7">
        <v>0</v>
      </c>
      <c r="AQ45" s="7">
        <v>0</v>
      </c>
      <c r="AR45" s="7">
        <v>4.5238095238095237</v>
      </c>
      <c r="AS45" s="7">
        <v>0</v>
      </c>
      <c r="AT45" s="7">
        <v>0</v>
      </c>
      <c r="AU45" s="7">
        <v>0</v>
      </c>
      <c r="AV45" s="7">
        <v>2.2577777777777777</v>
      </c>
      <c r="AW45" s="7">
        <v>0</v>
      </c>
      <c r="AX45" s="7">
        <v>3.1203007518796992</v>
      </c>
      <c r="AY45" s="7">
        <v>0</v>
      </c>
      <c r="AZ45" s="7">
        <v>0</v>
      </c>
      <c r="BA45" s="7">
        <v>3.0034013605442174</v>
      </c>
      <c r="BB45" s="7">
        <v>2.1022850924918388</v>
      </c>
      <c r="BC45" s="7">
        <v>37.765957446808514</v>
      </c>
      <c r="BD45" s="7">
        <v>5.5840130505709622</v>
      </c>
      <c r="BE45" s="9">
        <v>95.398573209574636</v>
      </c>
      <c r="BG45" s="7">
        <v>0</v>
      </c>
      <c r="BH45" s="7">
        <v>5111.7841786848066</v>
      </c>
      <c r="BI45" s="7">
        <v>1662.9154999722532</v>
      </c>
      <c r="BJ45" s="7">
        <v>0</v>
      </c>
      <c r="BK45" s="7">
        <v>0</v>
      </c>
      <c r="BL45" s="7">
        <v>9378.0315578672526</v>
      </c>
      <c r="BM45" s="7">
        <v>0</v>
      </c>
      <c r="BN45" s="7">
        <v>0</v>
      </c>
      <c r="BO45" s="7">
        <v>0</v>
      </c>
      <c r="BP45" s="7">
        <v>0</v>
      </c>
      <c r="BQ45" s="7">
        <v>12278.704952809194</v>
      </c>
      <c r="BR45" s="7">
        <v>0</v>
      </c>
      <c r="BS45" s="7">
        <v>11662.054241233331</v>
      </c>
      <c r="BT45" s="7">
        <v>0</v>
      </c>
      <c r="BU45" s="7">
        <v>0</v>
      </c>
      <c r="BV45" s="7">
        <v>0</v>
      </c>
      <c r="BW45" s="7">
        <v>0</v>
      </c>
      <c r="BX45" s="7">
        <v>0</v>
      </c>
      <c r="BY45" s="7">
        <v>0</v>
      </c>
      <c r="BZ45" s="7">
        <v>0</v>
      </c>
      <c r="CA45" s="7">
        <v>0</v>
      </c>
      <c r="CB45" s="7">
        <v>11359.875168631905</v>
      </c>
      <c r="CC45" s="7">
        <v>0</v>
      </c>
      <c r="CD45" s="7">
        <v>0</v>
      </c>
      <c r="CE45" s="7">
        <v>8053.3341232569528</v>
      </c>
      <c r="CF45" s="7">
        <v>0</v>
      </c>
      <c r="CG45" s="7">
        <v>0</v>
      </c>
      <c r="CH45" s="7">
        <v>3573.6961547240167</v>
      </c>
      <c r="CI45" s="7">
        <v>0</v>
      </c>
      <c r="CJ45" s="7">
        <v>38132.280821561726</v>
      </c>
      <c r="CK45" s="7">
        <v>6402.6751270853938</v>
      </c>
      <c r="CL45" s="7">
        <v>3492.0614780532328</v>
      </c>
      <c r="CM45" s="7">
        <v>4238.112505655019</v>
      </c>
      <c r="CN45" s="7">
        <v>0</v>
      </c>
      <c r="CO45" s="7">
        <v>0</v>
      </c>
      <c r="CP45" s="7">
        <v>0</v>
      </c>
      <c r="CQ45" s="7">
        <v>0</v>
      </c>
      <c r="CR45" s="7">
        <v>13387.96633572196</v>
      </c>
      <c r="CS45" s="7">
        <v>0</v>
      </c>
      <c r="CT45" s="7">
        <v>0</v>
      </c>
      <c r="CU45" s="7">
        <v>0</v>
      </c>
      <c r="CV45" s="7">
        <v>7234.6751693398674</v>
      </c>
      <c r="CW45" s="7">
        <v>0</v>
      </c>
      <c r="CX45" s="7">
        <v>10351.254588409007</v>
      </c>
      <c r="CY45" s="7">
        <v>0</v>
      </c>
      <c r="CZ45" s="7">
        <v>0</v>
      </c>
      <c r="DA45" s="7">
        <v>7696.915245785608</v>
      </c>
      <c r="DB45" s="7">
        <v>6732.6050172288069</v>
      </c>
      <c r="DC45" s="7">
        <v>118789.77179786388</v>
      </c>
      <c r="DD45" s="7">
        <v>18322.100845574856</v>
      </c>
      <c r="DE45" s="324">
        <f t="shared" si="105"/>
        <v>297860.81480945909</v>
      </c>
      <c r="DG45" s="27">
        <v>0</v>
      </c>
      <c r="DH45" s="27">
        <v>3042.7286777885756</v>
      </c>
      <c r="DI45" s="27">
        <v>3066.4161819488349</v>
      </c>
      <c r="DJ45" s="27">
        <v>0</v>
      </c>
      <c r="DK45" s="27">
        <v>0</v>
      </c>
      <c r="DL45" s="27">
        <v>3245.5687574335361</v>
      </c>
      <c r="DM45" s="27">
        <v>0</v>
      </c>
      <c r="DN45" s="27">
        <v>0</v>
      </c>
      <c r="DO45" s="27">
        <v>0</v>
      </c>
      <c r="DP45" s="27">
        <v>0</v>
      </c>
      <c r="DQ45" s="27">
        <v>3116.8167043716198</v>
      </c>
      <c r="DR45" s="27">
        <v>0</v>
      </c>
      <c r="DS45" s="27">
        <v>3048.0369039587117</v>
      </c>
      <c r="DT45" s="27">
        <v>0</v>
      </c>
      <c r="DU45" s="27">
        <v>0</v>
      </c>
      <c r="DV45" s="27">
        <v>0</v>
      </c>
      <c r="DW45" s="27">
        <v>0</v>
      </c>
      <c r="DX45" s="27">
        <v>0</v>
      </c>
      <c r="DY45" s="27">
        <v>0</v>
      </c>
      <c r="DZ45" s="27">
        <v>0</v>
      </c>
      <c r="EA45" s="27">
        <v>0</v>
      </c>
      <c r="EB45" s="27">
        <v>3139.3630925360762</v>
      </c>
      <c r="EC45" s="27">
        <v>0</v>
      </c>
      <c r="ED45" s="27">
        <v>0</v>
      </c>
      <c r="EE45" s="27">
        <v>3020.0002962213575</v>
      </c>
      <c r="EF45" s="27">
        <v>0</v>
      </c>
      <c r="EG45" s="27">
        <v>0</v>
      </c>
      <c r="EH45" s="27">
        <v>3103.7447817762049</v>
      </c>
      <c r="EI45" s="27">
        <v>0</v>
      </c>
      <c r="EJ45" s="27">
        <v>3119.9846173120286</v>
      </c>
      <c r="EK45" s="27">
        <v>3146.7072296938454</v>
      </c>
      <c r="EL45" s="27">
        <v>3143.6655533286644</v>
      </c>
      <c r="EM45" s="27">
        <v>3117.289363663609</v>
      </c>
      <c r="EN45" s="27">
        <v>0</v>
      </c>
      <c r="EO45" s="27">
        <v>0</v>
      </c>
      <c r="EP45" s="27">
        <v>0</v>
      </c>
      <c r="EQ45" s="27">
        <v>0</v>
      </c>
      <c r="ER45" s="27">
        <v>2959.4451900016966</v>
      </c>
      <c r="ES45" s="27">
        <v>0</v>
      </c>
      <c r="ET45" s="27">
        <v>0</v>
      </c>
      <c r="EU45" s="27">
        <v>0</v>
      </c>
      <c r="EV45" s="27">
        <v>3204.3344746091934</v>
      </c>
      <c r="EW45" s="27">
        <v>0</v>
      </c>
      <c r="EX45" s="27">
        <v>3317.3900247190313</v>
      </c>
      <c r="EY45" s="27">
        <v>0</v>
      </c>
      <c r="EZ45" s="27">
        <v>0</v>
      </c>
      <c r="FA45" s="27">
        <v>2562.7328224926036</v>
      </c>
      <c r="FB45" s="27">
        <v>3202.5176039509702</v>
      </c>
      <c r="FC45" s="27">
        <v>3145.4193095772407</v>
      </c>
      <c r="FD45" s="27">
        <v>3281.1708496457454</v>
      </c>
      <c r="FE45" s="28">
        <v>3120.6457122257116</v>
      </c>
    </row>
    <row r="46" spans="1:161">
      <c r="A46" s="1" t="s">
        <v>412</v>
      </c>
      <c r="B46" s="2" t="s">
        <v>369</v>
      </c>
      <c r="C46" s="37" t="s">
        <v>372</v>
      </c>
      <c r="D46" s="2">
        <v>3</v>
      </c>
      <c r="E46" s="1">
        <v>2</v>
      </c>
      <c r="F46" s="4" t="s">
        <v>370</v>
      </c>
      <c r="G46" s="7">
        <v>0</v>
      </c>
      <c r="H46" s="449">
        <v>0</v>
      </c>
      <c r="I46" s="448">
        <v>1.0298869143780292</v>
      </c>
      <c r="J46" s="7">
        <v>0</v>
      </c>
      <c r="K46" s="7">
        <v>1.1808118081180812</v>
      </c>
      <c r="L46" s="7">
        <v>3.2204176334106727</v>
      </c>
      <c r="M46" s="7">
        <v>0.625</v>
      </c>
      <c r="N46" s="7">
        <v>0</v>
      </c>
      <c r="O46" s="7">
        <v>1.4204545454545454</v>
      </c>
      <c r="P46" s="7">
        <v>0</v>
      </c>
      <c r="Q46" s="7">
        <v>0</v>
      </c>
      <c r="R46" s="7">
        <v>2.8553459119496858</v>
      </c>
      <c r="S46" s="7">
        <v>7.2480620155038755</v>
      </c>
      <c r="T46" s="7">
        <v>1.5756457564575646</v>
      </c>
      <c r="U46" s="7">
        <v>0</v>
      </c>
      <c r="V46" s="7">
        <v>0.9054290718038529</v>
      </c>
      <c r="W46" s="7">
        <v>0</v>
      </c>
      <c r="X46" s="7">
        <v>0</v>
      </c>
      <c r="Y46" s="7">
        <v>1.5877551020408165</v>
      </c>
      <c r="Z46" s="7">
        <v>0</v>
      </c>
      <c r="AA46" s="7">
        <v>1.7279693486590038</v>
      </c>
      <c r="AB46" s="7">
        <v>3.7753378378378382</v>
      </c>
      <c r="AC46" s="7">
        <v>7.0825688073394497</v>
      </c>
      <c r="AD46" s="7">
        <v>1.0877742946708464</v>
      </c>
      <c r="AE46" s="7">
        <v>3.2356792144026185</v>
      </c>
      <c r="AF46" s="7">
        <v>0</v>
      </c>
      <c r="AG46" s="7">
        <v>0</v>
      </c>
      <c r="AH46" s="7">
        <v>2.6820083682008367</v>
      </c>
      <c r="AI46" s="7">
        <v>0</v>
      </c>
      <c r="AJ46" s="7">
        <v>22.436380772855795</v>
      </c>
      <c r="AK46" s="7">
        <v>4.2984126984126982</v>
      </c>
      <c r="AL46" s="7">
        <v>4.4060150375939848</v>
      </c>
      <c r="AM46" s="7">
        <v>1.3947368421052631</v>
      </c>
      <c r="AN46" s="7">
        <v>0</v>
      </c>
      <c r="AO46" s="7">
        <v>0</v>
      </c>
      <c r="AP46" s="7">
        <v>1.3669724770642202</v>
      </c>
      <c r="AQ46" s="7">
        <v>0</v>
      </c>
      <c r="AR46" s="7">
        <v>5.9417475728155331</v>
      </c>
      <c r="AS46" s="7">
        <v>1.4795918367346939</v>
      </c>
      <c r="AT46" s="7">
        <v>0</v>
      </c>
      <c r="AU46" s="7">
        <v>0.98113207547169812</v>
      </c>
      <c r="AV46" s="7">
        <v>0</v>
      </c>
      <c r="AW46" s="7">
        <v>1.0391459074733096</v>
      </c>
      <c r="AX46" s="7">
        <v>9.9578947368421051</v>
      </c>
      <c r="AY46" s="7">
        <v>0</v>
      </c>
      <c r="AZ46" s="7">
        <v>0.56726457399103136</v>
      </c>
      <c r="BA46" s="7">
        <v>27.018104366347178</v>
      </c>
      <c r="BB46" s="7">
        <v>1.6740088105726874</v>
      </c>
      <c r="BC46" s="7">
        <v>42.940617577197152</v>
      </c>
      <c r="BD46" s="7">
        <v>8.5843260188087775</v>
      </c>
      <c r="BE46" s="9">
        <v>175.32649793451384</v>
      </c>
      <c r="BG46" s="7">
        <v>0</v>
      </c>
      <c r="BH46" s="7">
        <v>0</v>
      </c>
      <c r="BI46" s="7">
        <v>1411.8249211389746</v>
      </c>
      <c r="BJ46" s="7">
        <v>0</v>
      </c>
      <c r="BK46" s="7">
        <v>1606.5782241719082</v>
      </c>
      <c r="BL46" s="7">
        <v>4261.1395956895303</v>
      </c>
      <c r="BM46" s="7">
        <v>848.12848057553947</v>
      </c>
      <c r="BN46" s="7">
        <v>0</v>
      </c>
      <c r="BO46" s="7">
        <v>1908.0855263465805</v>
      </c>
      <c r="BP46" s="7">
        <v>0</v>
      </c>
      <c r="BQ46" s="7">
        <v>0</v>
      </c>
      <c r="BR46" s="7">
        <v>4112.5343244448241</v>
      </c>
      <c r="BS46" s="7">
        <v>10198.274602998988</v>
      </c>
      <c r="BT46" s="7">
        <v>2201.6818723421015</v>
      </c>
      <c r="BU46" s="7">
        <v>0</v>
      </c>
      <c r="BV46" s="7">
        <v>1286.7823553257238</v>
      </c>
      <c r="BW46" s="7">
        <v>0</v>
      </c>
      <c r="BX46" s="7">
        <v>0</v>
      </c>
      <c r="BY46" s="7">
        <v>2178.4688958441216</v>
      </c>
      <c r="BZ46" s="7">
        <v>0</v>
      </c>
      <c r="CA46" s="7">
        <v>2499.9797063752931</v>
      </c>
      <c r="CB46" s="7">
        <v>5452.8741929923071</v>
      </c>
      <c r="CC46" s="7">
        <v>10236.273693851417</v>
      </c>
      <c r="CD46" s="7">
        <v>1516.280679481215</v>
      </c>
      <c r="CE46" s="7">
        <v>4650.6897578526741</v>
      </c>
      <c r="CF46" s="7">
        <v>0</v>
      </c>
      <c r="CG46" s="7">
        <v>0</v>
      </c>
      <c r="CH46" s="7">
        <v>3823.0084567835502</v>
      </c>
      <c r="CI46" s="7">
        <v>0</v>
      </c>
      <c r="CJ46" s="7">
        <v>32011.096960290717</v>
      </c>
      <c r="CK46" s="7">
        <v>6086.9724409408573</v>
      </c>
      <c r="CL46" s="7">
        <v>6203.6033504702464</v>
      </c>
      <c r="CM46" s="7">
        <v>2125.52545913823</v>
      </c>
      <c r="CN46" s="7">
        <v>0</v>
      </c>
      <c r="CO46" s="7">
        <v>0</v>
      </c>
      <c r="CP46" s="7">
        <v>1889.3906612410644</v>
      </c>
      <c r="CQ46" s="7">
        <v>0</v>
      </c>
      <c r="CR46" s="7">
        <v>8342.1864224652854</v>
      </c>
      <c r="CS46" s="7">
        <v>2071.2042228619666</v>
      </c>
      <c r="CT46" s="7">
        <v>0</v>
      </c>
      <c r="CU46" s="7">
        <v>1392.6699377372499</v>
      </c>
      <c r="CV46" s="7">
        <v>0</v>
      </c>
      <c r="CW46" s="7">
        <v>1504.2519183253189</v>
      </c>
      <c r="CX46" s="7">
        <v>13843.9227751938</v>
      </c>
      <c r="CY46" s="7">
        <v>0</v>
      </c>
      <c r="CZ46" s="7">
        <v>818.1861740463238</v>
      </c>
      <c r="DA46" s="7">
        <v>29705.188921041143</v>
      </c>
      <c r="DB46" s="7">
        <v>2473.5776208536954</v>
      </c>
      <c r="DC46" s="7">
        <v>62399.228756439952</v>
      </c>
      <c r="DD46" s="7">
        <v>12518.193967978897</v>
      </c>
      <c r="DE46" s="324">
        <f t="shared" si="105"/>
        <v>241577.80487523953</v>
      </c>
      <c r="DG46" s="27">
        <v>0</v>
      </c>
      <c r="DH46" s="27">
        <v>0</v>
      </c>
      <c r="DI46" s="27">
        <v>1370.8543155843533</v>
      </c>
      <c r="DJ46" s="27">
        <v>0</v>
      </c>
      <c r="DK46" s="27">
        <v>1360.5709335955848</v>
      </c>
      <c r="DL46" s="27">
        <v>1323.1636640793859</v>
      </c>
      <c r="DM46" s="27">
        <v>1357.0055689208632</v>
      </c>
      <c r="DN46" s="27">
        <v>0</v>
      </c>
      <c r="DO46" s="27">
        <v>1343.2922105479927</v>
      </c>
      <c r="DP46" s="27">
        <v>0</v>
      </c>
      <c r="DQ46" s="27">
        <v>0</v>
      </c>
      <c r="DR46" s="27">
        <v>1440.292858120544</v>
      </c>
      <c r="DS46" s="27">
        <v>1407.0346778469193</v>
      </c>
      <c r="DT46" s="27">
        <v>1397.3203452100927</v>
      </c>
      <c r="DU46" s="27">
        <v>0</v>
      </c>
      <c r="DV46" s="27">
        <v>1421.1851545280238</v>
      </c>
      <c r="DW46" s="27">
        <v>0</v>
      </c>
      <c r="DX46" s="27">
        <v>0</v>
      </c>
      <c r="DY46" s="27">
        <v>1372.0433919840866</v>
      </c>
      <c r="DZ46" s="27">
        <v>0</v>
      </c>
      <c r="EA46" s="27">
        <v>1446.7731781905798</v>
      </c>
      <c r="EB46" s="27">
        <v>1444.340725839573</v>
      </c>
      <c r="EC46" s="27">
        <v>1445.2769852717674</v>
      </c>
      <c r="ED46" s="27">
        <v>1393.9295007334513</v>
      </c>
      <c r="EE46" s="27">
        <v>1437.3148417035832</v>
      </c>
      <c r="EF46" s="27">
        <v>0</v>
      </c>
      <c r="EG46" s="27">
        <v>0</v>
      </c>
      <c r="EH46" s="27">
        <v>1425.4274901267841</v>
      </c>
      <c r="EI46" s="27">
        <v>0</v>
      </c>
      <c r="EJ46" s="27">
        <v>1426.7495851656565</v>
      </c>
      <c r="EK46" s="27">
        <v>1416.0977244434048</v>
      </c>
      <c r="EL46" s="27">
        <v>1407.9850607722574</v>
      </c>
      <c r="EM46" s="27">
        <v>1523.9616499481649</v>
      </c>
      <c r="EN46" s="27">
        <v>0</v>
      </c>
      <c r="EO46" s="27">
        <v>0</v>
      </c>
      <c r="EP46" s="27">
        <v>1382.171691780376</v>
      </c>
      <c r="EQ46" s="27">
        <v>0</v>
      </c>
      <c r="ER46" s="27">
        <v>1403.9954273103342</v>
      </c>
      <c r="ES46" s="27">
        <v>1399.848371313605</v>
      </c>
      <c r="ET46" s="27">
        <v>0</v>
      </c>
      <c r="EU46" s="27">
        <v>1419.4520519245048</v>
      </c>
      <c r="EV46" s="27">
        <v>0</v>
      </c>
      <c r="EW46" s="27">
        <v>1447.5848940048445</v>
      </c>
      <c r="EX46" s="27">
        <v>1390.2459446547684</v>
      </c>
      <c r="EY46" s="27">
        <v>0</v>
      </c>
      <c r="EZ46" s="27">
        <v>1442.3361012832429</v>
      </c>
      <c r="FA46" s="27">
        <v>1099.4549624303363</v>
      </c>
      <c r="FB46" s="27">
        <v>1477.6371577204968</v>
      </c>
      <c r="FC46" s="27">
        <v>1453.1516377066721</v>
      </c>
      <c r="FD46" s="27">
        <v>1458.261713330875</v>
      </c>
      <c r="FE46" s="28">
        <v>1384.0036425669555</v>
      </c>
    </row>
    <row r="47" spans="1:161">
      <c r="A47" s="1" t="s">
        <v>412</v>
      </c>
      <c r="B47" s="2" t="s">
        <v>271</v>
      </c>
      <c r="C47" s="37" t="s">
        <v>486</v>
      </c>
      <c r="D47" s="37" t="s">
        <v>486</v>
      </c>
      <c r="E47" s="1">
        <v>3</v>
      </c>
      <c r="F47" s="4" t="s">
        <v>229</v>
      </c>
      <c r="G47" s="7">
        <v>0</v>
      </c>
      <c r="H47" s="449">
        <v>0</v>
      </c>
      <c r="I47" s="448">
        <v>3.354166666666667</v>
      </c>
      <c r="J47" s="7">
        <v>0.8</v>
      </c>
      <c r="K47" s="7">
        <v>1.3333333333333333</v>
      </c>
      <c r="L47" s="7">
        <v>1.8260869565217392</v>
      </c>
      <c r="M47" s="7">
        <v>0.75</v>
      </c>
      <c r="N47" s="7">
        <v>0.83333333333333326</v>
      </c>
      <c r="O47" s="7">
        <v>1.1111111111111112</v>
      </c>
      <c r="P47" s="7">
        <v>1.8983050847457628</v>
      </c>
      <c r="Q47" s="7">
        <v>10.469387755102041</v>
      </c>
      <c r="R47" s="7">
        <v>2.6666666666666665</v>
      </c>
      <c r="S47" s="7">
        <v>1.2000000000000002</v>
      </c>
      <c r="T47" s="7">
        <v>0</v>
      </c>
      <c r="U47" s="7">
        <v>1.6923076923076923</v>
      </c>
      <c r="V47" s="7">
        <v>0</v>
      </c>
      <c r="W47" s="7">
        <v>1.25</v>
      </c>
      <c r="X47" s="7">
        <v>1.7142857142857142</v>
      </c>
      <c r="Y47" s="7">
        <v>0.42857142857142855</v>
      </c>
      <c r="Z47" s="7">
        <v>0.5</v>
      </c>
      <c r="AA47" s="7">
        <v>1.4375</v>
      </c>
      <c r="AB47" s="7">
        <v>0</v>
      </c>
      <c r="AC47" s="7">
        <v>1.2857142857142856</v>
      </c>
      <c r="AD47" s="7">
        <v>0</v>
      </c>
      <c r="AE47" s="7">
        <v>1.9285714285714284</v>
      </c>
      <c r="AF47" s="7">
        <v>3.0526315789473681</v>
      </c>
      <c r="AG47" s="7">
        <v>2.5714285714285712</v>
      </c>
      <c r="AH47" s="7">
        <v>4.032258064516129</v>
      </c>
      <c r="AI47" s="7">
        <v>0</v>
      </c>
      <c r="AJ47" s="7">
        <v>0</v>
      </c>
      <c r="AK47" s="7">
        <v>2.4285714285714284</v>
      </c>
      <c r="AL47" s="7">
        <v>0.64285714285714279</v>
      </c>
      <c r="AM47" s="7">
        <v>0</v>
      </c>
      <c r="AN47" s="7">
        <v>0</v>
      </c>
      <c r="AO47" s="7">
        <v>0</v>
      </c>
      <c r="AP47" s="7">
        <v>0.77777777777777768</v>
      </c>
      <c r="AQ47" s="7">
        <v>2.625</v>
      </c>
      <c r="AR47" s="7">
        <v>0</v>
      </c>
      <c r="AS47" s="7">
        <v>0</v>
      </c>
      <c r="AT47" s="7">
        <v>1.6</v>
      </c>
      <c r="AU47" s="7">
        <v>0</v>
      </c>
      <c r="AV47" s="7">
        <v>2.4166666666666665</v>
      </c>
      <c r="AW47" s="7">
        <v>2.48</v>
      </c>
      <c r="AX47" s="7">
        <v>0</v>
      </c>
      <c r="AY47" s="7">
        <v>0</v>
      </c>
      <c r="AZ47" s="7">
        <v>4</v>
      </c>
      <c r="BA47" s="7">
        <v>1.6</v>
      </c>
      <c r="BB47" s="7">
        <v>0.95121951219512202</v>
      </c>
      <c r="BC47" s="7">
        <v>12.547169811320753</v>
      </c>
      <c r="BD47" s="7">
        <v>15.230769230769232</v>
      </c>
      <c r="BE47" s="9">
        <v>93.435691241981388</v>
      </c>
      <c r="BG47" s="7">
        <v>0</v>
      </c>
      <c r="BH47" s="7">
        <v>0</v>
      </c>
      <c r="BI47" s="7">
        <v>405392.42250000004</v>
      </c>
      <c r="BJ47" s="7">
        <v>169408.80000000002</v>
      </c>
      <c r="BK47" s="7">
        <v>94070.399999999994</v>
      </c>
      <c r="BL47" s="7">
        <v>199564.11391304349</v>
      </c>
      <c r="BM47" s="7">
        <v>247938.48</v>
      </c>
      <c r="BN47" s="7">
        <v>56655.87999999999</v>
      </c>
      <c r="BO47" s="7">
        <v>131999.75999999998</v>
      </c>
      <c r="BP47" s="7">
        <v>725657.17118644062</v>
      </c>
      <c r="BQ47" s="7">
        <v>1247808.306122449</v>
      </c>
      <c r="BR47" s="7">
        <v>664327.33714285714</v>
      </c>
      <c r="BS47" s="7">
        <v>112981.27200000001</v>
      </c>
      <c r="BT47" s="7">
        <v>0</v>
      </c>
      <c r="BU47" s="7">
        <v>164883.63692307691</v>
      </c>
      <c r="BV47" s="7">
        <v>0</v>
      </c>
      <c r="BW47" s="7">
        <v>129365.14499999999</v>
      </c>
      <c r="BX47" s="7">
        <v>110808.71999999997</v>
      </c>
      <c r="BY47" s="7">
        <v>30043.714285714283</v>
      </c>
      <c r="BZ47" s="7">
        <v>44736.56</v>
      </c>
      <c r="CA47" s="7">
        <v>190197.20625000002</v>
      </c>
      <c r="CB47" s="7">
        <v>0</v>
      </c>
      <c r="CC47" s="7">
        <v>213563.09142857138</v>
      </c>
      <c r="CD47" s="7">
        <v>0</v>
      </c>
      <c r="CE47" s="7">
        <v>193072.62857142856</v>
      </c>
      <c r="CF47" s="7">
        <v>310660.37052631576</v>
      </c>
      <c r="CG47" s="7">
        <v>285156.77142857137</v>
      </c>
      <c r="CH47" s="7">
        <v>406754.28387096775</v>
      </c>
      <c r="CI47" s="7">
        <v>0</v>
      </c>
      <c r="CJ47" s="7">
        <v>0</v>
      </c>
      <c r="CK47" s="7">
        <v>248431.91999999995</v>
      </c>
      <c r="CL47" s="7">
        <v>50181.994285714274</v>
      </c>
      <c r="CM47" s="7">
        <v>0</v>
      </c>
      <c r="CN47" s="7">
        <v>0</v>
      </c>
      <c r="CO47" s="7">
        <v>0</v>
      </c>
      <c r="CP47" s="7">
        <v>73184.319999999992</v>
      </c>
      <c r="CQ47" s="7">
        <v>314788.32</v>
      </c>
      <c r="CR47" s="7">
        <v>0</v>
      </c>
      <c r="CS47" s="7">
        <v>0</v>
      </c>
      <c r="CT47" s="7">
        <v>187394.03733333334</v>
      </c>
      <c r="CU47" s="7">
        <v>0</v>
      </c>
      <c r="CV47" s="7">
        <v>223787.84</v>
      </c>
      <c r="CW47" s="7">
        <v>356775.93600000005</v>
      </c>
      <c r="CX47" s="7">
        <v>0</v>
      </c>
      <c r="CY47" s="7">
        <v>0</v>
      </c>
      <c r="CZ47" s="7">
        <v>387423.5294117647</v>
      </c>
      <c r="DA47" s="7">
        <v>118306.944</v>
      </c>
      <c r="DB47" s="7">
        <v>95402.789268292676</v>
      </c>
      <c r="DC47" s="7">
        <v>1572379.0924528299</v>
      </c>
      <c r="DD47" s="7">
        <v>1464304.7353846154</v>
      </c>
      <c r="DE47" s="324">
        <f t="shared" si="105"/>
        <v>11227407.529285984</v>
      </c>
      <c r="DG47" s="27">
        <v>0</v>
      </c>
      <c r="DH47" s="27">
        <v>0</v>
      </c>
      <c r="DI47" s="27">
        <v>120862.33714285714</v>
      </c>
      <c r="DJ47" s="27">
        <v>211761</v>
      </c>
      <c r="DK47" s="27">
        <v>70552.800000000003</v>
      </c>
      <c r="DL47" s="27">
        <v>109285.11</v>
      </c>
      <c r="DM47" s="27">
        <v>330584.64</v>
      </c>
      <c r="DN47" s="27">
        <v>67987.055999999997</v>
      </c>
      <c r="DO47" s="27">
        <v>118799.78399999997</v>
      </c>
      <c r="DP47" s="27">
        <v>382265.83124999999</v>
      </c>
      <c r="DQ47" s="27">
        <v>119186.36842105264</v>
      </c>
      <c r="DR47" s="27">
        <v>249122.75142857144</v>
      </c>
      <c r="DS47" s="27">
        <v>94151.06</v>
      </c>
      <c r="DT47" s="27">
        <v>0</v>
      </c>
      <c r="DU47" s="27">
        <v>97431.239999999991</v>
      </c>
      <c r="DV47" s="27">
        <v>0</v>
      </c>
      <c r="DW47" s="27">
        <v>103492.11599999999</v>
      </c>
      <c r="DX47" s="27">
        <v>64638.419999999984</v>
      </c>
      <c r="DY47" s="27">
        <v>70102</v>
      </c>
      <c r="DZ47" s="27">
        <v>89473.12</v>
      </c>
      <c r="EA47" s="27">
        <v>132311.1</v>
      </c>
      <c r="EB47" s="27">
        <v>0</v>
      </c>
      <c r="EC47" s="27">
        <v>166104.62666666665</v>
      </c>
      <c r="ED47" s="27">
        <v>0</v>
      </c>
      <c r="EE47" s="27">
        <v>100111.73333333334</v>
      </c>
      <c r="EF47" s="27">
        <v>101768.05241379311</v>
      </c>
      <c r="EG47" s="27">
        <v>110894.29999999999</v>
      </c>
      <c r="EH47" s="27">
        <v>100875.0624</v>
      </c>
      <c r="EI47" s="27">
        <v>0</v>
      </c>
      <c r="EJ47" s="27">
        <v>0</v>
      </c>
      <c r="EK47" s="27">
        <v>102295.49647058823</v>
      </c>
      <c r="EL47" s="27">
        <v>78060.87999999999</v>
      </c>
      <c r="EM47" s="27">
        <v>0</v>
      </c>
      <c r="EN47" s="27">
        <v>0</v>
      </c>
      <c r="EO47" s="27">
        <v>0</v>
      </c>
      <c r="EP47" s="27">
        <v>94094.125714285721</v>
      </c>
      <c r="EQ47" s="27">
        <v>119919.36</v>
      </c>
      <c r="ER47" s="27">
        <v>0</v>
      </c>
      <c r="ES47" s="27">
        <v>0</v>
      </c>
      <c r="ET47" s="27">
        <v>0</v>
      </c>
      <c r="EU47" s="27">
        <v>0</v>
      </c>
      <c r="EV47" s="27">
        <v>92601.864827586207</v>
      </c>
      <c r="EW47" s="27">
        <v>143861.26451612904</v>
      </c>
      <c r="EX47" s="27">
        <v>0</v>
      </c>
      <c r="EY47" s="27">
        <v>0</v>
      </c>
      <c r="EZ47" s="27">
        <v>96855.882352941175</v>
      </c>
      <c r="FA47" s="27">
        <v>73941.84</v>
      </c>
      <c r="FB47" s="27">
        <v>100295.23999999999</v>
      </c>
      <c r="FC47" s="27">
        <v>125317.43142857142</v>
      </c>
      <c r="FD47" s="27">
        <v>96141.219999999987</v>
      </c>
      <c r="FE47" s="28">
        <v>115567.91770290963</v>
      </c>
    </row>
    <row r="48" spans="1:161">
      <c r="A48" s="1" t="s">
        <v>412</v>
      </c>
      <c r="B48" s="2" t="s">
        <v>278</v>
      </c>
      <c r="C48" s="37" t="s">
        <v>486</v>
      </c>
      <c r="D48" s="37" t="s">
        <v>486</v>
      </c>
      <c r="E48" s="1">
        <v>3</v>
      </c>
      <c r="F48" s="4" t="s">
        <v>229</v>
      </c>
      <c r="G48" s="7">
        <v>0</v>
      </c>
      <c r="H48" s="448">
        <v>2.4000000000000004</v>
      </c>
      <c r="I48" s="7">
        <v>11.020833333333334</v>
      </c>
      <c r="J48" s="7">
        <v>2.4000000000000004</v>
      </c>
      <c r="K48" s="7">
        <v>6</v>
      </c>
      <c r="L48" s="7">
        <v>14.016393442622951</v>
      </c>
      <c r="M48" s="7">
        <v>1.125</v>
      </c>
      <c r="N48" s="7">
        <v>1.2222222222222221</v>
      </c>
      <c r="O48" s="7">
        <v>2.2222222222222223</v>
      </c>
      <c r="P48" s="7">
        <v>0.23728813559322035</v>
      </c>
      <c r="Q48" s="7">
        <v>29.755102040816325</v>
      </c>
      <c r="R48" s="7">
        <v>3.4285714285714284</v>
      </c>
      <c r="S48" s="7">
        <v>4.8000000000000007</v>
      </c>
      <c r="T48" s="7">
        <v>4</v>
      </c>
      <c r="U48" s="7">
        <v>5.5</v>
      </c>
      <c r="V48" s="7">
        <v>15.365853658536585</v>
      </c>
      <c r="W48" s="7">
        <v>0.875</v>
      </c>
      <c r="X48" s="7">
        <v>17.058823529411764</v>
      </c>
      <c r="Y48" s="7">
        <v>6</v>
      </c>
      <c r="Z48" s="7">
        <v>0.83333333333333326</v>
      </c>
      <c r="AA48" s="7">
        <v>7.5384615384615392</v>
      </c>
      <c r="AB48" s="7">
        <v>0</v>
      </c>
      <c r="AC48" s="7">
        <v>3.6666666666666665</v>
      </c>
      <c r="AD48" s="7">
        <v>5.46875</v>
      </c>
      <c r="AE48" s="7">
        <v>9.625</v>
      </c>
      <c r="AF48" s="7">
        <v>13.285714285714285</v>
      </c>
      <c r="AG48" s="7">
        <v>5.5555555555555554</v>
      </c>
      <c r="AH48" s="7">
        <v>10.363636363636363</v>
      </c>
      <c r="AI48" s="7">
        <v>1.5714285714285714</v>
      </c>
      <c r="AJ48" s="7">
        <v>3.6301369863013697</v>
      </c>
      <c r="AK48" s="7">
        <v>5.4642857142857144</v>
      </c>
      <c r="AL48" s="7">
        <v>6.4444444444444438</v>
      </c>
      <c r="AM48" s="7">
        <v>0.94444444444444442</v>
      </c>
      <c r="AN48" s="7">
        <v>0</v>
      </c>
      <c r="AO48" s="7">
        <v>0</v>
      </c>
      <c r="AP48" s="7">
        <v>0.92592592592592582</v>
      </c>
      <c r="AQ48" s="7">
        <v>3</v>
      </c>
      <c r="AR48" s="7">
        <v>0</v>
      </c>
      <c r="AS48" s="7">
        <v>0</v>
      </c>
      <c r="AT48" s="7">
        <v>3.8222222222222224</v>
      </c>
      <c r="AU48" s="7">
        <v>0.82352941176470584</v>
      </c>
      <c r="AV48" s="7">
        <v>5.1388888888888893</v>
      </c>
      <c r="AW48" s="7">
        <v>6.2</v>
      </c>
      <c r="AX48" s="7">
        <v>3.5</v>
      </c>
      <c r="AY48" s="7">
        <v>2</v>
      </c>
      <c r="AZ48" s="7">
        <v>18.920000000000002</v>
      </c>
      <c r="BA48" s="7">
        <v>6.75</v>
      </c>
      <c r="BB48" s="7">
        <v>20.655737704918032</v>
      </c>
      <c r="BC48" s="7">
        <v>34.5</v>
      </c>
      <c r="BD48" s="7">
        <v>38.811188811188813</v>
      </c>
      <c r="BE48" s="9">
        <v>346.86666088251093</v>
      </c>
      <c r="BG48" s="7">
        <v>0</v>
      </c>
      <c r="BH48" s="7">
        <v>63569.664000000012</v>
      </c>
      <c r="BI48" s="7">
        <v>334796.28000000003</v>
      </c>
      <c r="BJ48" s="7">
        <v>64459.58400000001</v>
      </c>
      <c r="BK48" s="7">
        <v>172571.51999999999</v>
      </c>
      <c r="BL48" s="7">
        <v>420217.7360655737</v>
      </c>
      <c r="BM48" s="7">
        <v>33507.292499999996</v>
      </c>
      <c r="BN48" s="7">
        <v>36218.559999999998</v>
      </c>
      <c r="BO48" s="7">
        <v>72800.28</v>
      </c>
      <c r="BP48" s="7">
        <v>7420.0118644067798</v>
      </c>
      <c r="BQ48" s="7">
        <v>946088.26530612237</v>
      </c>
      <c r="BR48" s="7">
        <v>95772.411428571417</v>
      </c>
      <c r="BS48" s="7">
        <v>155230.84800000003</v>
      </c>
      <c r="BT48" s="7">
        <v>119749.2</v>
      </c>
      <c r="BU48" s="7">
        <v>150484.82307692306</v>
      </c>
      <c r="BV48" s="7">
        <v>456084.52682926826</v>
      </c>
      <c r="BW48" s="7">
        <v>26939.587499999998</v>
      </c>
      <c r="BX48" s="7">
        <v>550017.6</v>
      </c>
      <c r="BY48" s="7">
        <v>179748</v>
      </c>
      <c r="BZ48" s="7">
        <v>28889.519999999997</v>
      </c>
      <c r="CA48" s="7">
        <v>231745.5230769231</v>
      </c>
      <c r="CB48" s="7">
        <v>0</v>
      </c>
      <c r="CC48" s="7">
        <v>110845.13333333332</v>
      </c>
      <c r="CD48" s="7">
        <v>170676.97499999998</v>
      </c>
      <c r="CE48" s="7">
        <v>261526.65</v>
      </c>
      <c r="CF48" s="7">
        <v>416776.16571428569</v>
      </c>
      <c r="CG48" s="7">
        <v>177540.86666666664</v>
      </c>
      <c r="CH48" s="7">
        <v>313895.1709090909</v>
      </c>
      <c r="CI48" s="7">
        <v>44855.64</v>
      </c>
      <c r="CJ48" s="7">
        <v>107267.49863013698</v>
      </c>
      <c r="CK48" s="7">
        <v>157466.9442857143</v>
      </c>
      <c r="CL48" s="7">
        <v>195277.43999999997</v>
      </c>
      <c r="CM48" s="7">
        <v>30994.125</v>
      </c>
      <c r="CN48" s="7">
        <v>0</v>
      </c>
      <c r="CO48" s="7">
        <v>0</v>
      </c>
      <c r="CP48" s="7">
        <v>27886.76</v>
      </c>
      <c r="CQ48" s="7">
        <v>84596.639999999985</v>
      </c>
      <c r="CR48" s="7">
        <v>0</v>
      </c>
      <c r="CS48" s="7">
        <v>0</v>
      </c>
      <c r="CT48" s="7">
        <v>120757.664</v>
      </c>
      <c r="CU48" s="7">
        <v>24701.299411764703</v>
      </c>
      <c r="CV48" s="7">
        <v>150066.45000000001</v>
      </c>
      <c r="CW48" s="7">
        <v>167076.864</v>
      </c>
      <c r="CX48" s="7">
        <v>106329.67411764705</v>
      </c>
      <c r="CY48" s="7">
        <v>55735.200000000004</v>
      </c>
      <c r="CZ48" s="7">
        <v>567270.00000000012</v>
      </c>
      <c r="DA48" s="7">
        <v>187813.08</v>
      </c>
      <c r="DB48" s="7">
        <v>563153.96065573767</v>
      </c>
      <c r="DC48" s="7">
        <v>982427.23249999993</v>
      </c>
      <c r="DD48" s="7">
        <v>1124897.5661538462</v>
      </c>
      <c r="DE48" s="324">
        <f t="shared" si="105"/>
        <v>10296146.234026011</v>
      </c>
      <c r="DG48" s="27">
        <v>0</v>
      </c>
      <c r="DH48" s="27">
        <v>26487.360000000001</v>
      </c>
      <c r="DI48" s="27">
        <v>30378.490434782609</v>
      </c>
      <c r="DJ48" s="27">
        <v>26858.16</v>
      </c>
      <c r="DK48" s="27">
        <v>28761.919999999998</v>
      </c>
      <c r="DL48" s="27">
        <v>29980.446666666663</v>
      </c>
      <c r="DM48" s="27">
        <v>29784.259999999995</v>
      </c>
      <c r="DN48" s="27">
        <v>29633.367272727275</v>
      </c>
      <c r="DO48" s="27">
        <v>32760.125999999997</v>
      </c>
      <c r="DP48" s="27">
        <v>31270.05</v>
      </c>
      <c r="DQ48" s="27">
        <v>31795.833333333332</v>
      </c>
      <c r="DR48" s="27">
        <v>27933.62</v>
      </c>
      <c r="DS48" s="27">
        <v>32339.760000000002</v>
      </c>
      <c r="DT48" s="27">
        <v>29937.3</v>
      </c>
      <c r="DU48" s="27">
        <v>27360.876923076921</v>
      </c>
      <c r="DV48" s="27">
        <v>29681.691428571427</v>
      </c>
      <c r="DW48" s="27">
        <v>30788.1</v>
      </c>
      <c r="DX48" s="27">
        <v>32242.411034482757</v>
      </c>
      <c r="DY48" s="27">
        <v>29958</v>
      </c>
      <c r="DZ48" s="27">
        <v>34667.423999999999</v>
      </c>
      <c r="EA48" s="27">
        <v>30741.753061224488</v>
      </c>
      <c r="EB48" s="27">
        <v>0</v>
      </c>
      <c r="EC48" s="27">
        <v>30230.490909090906</v>
      </c>
      <c r="ED48" s="27">
        <v>31209.503999999997</v>
      </c>
      <c r="EE48" s="27">
        <v>27171.599999999999</v>
      </c>
      <c r="EF48" s="27">
        <v>31370.249032258063</v>
      </c>
      <c r="EG48" s="27">
        <v>31957.355999999996</v>
      </c>
      <c r="EH48" s="27">
        <v>30288.130526315788</v>
      </c>
      <c r="EI48" s="27">
        <v>28544.49818181818</v>
      </c>
      <c r="EJ48" s="27">
        <v>29549.16</v>
      </c>
      <c r="EK48" s="27">
        <v>28817.480000000003</v>
      </c>
      <c r="EL48" s="27">
        <v>30301.67172413793</v>
      </c>
      <c r="EM48" s="27">
        <v>32817.308823529413</v>
      </c>
      <c r="EN48" s="27">
        <v>0</v>
      </c>
      <c r="EO48" s="27">
        <v>0</v>
      </c>
      <c r="EP48" s="27">
        <v>30117.700800000002</v>
      </c>
      <c r="EQ48" s="27">
        <v>28198.879999999994</v>
      </c>
      <c r="ER48" s="27">
        <v>0</v>
      </c>
      <c r="ES48" s="27">
        <v>0</v>
      </c>
      <c r="ET48" s="27">
        <v>31593.574883720928</v>
      </c>
      <c r="EU48" s="27">
        <v>29994.434999999998</v>
      </c>
      <c r="EV48" s="27">
        <v>29202.12</v>
      </c>
      <c r="EW48" s="27">
        <v>26947.881290322581</v>
      </c>
      <c r="EX48" s="27">
        <v>30379.906890756301</v>
      </c>
      <c r="EY48" s="27">
        <v>27867.600000000002</v>
      </c>
      <c r="EZ48" s="27">
        <v>29982.558139534885</v>
      </c>
      <c r="FA48" s="27">
        <v>27824.16</v>
      </c>
      <c r="FB48" s="27">
        <v>27263.802857142859</v>
      </c>
      <c r="FC48" s="27">
        <v>28476.151666666665</v>
      </c>
      <c r="FD48" s="27">
        <v>28983.8472</v>
      </c>
      <c r="FE48" s="28">
        <v>29611.662958199351</v>
      </c>
    </row>
    <row r="49" spans="1:161">
      <c r="A49" s="1" t="s">
        <v>412</v>
      </c>
      <c r="B49" s="2" t="s">
        <v>279</v>
      </c>
      <c r="C49" s="37" t="s">
        <v>486</v>
      </c>
      <c r="D49" s="37" t="s">
        <v>486</v>
      </c>
      <c r="E49" s="1">
        <v>3</v>
      </c>
      <c r="F49" s="4" t="s">
        <v>229</v>
      </c>
      <c r="G49" s="7">
        <v>0</v>
      </c>
      <c r="H49" s="7">
        <v>6.4</v>
      </c>
      <c r="I49" s="7">
        <v>27.457627118644069</v>
      </c>
      <c r="J49" s="7">
        <v>4</v>
      </c>
      <c r="K49" s="7">
        <v>13.913043478260869</v>
      </c>
      <c r="L49" s="7">
        <v>18.571428571428569</v>
      </c>
      <c r="M49" s="7">
        <v>0</v>
      </c>
      <c r="N49" s="7">
        <v>7.1842105263157894</v>
      </c>
      <c r="O49" s="7">
        <v>2.2222222222222223</v>
      </c>
      <c r="P49" s="7">
        <v>0.59322033898305082</v>
      </c>
      <c r="Q49" s="7">
        <v>54.338582677165348</v>
      </c>
      <c r="R49" s="7">
        <v>13.440000000000001</v>
      </c>
      <c r="S49" s="7">
        <v>18.888888888888889</v>
      </c>
      <c r="T49" s="7">
        <v>15</v>
      </c>
      <c r="U49" s="7">
        <v>9</v>
      </c>
      <c r="V49" s="7">
        <v>38.564102564102562</v>
      </c>
      <c r="W49" s="7">
        <v>9</v>
      </c>
      <c r="X49" s="7">
        <v>42.891891891891888</v>
      </c>
      <c r="Y49" s="7">
        <v>5</v>
      </c>
      <c r="Z49" s="7">
        <v>1</v>
      </c>
      <c r="AA49" s="7">
        <v>8.9696969696969706</v>
      </c>
      <c r="AB49" s="7">
        <v>7.6842105263157894</v>
      </c>
      <c r="AC49" s="7">
        <v>15.909090909090908</v>
      </c>
      <c r="AD49" s="7">
        <v>9.6825396825396819</v>
      </c>
      <c r="AE49" s="7">
        <v>26.8</v>
      </c>
      <c r="AF49" s="7">
        <v>30.776470588235295</v>
      </c>
      <c r="AG49" s="7">
        <v>6.0576923076923075</v>
      </c>
      <c r="AH49" s="7">
        <v>55.384615384615387</v>
      </c>
      <c r="AI49" s="7">
        <v>13.138686131386862</v>
      </c>
      <c r="AJ49" s="7">
        <v>19.942446043165464</v>
      </c>
      <c r="AK49" s="7">
        <v>19.428571428571427</v>
      </c>
      <c r="AL49" s="7">
        <v>11.8125</v>
      </c>
      <c r="AM49" s="7">
        <v>3.9069767441860463</v>
      </c>
      <c r="AN49" s="7">
        <v>1.173913043478261</v>
      </c>
      <c r="AO49" s="7">
        <v>2.3653846153846154</v>
      </c>
      <c r="AP49" s="7">
        <v>2.0704225352112675</v>
      </c>
      <c r="AQ49" s="7">
        <v>8.564516129032258</v>
      </c>
      <c r="AR49" s="7">
        <v>0</v>
      </c>
      <c r="AS49" s="7">
        <v>0</v>
      </c>
      <c r="AT49" s="7">
        <v>4.6647058823529415</v>
      </c>
      <c r="AU49" s="7">
        <v>2.3478260869565215</v>
      </c>
      <c r="AV49" s="7">
        <v>7.0619469026548671</v>
      </c>
      <c r="AW49" s="7">
        <v>9.2771084337349397</v>
      </c>
      <c r="AX49" s="7">
        <v>5.2754716981132068</v>
      </c>
      <c r="AY49" s="7">
        <v>5</v>
      </c>
      <c r="AZ49" s="7">
        <v>36.895833333333329</v>
      </c>
      <c r="BA49" s="7">
        <v>13.6875</v>
      </c>
      <c r="BB49" s="7">
        <v>42.547008547008545</v>
      </c>
      <c r="BC49" s="7">
        <v>49.147368421052633</v>
      </c>
      <c r="BD49" s="7">
        <v>82.011428571428567</v>
      </c>
      <c r="BE49" s="9">
        <v>789.0491491931416</v>
      </c>
      <c r="BG49" s="7">
        <v>0</v>
      </c>
      <c r="BH49" s="7">
        <v>97253.76563869993</v>
      </c>
      <c r="BI49" s="7">
        <v>382666.76725861203</v>
      </c>
      <c r="BJ49" s="7">
        <v>48807.360000000001</v>
      </c>
      <c r="BK49" s="7">
        <v>194858.85506565645</v>
      </c>
      <c r="BL49" s="7">
        <v>292879.46199776785</v>
      </c>
      <c r="BM49" s="7">
        <v>0</v>
      </c>
      <c r="BN49" s="7">
        <v>99435.672154457294</v>
      </c>
      <c r="BO49" s="7">
        <v>26746.739408940153</v>
      </c>
      <c r="BP49" s="7">
        <v>8136.219890743092</v>
      </c>
      <c r="BQ49" s="7">
        <v>768439.84244886786</v>
      </c>
      <c r="BR49" s="7">
        <v>192523.55479939672</v>
      </c>
      <c r="BS49" s="7">
        <v>259532.77750290729</v>
      </c>
      <c r="BT49" s="7">
        <v>204391.13790280267</v>
      </c>
      <c r="BU49" s="7">
        <v>132493.1631226897</v>
      </c>
      <c r="BV49" s="7">
        <v>521671.44881932013</v>
      </c>
      <c r="BW49" s="7">
        <v>125120.49467889906</v>
      </c>
      <c r="BX49" s="7">
        <v>599338.09048395127</v>
      </c>
      <c r="BY49" s="7">
        <v>68879.889506141772</v>
      </c>
      <c r="BZ49" s="7">
        <v>13761.896879603188</v>
      </c>
      <c r="CA49" s="7">
        <v>120886.46024077998</v>
      </c>
      <c r="CB49" s="7">
        <v>102275.29400310194</v>
      </c>
      <c r="CC49" s="7">
        <v>203480.8864969656</v>
      </c>
      <c r="CD49" s="7">
        <v>133028.07707549038</v>
      </c>
      <c r="CE49" s="7">
        <v>366183.18643779372</v>
      </c>
      <c r="CF49" s="7">
        <v>424395.43154068611</v>
      </c>
      <c r="CG49" s="7">
        <v>86429.209439545521</v>
      </c>
      <c r="CH49" s="7">
        <v>752311.88968509261</v>
      </c>
      <c r="CI49" s="7">
        <v>175685.01151588082</v>
      </c>
      <c r="CJ49" s="7">
        <v>262297.30161856976</v>
      </c>
      <c r="CK49" s="7">
        <v>270795.76909189968</v>
      </c>
      <c r="CL49" s="7">
        <v>162576.61099829635</v>
      </c>
      <c r="CM49" s="7">
        <v>56622.708056350617</v>
      </c>
      <c r="CN49" s="7">
        <v>16483.825009669799</v>
      </c>
      <c r="CO49" s="7">
        <v>31966.014547180821</v>
      </c>
      <c r="CP49" s="7">
        <v>28477.689192724822</v>
      </c>
      <c r="CQ49" s="7">
        <v>117212.6218055706</v>
      </c>
      <c r="CR49" s="7">
        <v>0</v>
      </c>
      <c r="CS49" s="7">
        <v>0</v>
      </c>
      <c r="CT49" s="7">
        <v>64265.320793426021</v>
      </c>
      <c r="CU49" s="7">
        <v>34761.048467972301</v>
      </c>
      <c r="CV49" s="7">
        <v>89475.707424875844</v>
      </c>
      <c r="CW49" s="7">
        <v>125925.44337364941</v>
      </c>
      <c r="CX49" s="7">
        <v>73849.244819657732</v>
      </c>
      <c r="CY49" s="7">
        <v>73902.976338624328</v>
      </c>
      <c r="CZ49" s="7">
        <v>511254.76584637398</v>
      </c>
      <c r="DA49" s="7">
        <v>191099.34009139682</v>
      </c>
      <c r="DB49" s="7">
        <v>568059.83956126519</v>
      </c>
      <c r="DC49" s="7">
        <v>671310.72296480206</v>
      </c>
      <c r="DD49" s="7">
        <v>1150698.7524487239</v>
      </c>
      <c r="DE49" s="324">
        <f t="shared" si="105"/>
        <v>10902648.286445823</v>
      </c>
      <c r="DG49" s="27">
        <v>0</v>
      </c>
      <c r="DH49" s="27">
        <v>15195.900881046864</v>
      </c>
      <c r="DI49" s="27">
        <v>13936.629177937104</v>
      </c>
      <c r="DJ49" s="27">
        <v>12201.84</v>
      </c>
      <c r="DK49" s="27">
        <v>14005.480207844057</v>
      </c>
      <c r="DL49" s="27">
        <v>15770.432569110579</v>
      </c>
      <c r="DM49" s="27">
        <v>0</v>
      </c>
      <c r="DN49" s="27">
        <v>13840.86279073032</v>
      </c>
      <c r="DO49" s="27">
        <v>12036.032734023069</v>
      </c>
      <c r="DP49" s="27">
        <v>13715.342101538356</v>
      </c>
      <c r="DQ49" s="27">
        <v>14141.698303290281</v>
      </c>
      <c r="DR49" s="27">
        <v>14324.669255907493</v>
      </c>
      <c r="DS49" s="27">
        <v>13739.970573683328</v>
      </c>
      <c r="DT49" s="27">
        <v>13626.075860186846</v>
      </c>
      <c r="DU49" s="27">
        <v>14721.462569187745</v>
      </c>
      <c r="DV49" s="27">
        <v>13527.384643586094</v>
      </c>
      <c r="DW49" s="27">
        <v>13902.277186544341</v>
      </c>
      <c r="DX49" s="27">
        <v>13973.225802083301</v>
      </c>
      <c r="DY49" s="27">
        <v>13775.977901228354</v>
      </c>
      <c r="DZ49" s="27">
        <v>13761.896879603188</v>
      </c>
      <c r="EA49" s="27">
        <v>13477.206716032902</v>
      </c>
      <c r="EB49" s="27">
        <v>13309.798534650252</v>
      </c>
      <c r="EC49" s="27">
        <v>12790.227151237837</v>
      </c>
      <c r="ED49" s="27">
        <v>13738.965337304746</v>
      </c>
      <c r="EE49" s="27">
        <v>13663.551732753496</v>
      </c>
      <c r="EF49" s="27">
        <v>13789.606911681314</v>
      </c>
      <c r="EG49" s="27">
        <v>14267.679018591642</v>
      </c>
      <c r="EH49" s="27">
        <v>13583.409119314172</v>
      </c>
      <c r="EI49" s="27">
        <v>13371.58143204204</v>
      </c>
      <c r="EJ49" s="27">
        <v>13152.714619401588</v>
      </c>
      <c r="EK49" s="27">
        <v>13938.017526788955</v>
      </c>
      <c r="EL49" s="27">
        <v>13763.09934377112</v>
      </c>
      <c r="EM49" s="27">
        <v>14492.716942994504</v>
      </c>
      <c r="EN49" s="27">
        <v>14041.776860089087</v>
      </c>
      <c r="EO49" s="27">
        <v>13514.087450840672</v>
      </c>
      <c r="EP49" s="27">
        <v>13754.530154309268</v>
      </c>
      <c r="EQ49" s="27">
        <v>13685.842847354759</v>
      </c>
      <c r="ER49" s="27">
        <v>0</v>
      </c>
      <c r="ES49" s="27">
        <v>0</v>
      </c>
      <c r="ET49" s="27">
        <v>13776.928795564216</v>
      </c>
      <c r="EU49" s="27">
        <v>14805.631754877093</v>
      </c>
      <c r="EV49" s="27">
        <v>12670.118971191692</v>
      </c>
      <c r="EW49" s="27">
        <v>13573.781558458313</v>
      </c>
      <c r="EX49" s="27">
        <v>13998.605062381475</v>
      </c>
      <c r="EY49" s="27">
        <v>14780.595267724866</v>
      </c>
      <c r="EZ49" s="27">
        <v>13856.707374718213</v>
      </c>
      <c r="FA49" s="27">
        <v>13961.595623115749</v>
      </c>
      <c r="FB49" s="27">
        <v>13351.346168876664</v>
      </c>
      <c r="FC49" s="27">
        <v>13659.138719566545</v>
      </c>
      <c r="FD49" s="27">
        <v>14030.95608127973</v>
      </c>
      <c r="FE49" s="28">
        <v>13817.451419337502</v>
      </c>
    </row>
    <row r="50" spans="1:161">
      <c r="A50" s="1" t="s">
        <v>412</v>
      </c>
      <c r="B50" s="2" t="s">
        <v>263</v>
      </c>
      <c r="C50" s="37" t="s">
        <v>486</v>
      </c>
      <c r="D50" s="37" t="s">
        <v>486</v>
      </c>
      <c r="E50" s="1">
        <v>3</v>
      </c>
      <c r="F50" s="4" t="s">
        <v>229</v>
      </c>
      <c r="G50" s="7">
        <v>0</v>
      </c>
      <c r="H50" s="7">
        <v>9.3333333333333339</v>
      </c>
      <c r="I50" s="7">
        <v>36</v>
      </c>
      <c r="J50" s="7">
        <v>0</v>
      </c>
      <c r="K50" s="7">
        <v>30.657142857142858</v>
      </c>
      <c r="L50" s="7">
        <v>25.882352941176471</v>
      </c>
      <c r="M50" s="7">
        <v>5.5714285714285712</v>
      </c>
      <c r="N50" s="7">
        <v>18.988372093023255</v>
      </c>
      <c r="O50" s="7">
        <v>7.5</v>
      </c>
      <c r="P50" s="7">
        <v>0.71186440677966101</v>
      </c>
      <c r="Q50" s="7">
        <v>52.159090909090907</v>
      </c>
      <c r="R50" s="7">
        <v>12.941176470588236</v>
      </c>
      <c r="S50" s="7">
        <v>35.975409836065573</v>
      </c>
      <c r="T50" s="7">
        <v>25.504950495049506</v>
      </c>
      <c r="U50" s="7">
        <v>23.04878048780488</v>
      </c>
      <c r="V50" s="7">
        <v>85.906716417910445</v>
      </c>
      <c r="W50" s="7">
        <v>11.941176470588236</v>
      </c>
      <c r="X50" s="7">
        <v>63.87234042553191</v>
      </c>
      <c r="Y50" s="7">
        <v>13.548387096774194</v>
      </c>
      <c r="Z50" s="7">
        <v>9.1666666666666679</v>
      </c>
      <c r="AA50" s="7">
        <v>25.344827586206897</v>
      </c>
      <c r="AB50" s="7">
        <v>30.221402214022142</v>
      </c>
      <c r="AC50" s="7">
        <v>36.733118971061096</v>
      </c>
      <c r="AD50" s="7">
        <v>33.090909090909093</v>
      </c>
      <c r="AE50" s="7">
        <v>42.666666666666664</v>
      </c>
      <c r="AF50" s="7">
        <v>57.61904761904762</v>
      </c>
      <c r="AG50" s="7">
        <v>15.719298245614034</v>
      </c>
      <c r="AH50" s="7">
        <v>89</v>
      </c>
      <c r="AI50" s="7">
        <v>30.345821325648416</v>
      </c>
      <c r="AJ50" s="7">
        <v>24.39549839228296</v>
      </c>
      <c r="AK50" s="7">
        <v>48.92771084337349</v>
      </c>
      <c r="AL50" s="7">
        <v>21.879310344827587</v>
      </c>
      <c r="AM50" s="7">
        <v>5.5625</v>
      </c>
      <c r="AN50" s="7">
        <v>0</v>
      </c>
      <c r="AO50" s="7">
        <v>2.406779661016949</v>
      </c>
      <c r="AP50" s="7">
        <v>0.73825503355704691</v>
      </c>
      <c r="AQ50" s="7">
        <v>15.694444444444445</v>
      </c>
      <c r="AR50" s="7">
        <v>0</v>
      </c>
      <c r="AS50" s="7">
        <v>1.9889502762430937</v>
      </c>
      <c r="AT50" s="7">
        <v>5.95</v>
      </c>
      <c r="AU50" s="7">
        <v>10.409836065573769</v>
      </c>
      <c r="AV50" s="7">
        <v>15.313492063492063</v>
      </c>
      <c r="AW50" s="7">
        <v>18.68674698795181</v>
      </c>
      <c r="AX50" s="7">
        <v>13.691176470588234</v>
      </c>
      <c r="AY50" s="7">
        <v>2.2400000000000002</v>
      </c>
      <c r="AZ50" s="7">
        <v>55.916666666666664</v>
      </c>
      <c r="BA50" s="7">
        <v>23.292682926829269</v>
      </c>
      <c r="BB50" s="7">
        <v>80.496453900709227</v>
      </c>
      <c r="BC50" s="7">
        <v>67.132450331125824</v>
      </c>
      <c r="BD50" s="7">
        <v>62.015999999999998</v>
      </c>
      <c r="BE50" s="9">
        <v>1306.1892356068133</v>
      </c>
      <c r="BG50" s="7">
        <v>0</v>
      </c>
      <c r="BH50" s="7">
        <v>65636.666666666672</v>
      </c>
      <c r="BI50" s="7">
        <v>241505.57142857142</v>
      </c>
      <c r="BJ50" s="7">
        <v>0</v>
      </c>
      <c r="BK50" s="7">
        <v>207768.01428571428</v>
      </c>
      <c r="BL50" s="7">
        <v>181033.41176470587</v>
      </c>
      <c r="BM50" s="7">
        <v>39733.714285714283</v>
      </c>
      <c r="BN50" s="7">
        <v>126332.04651162789</v>
      </c>
      <c r="BO50" s="7">
        <v>48452.5</v>
      </c>
      <c r="BP50" s="7">
        <v>5620.8813559322034</v>
      </c>
      <c r="BQ50" s="7">
        <v>364002.95454545453</v>
      </c>
      <c r="BR50" s="7">
        <v>91378.588235294112</v>
      </c>
      <c r="BS50" s="7">
        <v>245338.74590163934</v>
      </c>
      <c r="BT50" s="7">
        <v>177450.69306930693</v>
      </c>
      <c r="BU50" s="7">
        <v>159960.07317073172</v>
      </c>
      <c r="BV50" s="7">
        <v>608084.41044776118</v>
      </c>
      <c r="BW50" s="7">
        <v>86942.058823529413</v>
      </c>
      <c r="BX50" s="7">
        <v>442212.06382978719</v>
      </c>
      <c r="BY50" s="7">
        <v>93756.774193548379</v>
      </c>
      <c r="BZ50" s="7">
        <v>60305.416666666672</v>
      </c>
      <c r="CA50" s="7">
        <v>171836.20689655171</v>
      </c>
      <c r="CB50" s="7">
        <v>202568.37638376385</v>
      </c>
      <c r="CC50" s="7">
        <v>248458.22508038586</v>
      </c>
      <c r="CD50" s="7">
        <v>232825.09090909094</v>
      </c>
      <c r="CE50" s="7">
        <v>298812.79999999999</v>
      </c>
      <c r="CF50" s="7">
        <v>405761.45238095243</v>
      </c>
      <c r="CG50" s="7">
        <v>111132.0701754386</v>
      </c>
      <c r="CH50" s="7">
        <v>617081.66666666663</v>
      </c>
      <c r="CI50" s="7">
        <v>203355.25936599425</v>
      </c>
      <c r="CJ50" s="7">
        <v>168400.99678456591</v>
      </c>
      <c r="CK50" s="7">
        <v>350242.29518072284</v>
      </c>
      <c r="CL50" s="7">
        <v>148599</v>
      </c>
      <c r="CM50" s="7">
        <v>40172.625</v>
      </c>
      <c r="CN50" s="7">
        <v>0</v>
      </c>
      <c r="CO50" s="7">
        <v>17047.355932203391</v>
      </c>
      <c r="CP50" s="7">
        <v>5038.4496644295295</v>
      </c>
      <c r="CQ50" s="7">
        <v>110229.44444444444</v>
      </c>
      <c r="CR50" s="7">
        <v>0</v>
      </c>
      <c r="CS50" s="7">
        <v>13932.911602209944</v>
      </c>
      <c r="CT50" s="7">
        <v>42353.950000000004</v>
      </c>
      <c r="CU50" s="7">
        <v>71434.836065573763</v>
      </c>
      <c r="CV50" s="7">
        <v>97176.317460317456</v>
      </c>
      <c r="CW50" s="7">
        <v>128810.13253012051</v>
      </c>
      <c r="CX50" s="7">
        <v>97561.84663865545</v>
      </c>
      <c r="CY50" s="7">
        <v>17095.84</v>
      </c>
      <c r="CZ50" s="7">
        <v>395719.49999999994</v>
      </c>
      <c r="DA50" s="7">
        <v>160762.43902439025</v>
      </c>
      <c r="DB50" s="7">
        <v>568453.72340425535</v>
      </c>
      <c r="DC50" s="7">
        <v>478082.61589403974</v>
      </c>
      <c r="DD50" s="7">
        <v>447068.2304</v>
      </c>
      <c r="DE50" s="324">
        <f t="shared" si="105"/>
        <v>9095528.2430674247</v>
      </c>
      <c r="DG50" s="27">
        <v>0</v>
      </c>
      <c r="DH50" s="27">
        <v>7032.5</v>
      </c>
      <c r="DI50" s="27">
        <v>6708.4880952380954</v>
      </c>
      <c r="DJ50" s="27">
        <v>0</v>
      </c>
      <c r="DK50" s="27">
        <v>6777.1486486486483</v>
      </c>
      <c r="DL50" s="27">
        <v>6994.4727272727268</v>
      </c>
      <c r="DM50" s="27">
        <v>7131.6923076923076</v>
      </c>
      <c r="DN50" s="27">
        <v>6653.1267605633802</v>
      </c>
      <c r="DO50" s="27">
        <v>6460.333333333333</v>
      </c>
      <c r="DP50" s="27">
        <v>7896</v>
      </c>
      <c r="DQ50" s="27">
        <v>6978.7058823529414</v>
      </c>
      <c r="DR50" s="27">
        <v>7061.0727272727263</v>
      </c>
      <c r="DS50" s="27">
        <v>6819.6233766233763</v>
      </c>
      <c r="DT50" s="27">
        <v>6957.5</v>
      </c>
      <c r="DU50" s="27">
        <v>6940.0666666666666</v>
      </c>
      <c r="DV50" s="27">
        <v>7078.426877470356</v>
      </c>
      <c r="DW50" s="27">
        <v>7280.8620689655172</v>
      </c>
      <c r="DX50" s="27">
        <v>6923.3734177215192</v>
      </c>
      <c r="DY50" s="27">
        <v>6920.142857142856</v>
      </c>
      <c r="DZ50" s="27">
        <v>6578.772727272727</v>
      </c>
      <c r="EA50" s="27">
        <v>6779.9319727891152</v>
      </c>
      <c r="EB50" s="27">
        <v>6702.8119658119658</v>
      </c>
      <c r="EC50" s="27">
        <v>6763.875</v>
      </c>
      <c r="ED50" s="27">
        <v>7035.9230769230771</v>
      </c>
      <c r="EE50" s="27">
        <v>7003.4250000000002</v>
      </c>
      <c r="EF50" s="27">
        <v>7042.1409090909101</v>
      </c>
      <c r="EG50" s="27">
        <v>7069.7857142857147</v>
      </c>
      <c r="EH50" s="27">
        <v>6933.5018726591752</v>
      </c>
      <c r="EI50" s="27">
        <v>6701.2606837606845</v>
      </c>
      <c r="EJ50" s="27">
        <v>6902.9537366548038</v>
      </c>
      <c r="EK50" s="27">
        <v>7158.3625954198469</v>
      </c>
      <c r="EL50" s="27">
        <v>6791.7588652482264</v>
      </c>
      <c r="EM50" s="27">
        <v>7222.0449438202249</v>
      </c>
      <c r="EN50" s="27">
        <v>0</v>
      </c>
      <c r="EO50" s="27">
        <v>7083.0563380281701</v>
      </c>
      <c r="EP50" s="27">
        <v>6824.8090909090906</v>
      </c>
      <c r="EQ50" s="27">
        <v>7023.4690265486724</v>
      </c>
      <c r="ER50" s="27">
        <v>0</v>
      </c>
      <c r="ES50" s="27">
        <v>7005.1583333333338</v>
      </c>
      <c r="ET50" s="27">
        <v>7118.3109243697481</v>
      </c>
      <c r="EU50" s="27">
        <v>6862.2440944881891</v>
      </c>
      <c r="EV50" s="27">
        <v>6345.7973568281932</v>
      </c>
      <c r="EW50" s="27">
        <v>6893.1276595744685</v>
      </c>
      <c r="EX50" s="27">
        <v>7125.8921282798838</v>
      </c>
      <c r="EY50" s="27">
        <v>7632.0714285714275</v>
      </c>
      <c r="EZ50" s="27">
        <v>7076.9508196721308</v>
      </c>
      <c r="FA50" s="27">
        <v>6901.8429319371726</v>
      </c>
      <c r="FB50" s="27">
        <v>7061.8480176211451</v>
      </c>
      <c r="FC50" s="27">
        <v>7121.4831804281348</v>
      </c>
      <c r="FD50" s="27">
        <v>7208.9175438596494</v>
      </c>
      <c r="FE50" s="28">
        <v>6964.4177850074557</v>
      </c>
    </row>
    <row r="51" spans="1:161">
      <c r="A51" s="1" t="s">
        <v>412</v>
      </c>
      <c r="B51" s="2" t="s">
        <v>368</v>
      </c>
      <c r="C51" s="37" t="s">
        <v>486</v>
      </c>
      <c r="D51" s="37" t="s">
        <v>486</v>
      </c>
      <c r="E51" s="1">
        <v>3</v>
      </c>
      <c r="F51" s="4" t="s">
        <v>229</v>
      </c>
      <c r="G51" s="7">
        <v>0</v>
      </c>
      <c r="H51" s="7">
        <v>15.12</v>
      </c>
      <c r="I51" s="7">
        <v>69.685466377440349</v>
      </c>
      <c r="J51" s="7">
        <v>10</v>
      </c>
      <c r="K51" s="7">
        <v>78.662420382165607</v>
      </c>
      <c r="L51" s="7">
        <v>54.177897574123989</v>
      </c>
      <c r="M51" s="7">
        <v>17.324999999999999</v>
      </c>
      <c r="N51" s="7">
        <v>24.409090909090907</v>
      </c>
      <c r="O51" s="7">
        <v>26</v>
      </c>
      <c r="P51" s="7">
        <v>0.71186440677966101</v>
      </c>
      <c r="Q51" s="7">
        <v>74.85053380782918</v>
      </c>
      <c r="R51" s="7">
        <v>39.530612244897959</v>
      </c>
      <c r="S51" s="7">
        <v>85.130434782608702</v>
      </c>
      <c r="T51" s="7">
        <v>61.218274111675122</v>
      </c>
      <c r="U51" s="7">
        <v>49.050000000000004</v>
      </c>
      <c r="V51" s="7">
        <v>172.99607843137255</v>
      </c>
      <c r="W51" s="7">
        <v>25.372340425531917</v>
      </c>
      <c r="X51" s="7">
        <v>135.09213483146067</v>
      </c>
      <c r="Y51" s="7">
        <v>26.375</v>
      </c>
      <c r="Z51" s="7">
        <v>33.685185185185183</v>
      </c>
      <c r="AA51" s="7">
        <v>78.129692832764505</v>
      </c>
      <c r="AB51" s="7">
        <v>78.702997275204368</v>
      </c>
      <c r="AC51" s="7">
        <v>122.14864864864866</v>
      </c>
      <c r="AD51" s="7">
        <v>36.239726027397261</v>
      </c>
      <c r="AE51" s="7">
        <v>104</v>
      </c>
      <c r="AF51" s="7">
        <v>94.146551724137922</v>
      </c>
      <c r="AG51" s="7">
        <v>37.63101604278075</v>
      </c>
      <c r="AH51" s="7">
        <v>189.98336106489182</v>
      </c>
      <c r="AI51" s="7">
        <v>101.91463414634146</v>
      </c>
      <c r="AJ51" s="7">
        <v>57.349127182044882</v>
      </c>
      <c r="AK51" s="7">
        <v>80.371527777777786</v>
      </c>
      <c r="AL51" s="7">
        <v>62.206185567010301</v>
      </c>
      <c r="AM51" s="7">
        <v>14.95505617977528</v>
      </c>
      <c r="AN51" s="7">
        <v>0</v>
      </c>
      <c r="AO51" s="7">
        <v>7.6288659793814428</v>
      </c>
      <c r="AP51" s="7">
        <v>0</v>
      </c>
      <c r="AQ51" s="7">
        <v>22.278586278586278</v>
      </c>
      <c r="AR51" s="7">
        <v>0.90476190476190466</v>
      </c>
      <c r="AS51" s="7">
        <v>1.195845697329377</v>
      </c>
      <c r="AT51" s="7">
        <v>12.963730569948186</v>
      </c>
      <c r="AU51" s="7">
        <v>21.777777777777775</v>
      </c>
      <c r="AV51" s="7">
        <v>30.48</v>
      </c>
      <c r="AW51" s="7">
        <v>25.145336225596527</v>
      </c>
      <c r="AX51" s="7">
        <v>21.842105263157894</v>
      </c>
      <c r="AY51" s="7">
        <v>2.1176470588235294</v>
      </c>
      <c r="AZ51" s="7">
        <v>80.072072072072075</v>
      </c>
      <c r="BA51" s="7">
        <v>64.573129251700678</v>
      </c>
      <c r="BB51" s="7">
        <v>122.98367791077258</v>
      </c>
      <c r="BC51" s="7">
        <v>94.414893617021278</v>
      </c>
      <c r="BD51" s="7">
        <v>94.928221859706369</v>
      </c>
      <c r="BE51" s="9">
        <v>2660.4775094055726</v>
      </c>
      <c r="BG51" s="7">
        <v>0</v>
      </c>
      <c r="BH51" s="7">
        <v>46006.057608163261</v>
      </c>
      <c r="BI51" s="7">
        <v>213684.64174643456</v>
      </c>
      <c r="BJ51" s="7">
        <v>24897.78</v>
      </c>
      <c r="BK51" s="7">
        <v>239552.74676667075</v>
      </c>
      <c r="BL51" s="7">
        <v>175838.09171001095</v>
      </c>
      <c r="BM51" s="7">
        <v>54702.538679136684</v>
      </c>
      <c r="BN51" s="7">
        <v>80878.113179507214</v>
      </c>
      <c r="BO51" s="7">
        <v>78630.114787674189</v>
      </c>
      <c r="BP51" s="7">
        <v>2650.3899667716714</v>
      </c>
      <c r="BQ51" s="7">
        <v>233295.39410337465</v>
      </c>
      <c r="BR51" s="7">
        <v>124156.83697478993</v>
      </c>
      <c r="BS51" s="7">
        <v>259480.70686744165</v>
      </c>
      <c r="BT51" s="7">
        <v>186158.7371333169</v>
      </c>
      <c r="BU51" s="7">
        <v>152726.27095149626</v>
      </c>
      <c r="BV51" s="7">
        <v>529068.51306865597</v>
      </c>
      <c r="BW51" s="7">
        <v>80694.529232788307</v>
      </c>
      <c r="BX51" s="7">
        <v>411510.48936820769</v>
      </c>
      <c r="BY51" s="7">
        <v>82783.365467512427</v>
      </c>
      <c r="BZ51" s="7">
        <v>98438.760089182819</v>
      </c>
      <c r="CA51" s="7">
        <v>239908.33067938202</v>
      </c>
      <c r="CB51" s="7">
        <v>247077.28491774396</v>
      </c>
      <c r="CC51" s="7">
        <v>378686.2474984054</v>
      </c>
      <c r="CD51" s="7">
        <v>117164.11420116655</v>
      </c>
      <c r="CE51" s="7">
        <v>314080.03080702119</v>
      </c>
      <c r="CF51" s="7">
        <v>291819.45040202048</v>
      </c>
      <c r="CG51" s="7">
        <v>120506.45023702561</v>
      </c>
      <c r="CH51" s="7">
        <v>589659.86552946258</v>
      </c>
      <c r="CI51" s="7">
        <v>314930.32598439942</v>
      </c>
      <c r="CJ51" s="7">
        <v>178928.39462425114</v>
      </c>
      <c r="CK51" s="7">
        <v>252905.66751987307</v>
      </c>
      <c r="CL51" s="7">
        <v>195555.44277098103</v>
      </c>
      <c r="CM51" s="7">
        <v>46619.237562205206</v>
      </c>
      <c r="CN51" s="7">
        <v>0</v>
      </c>
      <c r="CO51" s="7">
        <v>25183.577308149823</v>
      </c>
      <c r="CP51" s="7">
        <v>0</v>
      </c>
      <c r="CQ51" s="7">
        <v>70296.037340652838</v>
      </c>
      <c r="CR51" s="7">
        <v>2677.593267144392</v>
      </c>
      <c r="CS51" s="7">
        <v>3694.3882538165853</v>
      </c>
      <c r="CT51" s="7">
        <v>41617.554745365596</v>
      </c>
      <c r="CU51" s="7">
        <v>71050.120261486431</v>
      </c>
      <c r="CV51" s="7">
        <v>97668.114786088219</v>
      </c>
      <c r="CW51" s="7">
        <v>85244.130000865262</v>
      </c>
      <c r="CX51" s="7">
        <v>72458.782118863033</v>
      </c>
      <c r="CY51" s="7">
        <v>6858.7770382819772</v>
      </c>
      <c r="CZ51" s="7">
        <v>255397.46611486888</v>
      </c>
      <c r="DA51" s="7">
        <v>165483.67778439057</v>
      </c>
      <c r="DB51" s="7">
        <v>393857.39350788528</v>
      </c>
      <c r="DC51" s="7">
        <v>296974.42949465971</v>
      </c>
      <c r="DD51" s="7">
        <v>311475.71437477262</v>
      </c>
      <c r="DE51" s="324">
        <f t="shared" si="105"/>
        <v>8262932.6768323667</v>
      </c>
      <c r="DG51" s="27">
        <v>0</v>
      </c>
      <c r="DH51" s="27">
        <v>3042.7286777885756</v>
      </c>
      <c r="DI51" s="27">
        <v>3066.4161819488349</v>
      </c>
      <c r="DJ51" s="27">
        <v>2489.7779999999998</v>
      </c>
      <c r="DK51" s="27">
        <v>3045.3264163860167</v>
      </c>
      <c r="DL51" s="27">
        <v>3245.5687574335357</v>
      </c>
      <c r="DM51" s="27">
        <v>3157.4336899934597</v>
      </c>
      <c r="DN51" s="27">
        <v>3313.4422531641694</v>
      </c>
      <c r="DO51" s="27">
        <v>3024.2351841413151</v>
      </c>
      <c r="DP51" s="27">
        <v>3723.1668580840146</v>
      </c>
      <c r="DQ51" s="27">
        <v>3116.8167043716198</v>
      </c>
      <c r="DR51" s="27">
        <v>3140.7769807768232</v>
      </c>
      <c r="DS51" s="27">
        <v>3048.0369039587117</v>
      </c>
      <c r="DT51" s="27">
        <v>3040.9014274679462</v>
      </c>
      <c r="DU51" s="27">
        <v>3113.6854424362132</v>
      </c>
      <c r="DV51" s="27">
        <v>3058.2688224261519</v>
      </c>
      <c r="DW51" s="27">
        <v>3180.4133114809647</v>
      </c>
      <c r="DX51" s="27">
        <v>3046.1469121174468</v>
      </c>
      <c r="DY51" s="27">
        <v>3138.705799716111</v>
      </c>
      <c r="DZ51" s="27">
        <v>2922.316132389155</v>
      </c>
      <c r="EA51" s="27">
        <v>3070.642184564867</v>
      </c>
      <c r="EB51" s="27">
        <v>3139.3630925360762</v>
      </c>
      <c r="EC51" s="27">
        <v>3100.2082437085955</v>
      </c>
      <c r="ED51" s="27">
        <v>3233.0298002967902</v>
      </c>
      <c r="EE51" s="27">
        <v>3020.0002962213575</v>
      </c>
      <c r="EF51" s="27">
        <v>3099.6297268230364</v>
      </c>
      <c r="EG51" s="27">
        <v>3202.3172082313185</v>
      </c>
      <c r="EH51" s="27">
        <v>3103.7447817762045</v>
      </c>
      <c r="EI51" s="27">
        <v>3090.1384145890574</v>
      </c>
      <c r="EJ51" s="27">
        <v>3119.9846173120286</v>
      </c>
      <c r="EK51" s="27">
        <v>3146.7072296938454</v>
      </c>
      <c r="EL51" s="27">
        <v>3143.6655533286644</v>
      </c>
      <c r="EM51" s="27">
        <v>3117.289363663609</v>
      </c>
      <c r="EN51" s="27">
        <v>0</v>
      </c>
      <c r="EO51" s="27">
        <v>3301.0905390412609</v>
      </c>
      <c r="EP51" s="27">
        <v>0</v>
      </c>
      <c r="EQ51" s="27">
        <v>3155.318585372715</v>
      </c>
      <c r="ER51" s="27">
        <v>2959.4451900016966</v>
      </c>
      <c r="ES51" s="27">
        <v>3089.3519641096505</v>
      </c>
      <c r="ET51" s="27">
        <v>3210.306980757618</v>
      </c>
      <c r="EU51" s="27">
        <v>3262.5055222111118</v>
      </c>
      <c r="EV51" s="27">
        <v>3204.3344746091934</v>
      </c>
      <c r="EW51" s="27">
        <v>3390.0572748791315</v>
      </c>
      <c r="EX51" s="27">
        <v>3317.3900247190304</v>
      </c>
      <c r="EY51" s="27">
        <v>3238.8669347442669</v>
      </c>
      <c r="EZ51" s="27">
        <v>3189.594817591184</v>
      </c>
      <c r="FA51" s="27">
        <v>2562.7328224926036</v>
      </c>
      <c r="FB51" s="27">
        <v>3202.5176039509702</v>
      </c>
      <c r="FC51" s="27">
        <v>3145.4193095772407</v>
      </c>
      <c r="FD51" s="27">
        <v>3281.1708496457459</v>
      </c>
      <c r="FE51" s="28">
        <v>3120.6457122257116</v>
      </c>
    </row>
    <row r="52" spans="1:161">
      <c r="A52" s="1" t="s">
        <v>412</v>
      </c>
      <c r="B52" s="2" t="s">
        <v>369</v>
      </c>
      <c r="C52" s="37" t="s">
        <v>486</v>
      </c>
      <c r="D52" s="37" t="s">
        <v>486</v>
      </c>
      <c r="E52" s="1">
        <v>3</v>
      </c>
      <c r="F52" s="4" t="s">
        <v>229</v>
      </c>
      <c r="G52" s="7">
        <v>0</v>
      </c>
      <c r="H52" s="7">
        <v>26.219298245614034</v>
      </c>
      <c r="I52" s="7">
        <v>63.509693053311793</v>
      </c>
      <c r="J52" s="7">
        <v>7.418181818181818</v>
      </c>
      <c r="K52" s="7">
        <v>76.752767527675275</v>
      </c>
      <c r="L52" s="7">
        <v>57.967517401392108</v>
      </c>
      <c r="M52" s="7">
        <v>10.625</v>
      </c>
      <c r="N52" s="7">
        <v>28.396551724137932</v>
      </c>
      <c r="O52" s="7">
        <v>36.931818181818187</v>
      </c>
      <c r="P52" s="7">
        <v>0.71186440677966101</v>
      </c>
      <c r="Q52" s="7">
        <v>49.563218390804593</v>
      </c>
      <c r="R52" s="7">
        <v>42.830188679245289</v>
      </c>
      <c r="S52" s="7">
        <v>136.26356589147287</v>
      </c>
      <c r="T52" s="7">
        <v>110.29520295202951</v>
      </c>
      <c r="U52" s="7">
        <v>70.16556291390728</v>
      </c>
      <c r="V52" s="7">
        <v>160.26094570928194</v>
      </c>
      <c r="W52" s="7">
        <v>46.174904942965782</v>
      </c>
      <c r="X52" s="7">
        <v>157.25</v>
      </c>
      <c r="Y52" s="7">
        <v>68.2734693877551</v>
      </c>
      <c r="Z52" s="7">
        <v>56.807692307692307</v>
      </c>
      <c r="AA52" s="7">
        <v>46.655172413793103</v>
      </c>
      <c r="AB52" s="7">
        <v>79.282094594594597</v>
      </c>
      <c r="AC52" s="7">
        <v>138.11009174311928</v>
      </c>
      <c r="AD52" s="7">
        <v>46.774294670846402</v>
      </c>
      <c r="AE52" s="7">
        <v>120.7986906710311</v>
      </c>
      <c r="AF52" s="7">
        <v>116.20571428571429</v>
      </c>
      <c r="AG52" s="7">
        <v>21.5</v>
      </c>
      <c r="AH52" s="7">
        <v>121.58437935843793</v>
      </c>
      <c r="AI52" s="7">
        <v>92.857142857142847</v>
      </c>
      <c r="AJ52" s="7">
        <v>56.578699340245052</v>
      </c>
      <c r="AK52" s="7">
        <v>73.073015873015876</v>
      </c>
      <c r="AL52" s="7">
        <v>50.669172932330824</v>
      </c>
      <c r="AM52" s="7">
        <v>6.973684210526315</v>
      </c>
      <c r="AN52" s="7">
        <v>0</v>
      </c>
      <c r="AO52" s="7">
        <v>3.1826086956521737</v>
      </c>
      <c r="AP52" s="7">
        <v>1.3669724770642202</v>
      </c>
      <c r="AQ52" s="7">
        <v>24.384615384615387</v>
      </c>
      <c r="AR52" s="7">
        <v>0</v>
      </c>
      <c r="AS52" s="7">
        <v>5.9183673469387754</v>
      </c>
      <c r="AT52" s="7">
        <v>10.372483221476511</v>
      </c>
      <c r="AU52" s="7">
        <v>15.69811320754717</v>
      </c>
      <c r="AV52" s="7">
        <v>19.741144414168936</v>
      </c>
      <c r="AW52" s="7">
        <v>17.665480427046262</v>
      </c>
      <c r="AX52" s="7">
        <v>16.294736842105262</v>
      </c>
      <c r="AY52" s="7">
        <v>2.833333333333333</v>
      </c>
      <c r="AZ52" s="7">
        <v>50.486547085201792</v>
      </c>
      <c r="BA52" s="7">
        <v>91.8615548455804</v>
      </c>
      <c r="BB52" s="7">
        <v>46.872246696035241</v>
      </c>
      <c r="BC52" s="7">
        <v>76.546318289786228</v>
      </c>
      <c r="BD52" s="7">
        <v>53.95862068965517</v>
      </c>
      <c r="BE52" s="9">
        <v>2614.6627394410693</v>
      </c>
      <c r="BG52" s="7">
        <v>0</v>
      </c>
      <c r="BH52" s="7">
        <v>37604.02611111111</v>
      </c>
      <c r="BI52" s="7">
        <v>87062.536803570096</v>
      </c>
      <c r="BJ52" s="7">
        <v>9829.9439999999995</v>
      </c>
      <c r="BK52" s="7">
        <v>104427.58457117404</v>
      </c>
      <c r="BL52" s="7">
        <v>76700.512722411542</v>
      </c>
      <c r="BM52" s="7">
        <v>14418.184169784172</v>
      </c>
      <c r="BN52" s="7">
        <v>40499.243729586124</v>
      </c>
      <c r="BO52" s="7">
        <v>49610.2236850111</v>
      </c>
      <c r="BP52" s="7">
        <v>1089.7981548234029</v>
      </c>
      <c r="BQ52" s="7">
        <v>70905.513558054008</v>
      </c>
      <c r="BR52" s="7">
        <v>61688.014866672362</v>
      </c>
      <c r="BS52" s="7">
        <v>191727.56253638098</v>
      </c>
      <c r="BT52" s="7">
        <v>154117.73106394708</v>
      </c>
      <c r="BU52" s="7">
        <v>98770.25725680808</v>
      </c>
      <c r="BV52" s="7">
        <v>227760.4768926531</v>
      </c>
      <c r="BW52" s="7">
        <v>63178.615291509472</v>
      </c>
      <c r="BX52" s="7">
        <v>217986.79328328115</v>
      </c>
      <c r="BY52" s="7">
        <v>93674.162521297214</v>
      </c>
      <c r="BZ52" s="7">
        <v>79529.077892564383</v>
      </c>
      <c r="CA52" s="7">
        <v>67499.452072132917</v>
      </c>
      <c r="CB52" s="7">
        <v>114510.35805283845</v>
      </c>
      <c r="CC52" s="7">
        <v>199607.33703010267</v>
      </c>
      <c r="CD52" s="7">
        <v>65200.069217692253</v>
      </c>
      <c r="CE52" s="7">
        <v>173625.75095983318</v>
      </c>
      <c r="CF52" s="7">
        <v>169668.10703182287</v>
      </c>
      <c r="CG52" s="7">
        <v>30547.369906836124</v>
      </c>
      <c r="CH52" s="7">
        <v>173309.71670752094</v>
      </c>
      <c r="CI52" s="7">
        <v>133979.36812188843</v>
      </c>
      <c r="CJ52" s="7">
        <v>80723.635812907029</v>
      </c>
      <c r="CK52" s="7">
        <v>103478.53149599458</v>
      </c>
      <c r="CL52" s="7">
        <v>71341.438530407831</v>
      </c>
      <c r="CM52" s="7">
        <v>10627.627295691151</v>
      </c>
      <c r="CN52" s="7">
        <v>0</v>
      </c>
      <c r="CO52" s="7">
        <v>5037.4729119500907</v>
      </c>
      <c r="CP52" s="7">
        <v>1889.3906612410644</v>
      </c>
      <c r="CQ52" s="7">
        <v>34394.434292752878</v>
      </c>
      <c r="CR52" s="7">
        <v>0</v>
      </c>
      <c r="CS52" s="7">
        <v>8284.8168914478665</v>
      </c>
      <c r="CT52" s="7">
        <v>14786.277604300067</v>
      </c>
      <c r="CU52" s="7">
        <v>22282.719003795999</v>
      </c>
      <c r="CV52" s="7">
        <v>28309.440479674515</v>
      </c>
      <c r="CW52" s="7">
        <v>25572.28261153042</v>
      </c>
      <c r="CX52" s="7">
        <v>22653.69181395349</v>
      </c>
      <c r="CY52" s="7">
        <v>4062.0391957671945</v>
      </c>
      <c r="CZ52" s="7">
        <v>72818.569490122827</v>
      </c>
      <c r="DA52" s="7">
        <v>100997.64233153987</v>
      </c>
      <c r="DB52" s="7">
        <v>69260.173383903457</v>
      </c>
      <c r="DC52" s="7">
        <v>111233.40778321904</v>
      </c>
      <c r="DD52" s="7">
        <v>78685.790655867342</v>
      </c>
      <c r="DE52" s="324">
        <f t="shared" si="105"/>
        <v>3674967.1704573729</v>
      </c>
      <c r="DG52" s="27">
        <v>0</v>
      </c>
      <c r="DH52" s="27">
        <v>1434.2117687074831</v>
      </c>
      <c r="DI52" s="27">
        <v>1370.8543155843533</v>
      </c>
      <c r="DJ52" s="27">
        <v>1325.115</v>
      </c>
      <c r="DK52" s="27">
        <v>1360.5709335955848</v>
      </c>
      <c r="DL52" s="27">
        <v>1323.1636640793859</v>
      </c>
      <c r="DM52" s="27">
        <v>1357.0055689208632</v>
      </c>
      <c r="DN52" s="27">
        <v>1426.2028757231299</v>
      </c>
      <c r="DO52" s="27">
        <v>1343.2922105479927</v>
      </c>
      <c r="DP52" s="27">
        <v>1530.9069317757326</v>
      </c>
      <c r="DQ52" s="27">
        <v>1430.6075323633347</v>
      </c>
      <c r="DR52" s="27">
        <v>1440.292858120544</v>
      </c>
      <c r="DS52" s="27">
        <v>1407.0346778469193</v>
      </c>
      <c r="DT52" s="27">
        <v>1397.3203452100925</v>
      </c>
      <c r="DU52" s="27">
        <v>1407.6742657647967</v>
      </c>
      <c r="DV52" s="27">
        <v>1421.1851545280238</v>
      </c>
      <c r="DW52" s="27">
        <v>1368.2457033652001</v>
      </c>
      <c r="DX52" s="27">
        <v>1386.2435184946337</v>
      </c>
      <c r="DY52" s="27">
        <v>1372.0433919840866</v>
      </c>
      <c r="DZ52" s="27">
        <v>1399.9702269510319</v>
      </c>
      <c r="EA52" s="27">
        <v>1446.77317819058</v>
      </c>
      <c r="EB52" s="27">
        <v>1444.340725839573</v>
      </c>
      <c r="EC52" s="27">
        <v>1445.2769852717674</v>
      </c>
      <c r="ED52" s="27">
        <v>1393.9295007334513</v>
      </c>
      <c r="EE52" s="27">
        <v>1437.3148417035832</v>
      </c>
      <c r="EF52" s="27">
        <v>1460.0668140523703</v>
      </c>
      <c r="EG52" s="27">
        <v>1420.8079026435407</v>
      </c>
      <c r="EH52" s="27">
        <v>1425.4274901267841</v>
      </c>
      <c r="EI52" s="27">
        <v>1442.8547336203371</v>
      </c>
      <c r="EJ52" s="27">
        <v>1426.7495851656565</v>
      </c>
      <c r="EK52" s="27">
        <v>1416.0977244434048</v>
      </c>
      <c r="EL52" s="27">
        <v>1407.9850607722574</v>
      </c>
      <c r="EM52" s="27">
        <v>1523.9616499481651</v>
      </c>
      <c r="EN52" s="27">
        <v>0</v>
      </c>
      <c r="EO52" s="27">
        <v>1582.8125269788538</v>
      </c>
      <c r="EP52" s="27">
        <v>1382.171691780376</v>
      </c>
      <c r="EQ52" s="27">
        <v>1410.4973053810327</v>
      </c>
      <c r="ER52" s="27">
        <v>0</v>
      </c>
      <c r="ES52" s="27">
        <v>1399.848371313605</v>
      </c>
      <c r="ET52" s="27">
        <v>1425.52918993252</v>
      </c>
      <c r="EU52" s="27">
        <v>1419.4520519245048</v>
      </c>
      <c r="EV52" s="27">
        <v>1434.0323886874462</v>
      </c>
      <c r="EW52" s="27">
        <v>1447.5848940048445</v>
      </c>
      <c r="EX52" s="27">
        <v>1390.2459446547684</v>
      </c>
      <c r="EY52" s="27">
        <v>1433.6608926237159</v>
      </c>
      <c r="EZ52" s="27">
        <v>1442.3361012832429</v>
      </c>
      <c r="FA52" s="27">
        <v>1099.4549624303363</v>
      </c>
      <c r="FB52" s="27">
        <v>1477.6371577204968</v>
      </c>
      <c r="FC52" s="27">
        <v>1453.1516377066721</v>
      </c>
      <c r="FD52" s="27">
        <v>1458.261713330875</v>
      </c>
      <c r="FE52" s="28">
        <v>1384.0036425669555</v>
      </c>
    </row>
    <row r="53" spans="1:161">
      <c r="A53" s="1" t="s">
        <v>412</v>
      </c>
      <c r="B53" s="2" t="s">
        <v>271</v>
      </c>
      <c r="C53" s="37" t="s">
        <v>486</v>
      </c>
      <c r="D53" s="37" t="s">
        <v>486</v>
      </c>
      <c r="E53" s="1">
        <v>4</v>
      </c>
      <c r="F53" s="4" t="s">
        <v>306</v>
      </c>
      <c r="G53" s="7">
        <v>0</v>
      </c>
      <c r="H53" s="7">
        <v>0</v>
      </c>
      <c r="I53" s="7">
        <v>0</v>
      </c>
      <c r="J53" s="7">
        <v>0</v>
      </c>
      <c r="K53" s="7">
        <v>0</v>
      </c>
      <c r="L53" s="7">
        <v>0</v>
      </c>
      <c r="M53" s="7">
        <v>0</v>
      </c>
      <c r="N53" s="7">
        <v>0</v>
      </c>
      <c r="O53" s="7">
        <v>0</v>
      </c>
      <c r="P53" s="7">
        <v>0</v>
      </c>
      <c r="Q53" s="7">
        <v>0</v>
      </c>
      <c r="R53" s="7">
        <v>0</v>
      </c>
      <c r="S53" s="7">
        <v>0</v>
      </c>
      <c r="T53" s="7">
        <v>0</v>
      </c>
      <c r="U53" s="17">
        <v>0.15384615384615385</v>
      </c>
      <c r="V53" s="7">
        <v>0</v>
      </c>
      <c r="W53" s="7">
        <v>0</v>
      </c>
      <c r="X53" s="7">
        <v>0</v>
      </c>
      <c r="Y53" s="7">
        <v>0</v>
      </c>
      <c r="Z53" s="7">
        <v>0</v>
      </c>
      <c r="AA53" s="7">
        <v>0</v>
      </c>
      <c r="AB53" s="7">
        <v>0</v>
      </c>
      <c r="AC53" s="7">
        <v>1.2857142857142856</v>
      </c>
      <c r="AD53" s="7">
        <v>0</v>
      </c>
      <c r="AE53" s="7">
        <v>0</v>
      </c>
      <c r="AF53" s="7">
        <v>0</v>
      </c>
      <c r="AG53" s="7">
        <v>0</v>
      </c>
      <c r="AH53" s="7">
        <v>0</v>
      </c>
      <c r="AI53" s="7">
        <v>0</v>
      </c>
      <c r="AJ53" s="7">
        <v>0</v>
      </c>
      <c r="AK53" s="7">
        <v>0</v>
      </c>
      <c r="AL53" s="7">
        <v>0.64285714285714279</v>
      </c>
      <c r="AM53" s="7">
        <v>0</v>
      </c>
      <c r="AN53" s="7">
        <v>0</v>
      </c>
      <c r="AO53" s="7">
        <v>0</v>
      </c>
      <c r="AP53" s="7">
        <v>0</v>
      </c>
      <c r="AQ53" s="7">
        <v>0</v>
      </c>
      <c r="AR53" s="7">
        <v>0</v>
      </c>
      <c r="AS53" s="7">
        <v>0</v>
      </c>
      <c r="AT53" s="7">
        <v>0</v>
      </c>
      <c r="AU53" s="7">
        <v>0</v>
      </c>
      <c r="AV53" s="7">
        <v>0.80555555555555547</v>
      </c>
      <c r="AW53" s="7">
        <v>0</v>
      </c>
      <c r="AX53" s="7">
        <v>0</v>
      </c>
      <c r="AY53" s="7">
        <v>0</v>
      </c>
      <c r="AZ53" s="7">
        <v>4</v>
      </c>
      <c r="BA53" s="7">
        <v>0</v>
      </c>
      <c r="BB53" s="7">
        <v>0</v>
      </c>
      <c r="BC53" s="7">
        <v>0</v>
      </c>
      <c r="BD53" s="7">
        <v>0</v>
      </c>
      <c r="BE53" s="9">
        <v>6.8879731379731375</v>
      </c>
      <c r="BG53" s="7">
        <v>0</v>
      </c>
      <c r="BH53" s="7">
        <v>0</v>
      </c>
      <c r="BI53" s="7">
        <v>0</v>
      </c>
      <c r="BJ53" s="7">
        <v>0</v>
      </c>
      <c r="BK53" s="7">
        <v>0</v>
      </c>
      <c r="BL53" s="7">
        <v>0</v>
      </c>
      <c r="BM53" s="7">
        <v>0</v>
      </c>
      <c r="BN53" s="7">
        <v>0</v>
      </c>
      <c r="BO53" s="7">
        <v>0</v>
      </c>
      <c r="BP53" s="7">
        <v>0</v>
      </c>
      <c r="BQ53" s="7">
        <v>0</v>
      </c>
      <c r="BR53" s="7">
        <v>0</v>
      </c>
      <c r="BS53" s="7">
        <v>0</v>
      </c>
      <c r="BT53" s="7">
        <v>0</v>
      </c>
      <c r="BU53" s="7">
        <v>14989.421538461538</v>
      </c>
      <c r="BV53" s="7">
        <v>0</v>
      </c>
      <c r="BW53" s="7">
        <v>0</v>
      </c>
      <c r="BX53" s="7">
        <v>0</v>
      </c>
      <c r="BY53" s="7">
        <v>0</v>
      </c>
      <c r="BZ53" s="7">
        <v>0</v>
      </c>
      <c r="CA53" s="7">
        <v>0</v>
      </c>
      <c r="CB53" s="7">
        <v>0</v>
      </c>
      <c r="CC53" s="7">
        <v>213563.09142857138</v>
      </c>
      <c r="CD53" s="7">
        <v>0</v>
      </c>
      <c r="CE53" s="7">
        <v>0</v>
      </c>
      <c r="CF53" s="7">
        <v>0</v>
      </c>
      <c r="CG53" s="7">
        <v>0</v>
      </c>
      <c r="CH53" s="7">
        <v>0</v>
      </c>
      <c r="CI53" s="7">
        <v>0</v>
      </c>
      <c r="CJ53" s="7">
        <v>0</v>
      </c>
      <c r="CK53" s="7">
        <v>0</v>
      </c>
      <c r="CL53" s="7">
        <v>50181.994285714274</v>
      </c>
      <c r="CM53" s="7">
        <v>0</v>
      </c>
      <c r="CN53" s="7">
        <v>0</v>
      </c>
      <c r="CO53" s="7">
        <v>0</v>
      </c>
      <c r="CP53" s="7">
        <v>0</v>
      </c>
      <c r="CQ53" s="7">
        <v>0</v>
      </c>
      <c r="CR53" s="7">
        <v>0</v>
      </c>
      <c r="CS53" s="7">
        <v>0</v>
      </c>
      <c r="CT53" s="7">
        <v>0</v>
      </c>
      <c r="CU53" s="7">
        <v>0</v>
      </c>
      <c r="CV53" s="7">
        <v>74595.946666666656</v>
      </c>
      <c r="CW53" s="7">
        <v>0</v>
      </c>
      <c r="CX53" s="7">
        <v>0</v>
      </c>
      <c r="CY53" s="7">
        <v>0</v>
      </c>
      <c r="CZ53" s="7">
        <v>387423.5294117647</v>
      </c>
      <c r="DA53" s="7">
        <v>0</v>
      </c>
      <c r="DB53" s="7">
        <v>0</v>
      </c>
      <c r="DC53" s="7">
        <v>0</v>
      </c>
      <c r="DD53" s="7">
        <v>0</v>
      </c>
      <c r="DE53" s="324">
        <f t="shared" si="105"/>
        <v>740753.98333117855</v>
      </c>
      <c r="DG53" s="27">
        <v>0</v>
      </c>
      <c r="DH53" s="27">
        <v>0</v>
      </c>
      <c r="DI53" s="27">
        <v>0</v>
      </c>
      <c r="DJ53" s="27">
        <v>0</v>
      </c>
      <c r="DK53" s="27">
        <v>0</v>
      </c>
      <c r="DL53" s="27">
        <v>0</v>
      </c>
      <c r="DM53" s="27">
        <v>0</v>
      </c>
      <c r="DN53" s="27">
        <v>0</v>
      </c>
      <c r="DO53" s="27">
        <v>0</v>
      </c>
      <c r="DP53" s="27">
        <v>0</v>
      </c>
      <c r="DQ53" s="27">
        <v>0</v>
      </c>
      <c r="DR53" s="27">
        <v>0</v>
      </c>
      <c r="DS53" s="27">
        <v>0</v>
      </c>
      <c r="DT53" s="27">
        <v>0</v>
      </c>
      <c r="DU53" s="27">
        <v>97431.239999999991</v>
      </c>
      <c r="DV53" s="27">
        <v>0</v>
      </c>
      <c r="DW53" s="27">
        <v>0</v>
      </c>
      <c r="DX53" s="27">
        <v>0</v>
      </c>
      <c r="DY53" s="27">
        <v>0</v>
      </c>
      <c r="DZ53" s="27">
        <v>0</v>
      </c>
      <c r="EA53" s="27">
        <v>0</v>
      </c>
      <c r="EB53" s="27">
        <v>0</v>
      </c>
      <c r="EC53" s="27">
        <v>166104.62666666665</v>
      </c>
      <c r="ED53" s="27">
        <v>0</v>
      </c>
      <c r="EE53" s="27">
        <v>0</v>
      </c>
      <c r="EF53" s="27">
        <v>0</v>
      </c>
      <c r="EG53" s="27">
        <v>0</v>
      </c>
      <c r="EH53" s="27">
        <v>0</v>
      </c>
      <c r="EI53" s="27">
        <v>0</v>
      </c>
      <c r="EJ53" s="27">
        <v>0</v>
      </c>
      <c r="EK53" s="27">
        <v>0</v>
      </c>
      <c r="EL53" s="27">
        <v>78060.87999999999</v>
      </c>
      <c r="EM53" s="27">
        <v>0</v>
      </c>
      <c r="EN53" s="27">
        <v>0</v>
      </c>
      <c r="EO53" s="27">
        <v>0</v>
      </c>
      <c r="EP53" s="27">
        <v>0</v>
      </c>
      <c r="EQ53" s="27">
        <v>0</v>
      </c>
      <c r="ER53" s="27">
        <v>0</v>
      </c>
      <c r="ES53" s="27">
        <v>0</v>
      </c>
      <c r="ET53" s="27">
        <v>0</v>
      </c>
      <c r="EU53" s="27">
        <v>0</v>
      </c>
      <c r="EV53" s="27">
        <v>92601.864827586207</v>
      </c>
      <c r="EW53" s="27">
        <v>0</v>
      </c>
      <c r="EX53" s="27">
        <v>0</v>
      </c>
      <c r="EY53" s="27">
        <v>0</v>
      </c>
      <c r="EZ53" s="27">
        <v>96855.882352941175</v>
      </c>
      <c r="FA53" s="27">
        <v>0</v>
      </c>
      <c r="FB53" s="27">
        <v>0</v>
      </c>
      <c r="FC53" s="27">
        <v>0</v>
      </c>
      <c r="FD53" s="27">
        <v>0</v>
      </c>
      <c r="FE53" s="28">
        <v>115567.91770290963</v>
      </c>
    </row>
    <row r="54" spans="1:161">
      <c r="A54" s="1" t="s">
        <v>412</v>
      </c>
      <c r="B54" s="2" t="s">
        <v>278</v>
      </c>
      <c r="C54" s="37" t="s">
        <v>486</v>
      </c>
      <c r="D54" s="37" t="s">
        <v>486</v>
      </c>
      <c r="E54" s="1">
        <v>4</v>
      </c>
      <c r="F54" s="4" t="s">
        <v>306</v>
      </c>
      <c r="G54" s="7">
        <v>0</v>
      </c>
      <c r="H54" s="7">
        <v>0</v>
      </c>
      <c r="I54" s="7">
        <v>0</v>
      </c>
      <c r="J54" s="7">
        <v>0</v>
      </c>
      <c r="K54" s="7">
        <v>0</v>
      </c>
      <c r="L54" s="7">
        <v>0</v>
      </c>
      <c r="M54" s="7">
        <v>0</v>
      </c>
      <c r="N54" s="7">
        <v>0</v>
      </c>
      <c r="O54" s="7">
        <v>0</v>
      </c>
      <c r="P54" s="7">
        <v>0</v>
      </c>
      <c r="Q54" s="7">
        <v>0</v>
      </c>
      <c r="R54" s="7">
        <v>0</v>
      </c>
      <c r="S54" s="7">
        <v>0</v>
      </c>
      <c r="T54" s="7">
        <v>1.3333333333333333</v>
      </c>
      <c r="U54" s="7">
        <v>0.5</v>
      </c>
      <c r="V54" s="7">
        <v>0</v>
      </c>
      <c r="W54" s="7">
        <v>0</v>
      </c>
      <c r="X54" s="7">
        <v>0</v>
      </c>
      <c r="Y54" s="7">
        <v>0</v>
      </c>
      <c r="Z54" s="7">
        <v>0</v>
      </c>
      <c r="AA54" s="7">
        <v>0</v>
      </c>
      <c r="AB54" s="7">
        <v>0</v>
      </c>
      <c r="AC54" s="7">
        <v>0</v>
      </c>
      <c r="AD54" s="7">
        <v>0</v>
      </c>
      <c r="AE54" s="7">
        <v>0</v>
      </c>
      <c r="AF54" s="7">
        <v>0</v>
      </c>
      <c r="AG54" s="7">
        <v>0</v>
      </c>
      <c r="AH54" s="7">
        <v>0</v>
      </c>
      <c r="AI54" s="7">
        <v>0</v>
      </c>
      <c r="AJ54" s="7">
        <v>0.72602739726027399</v>
      </c>
      <c r="AK54" s="7">
        <v>0</v>
      </c>
      <c r="AL54" s="7">
        <v>0</v>
      </c>
      <c r="AM54" s="7">
        <v>0</v>
      </c>
      <c r="AN54" s="7">
        <v>0</v>
      </c>
      <c r="AO54" s="7">
        <v>0</v>
      </c>
      <c r="AP54" s="7">
        <v>0</v>
      </c>
      <c r="AQ54" s="7">
        <v>0</v>
      </c>
      <c r="AR54" s="7">
        <v>0</v>
      </c>
      <c r="AS54" s="7">
        <v>0</v>
      </c>
      <c r="AT54" s="7">
        <v>0</v>
      </c>
      <c r="AU54" s="7">
        <v>0</v>
      </c>
      <c r="AV54" s="7">
        <v>1.0277777777777777</v>
      </c>
      <c r="AW54" s="7">
        <v>0</v>
      </c>
      <c r="AX54" s="7">
        <v>0</v>
      </c>
      <c r="AY54" s="7">
        <v>0</v>
      </c>
      <c r="AZ54" s="7">
        <v>8.6</v>
      </c>
      <c r="BA54" s="7">
        <v>0</v>
      </c>
      <c r="BB54" s="7">
        <v>4.1311475409836067</v>
      </c>
      <c r="BC54" s="7">
        <v>0</v>
      </c>
      <c r="BD54" s="7">
        <v>5.244755244755245</v>
      </c>
      <c r="BE54" s="9">
        <v>21.563041294110235</v>
      </c>
      <c r="BG54" s="7">
        <v>0</v>
      </c>
      <c r="BH54" s="7">
        <v>0</v>
      </c>
      <c r="BI54" s="7">
        <v>0</v>
      </c>
      <c r="BJ54" s="7">
        <v>0</v>
      </c>
      <c r="BK54" s="7">
        <v>0</v>
      </c>
      <c r="BL54" s="7">
        <v>0</v>
      </c>
      <c r="BM54" s="7">
        <v>0</v>
      </c>
      <c r="BN54" s="7">
        <v>0</v>
      </c>
      <c r="BO54" s="7">
        <v>0</v>
      </c>
      <c r="BP54" s="7">
        <v>0</v>
      </c>
      <c r="BQ54" s="7">
        <v>0</v>
      </c>
      <c r="BR54" s="7">
        <v>0</v>
      </c>
      <c r="BS54" s="7">
        <v>0</v>
      </c>
      <c r="BT54" s="7">
        <v>39916.399999999994</v>
      </c>
      <c r="BU54" s="7">
        <v>13680.438461538461</v>
      </c>
      <c r="BV54" s="7">
        <v>0</v>
      </c>
      <c r="BW54" s="7">
        <v>0</v>
      </c>
      <c r="BX54" s="7">
        <v>0</v>
      </c>
      <c r="BY54" s="7">
        <v>0</v>
      </c>
      <c r="BZ54" s="7">
        <v>0</v>
      </c>
      <c r="CA54" s="7">
        <v>0</v>
      </c>
      <c r="CB54" s="7">
        <v>0</v>
      </c>
      <c r="CC54" s="7">
        <v>0</v>
      </c>
      <c r="CD54" s="7">
        <v>0</v>
      </c>
      <c r="CE54" s="7">
        <v>0</v>
      </c>
      <c r="CF54" s="7">
        <v>0</v>
      </c>
      <c r="CG54" s="7">
        <v>0</v>
      </c>
      <c r="CH54" s="7">
        <v>0</v>
      </c>
      <c r="CI54" s="7">
        <v>0</v>
      </c>
      <c r="CJ54" s="7">
        <v>21453.499726027396</v>
      </c>
      <c r="CK54" s="7">
        <v>0</v>
      </c>
      <c r="CL54" s="7">
        <v>0</v>
      </c>
      <c r="CM54" s="7">
        <v>0</v>
      </c>
      <c r="CN54" s="7">
        <v>0</v>
      </c>
      <c r="CO54" s="7">
        <v>0</v>
      </c>
      <c r="CP54" s="7">
        <v>0</v>
      </c>
      <c r="CQ54" s="7">
        <v>0</v>
      </c>
      <c r="CR54" s="7">
        <v>0</v>
      </c>
      <c r="CS54" s="7">
        <v>0</v>
      </c>
      <c r="CT54" s="7">
        <v>0</v>
      </c>
      <c r="CU54" s="7">
        <v>0</v>
      </c>
      <c r="CV54" s="7">
        <v>30013.289999999997</v>
      </c>
      <c r="CW54" s="7">
        <v>0</v>
      </c>
      <c r="CX54" s="7">
        <v>0</v>
      </c>
      <c r="CY54" s="7">
        <v>0</v>
      </c>
      <c r="CZ54" s="7">
        <v>257850</v>
      </c>
      <c r="DA54" s="7">
        <v>0</v>
      </c>
      <c r="DB54" s="7">
        <v>112630.79213114754</v>
      </c>
      <c r="DC54" s="7">
        <v>0</v>
      </c>
      <c r="DD54" s="7">
        <v>152013.18461538461</v>
      </c>
      <c r="DE54" s="324">
        <f t="shared" si="105"/>
        <v>627557.60493409797</v>
      </c>
      <c r="DG54" s="27">
        <v>0</v>
      </c>
      <c r="DH54" s="27">
        <v>0</v>
      </c>
      <c r="DI54" s="27">
        <v>0</v>
      </c>
      <c r="DJ54" s="27">
        <v>0</v>
      </c>
      <c r="DK54" s="27">
        <v>0</v>
      </c>
      <c r="DL54" s="27">
        <v>0</v>
      </c>
      <c r="DM54" s="27">
        <v>0</v>
      </c>
      <c r="DN54" s="27">
        <v>0</v>
      </c>
      <c r="DO54" s="27">
        <v>0</v>
      </c>
      <c r="DP54" s="27">
        <v>0</v>
      </c>
      <c r="DQ54" s="27">
        <v>0</v>
      </c>
      <c r="DR54" s="27">
        <v>0</v>
      </c>
      <c r="DS54" s="27">
        <v>0</v>
      </c>
      <c r="DT54" s="27">
        <v>29937.299999999996</v>
      </c>
      <c r="DU54" s="27">
        <v>27360.876923076921</v>
      </c>
      <c r="DV54" s="27">
        <v>0</v>
      </c>
      <c r="DW54" s="27">
        <v>0</v>
      </c>
      <c r="DX54" s="27">
        <v>0</v>
      </c>
      <c r="DY54" s="27">
        <v>0</v>
      </c>
      <c r="DZ54" s="27">
        <v>0</v>
      </c>
      <c r="EA54" s="27">
        <v>0</v>
      </c>
      <c r="EB54" s="27">
        <v>0</v>
      </c>
      <c r="EC54" s="27">
        <v>0</v>
      </c>
      <c r="ED54" s="27">
        <v>0</v>
      </c>
      <c r="EE54" s="27">
        <v>0</v>
      </c>
      <c r="EF54" s="27">
        <v>0</v>
      </c>
      <c r="EG54" s="27">
        <v>0</v>
      </c>
      <c r="EH54" s="27">
        <v>0</v>
      </c>
      <c r="EI54" s="27">
        <v>0</v>
      </c>
      <c r="EJ54" s="27">
        <v>29549.159999999996</v>
      </c>
      <c r="EK54" s="27">
        <v>0</v>
      </c>
      <c r="EL54" s="27">
        <v>0</v>
      </c>
      <c r="EM54" s="27">
        <v>0</v>
      </c>
      <c r="EN54" s="27">
        <v>0</v>
      </c>
      <c r="EO54" s="27">
        <v>0</v>
      </c>
      <c r="EP54" s="27">
        <v>0</v>
      </c>
      <c r="EQ54" s="27">
        <v>0</v>
      </c>
      <c r="ER54" s="27">
        <v>0</v>
      </c>
      <c r="ES54" s="27">
        <v>0</v>
      </c>
      <c r="ET54" s="27">
        <v>0</v>
      </c>
      <c r="EU54" s="27">
        <v>0</v>
      </c>
      <c r="EV54" s="27">
        <v>29202.12</v>
      </c>
      <c r="EW54" s="27">
        <v>0</v>
      </c>
      <c r="EX54" s="27">
        <v>0</v>
      </c>
      <c r="EY54" s="27">
        <v>0</v>
      </c>
      <c r="EZ54" s="27">
        <v>29982.558139534885</v>
      </c>
      <c r="FA54" s="27">
        <v>0</v>
      </c>
      <c r="FB54" s="27">
        <v>27263.802857142855</v>
      </c>
      <c r="FC54" s="27">
        <v>0</v>
      </c>
      <c r="FD54" s="27">
        <v>28983.847199999997</v>
      </c>
      <c r="FE54" s="28">
        <v>29611.662958199351</v>
      </c>
    </row>
    <row r="55" spans="1:161">
      <c r="A55" s="1" t="s">
        <v>412</v>
      </c>
      <c r="B55" s="2" t="s">
        <v>279</v>
      </c>
      <c r="C55" s="37" t="s">
        <v>486</v>
      </c>
      <c r="D55" s="37" t="s">
        <v>486</v>
      </c>
      <c r="E55" s="1">
        <v>4</v>
      </c>
      <c r="F55" s="4" t="s">
        <v>306</v>
      </c>
      <c r="G55" s="7">
        <v>0</v>
      </c>
      <c r="H55" s="7">
        <v>0</v>
      </c>
      <c r="I55" s="7">
        <v>1.0169491525423728</v>
      </c>
      <c r="J55" s="7">
        <v>0</v>
      </c>
      <c r="K55" s="7">
        <v>0</v>
      </c>
      <c r="L55" s="7">
        <v>0</v>
      </c>
      <c r="M55" s="7">
        <v>0</v>
      </c>
      <c r="N55" s="7">
        <v>0</v>
      </c>
      <c r="O55" s="7">
        <v>0</v>
      </c>
      <c r="P55" s="7">
        <v>0</v>
      </c>
      <c r="Q55" s="7">
        <v>2.4330708661417324</v>
      </c>
      <c r="R55" s="7">
        <v>0</v>
      </c>
      <c r="S55" s="7">
        <v>0</v>
      </c>
      <c r="T55" s="7">
        <v>1</v>
      </c>
      <c r="U55" s="7">
        <v>0.3214285714285714</v>
      </c>
      <c r="V55" s="7">
        <v>1.2051282051282051</v>
      </c>
      <c r="W55" s="7">
        <v>1.125</v>
      </c>
      <c r="X55" s="7">
        <v>1.8648648648648649</v>
      </c>
      <c r="Y55" s="7">
        <v>0</v>
      </c>
      <c r="Z55" s="7">
        <v>0</v>
      </c>
      <c r="AA55" s="7">
        <v>2.2424242424242427</v>
      </c>
      <c r="AB55" s="7">
        <v>1.9210526315789473</v>
      </c>
      <c r="AC55" s="7">
        <v>0.90909090909090917</v>
      </c>
      <c r="AD55" s="7">
        <v>0.96825396825396814</v>
      </c>
      <c r="AE55" s="7">
        <v>0</v>
      </c>
      <c r="AF55" s="7">
        <v>2.5647058823529409</v>
      </c>
      <c r="AG55" s="7">
        <v>0</v>
      </c>
      <c r="AH55" s="7">
        <v>2.2153846153846155</v>
      </c>
      <c r="AI55" s="7">
        <v>0</v>
      </c>
      <c r="AJ55" s="7">
        <v>0</v>
      </c>
      <c r="AK55" s="7">
        <v>8.3265306122448983</v>
      </c>
      <c r="AL55" s="7">
        <v>0</v>
      </c>
      <c r="AM55" s="7">
        <v>0</v>
      </c>
      <c r="AN55" s="7">
        <v>0</v>
      </c>
      <c r="AO55" s="7">
        <v>0</v>
      </c>
      <c r="AP55" s="7">
        <v>0</v>
      </c>
      <c r="AQ55" s="7">
        <v>0.95161290322580638</v>
      </c>
      <c r="AR55" s="7">
        <v>5.433962264150944</v>
      </c>
      <c r="AS55" s="7">
        <v>1.4242424242424243</v>
      </c>
      <c r="AT55" s="7">
        <v>0</v>
      </c>
      <c r="AU55" s="7">
        <v>0</v>
      </c>
      <c r="AV55" s="7">
        <v>1.1769911504424779</v>
      </c>
      <c r="AW55" s="7">
        <v>0.42168674698795183</v>
      </c>
      <c r="AX55" s="7">
        <v>0.87924528301886795</v>
      </c>
      <c r="AY55" s="7">
        <v>0</v>
      </c>
      <c r="AZ55" s="7">
        <v>13.416666666666666</v>
      </c>
      <c r="BA55" s="7">
        <v>3.421875</v>
      </c>
      <c r="BB55" s="7">
        <v>3.358974358974359</v>
      </c>
      <c r="BC55" s="7">
        <v>12.821052631578947</v>
      </c>
      <c r="BD55" s="7">
        <v>25.851428571428571</v>
      </c>
      <c r="BE55" s="9">
        <v>97.27162252215328</v>
      </c>
      <c r="BG55" s="7">
        <v>0</v>
      </c>
      <c r="BH55" s="7">
        <v>0</v>
      </c>
      <c r="BI55" s="7">
        <v>14172.843231800443</v>
      </c>
      <c r="BJ55" s="7">
        <v>0</v>
      </c>
      <c r="BK55" s="7">
        <v>0</v>
      </c>
      <c r="BL55" s="7">
        <v>0</v>
      </c>
      <c r="BM55" s="7">
        <v>0</v>
      </c>
      <c r="BN55" s="7">
        <v>0</v>
      </c>
      <c r="BO55" s="7">
        <v>0</v>
      </c>
      <c r="BP55" s="7">
        <v>0</v>
      </c>
      <c r="BQ55" s="7">
        <v>34407.754139501551</v>
      </c>
      <c r="BR55" s="7">
        <v>0</v>
      </c>
      <c r="BS55" s="7">
        <v>0</v>
      </c>
      <c r="BT55" s="7">
        <v>13626.075860186844</v>
      </c>
      <c r="BU55" s="7">
        <v>4731.8986829532032</v>
      </c>
      <c r="BV55" s="7">
        <v>16302.232775603754</v>
      </c>
      <c r="BW55" s="7">
        <v>15640.061834862383</v>
      </c>
      <c r="BX55" s="7">
        <v>26058.177847128318</v>
      </c>
      <c r="BY55" s="7">
        <v>0</v>
      </c>
      <c r="BZ55" s="7">
        <v>0</v>
      </c>
      <c r="CA55" s="7">
        <v>30221.615060194996</v>
      </c>
      <c r="CB55" s="7">
        <v>25568.823500775485</v>
      </c>
      <c r="CC55" s="7">
        <v>11627.479228398035</v>
      </c>
      <c r="CD55" s="7">
        <v>13302.807707549036</v>
      </c>
      <c r="CE55" s="7">
        <v>0</v>
      </c>
      <c r="CF55" s="7">
        <v>35366.285961723835</v>
      </c>
      <c r="CG55" s="7">
        <v>0</v>
      </c>
      <c r="CH55" s="7">
        <v>30092.475587403707</v>
      </c>
      <c r="CI55" s="7">
        <v>0</v>
      </c>
      <c r="CJ55" s="7">
        <v>0</v>
      </c>
      <c r="CK55" s="7">
        <v>116055.32961081417</v>
      </c>
      <c r="CL55" s="7">
        <v>0</v>
      </c>
      <c r="CM55" s="7">
        <v>0</v>
      </c>
      <c r="CN55" s="7">
        <v>0</v>
      </c>
      <c r="CO55" s="7">
        <v>0</v>
      </c>
      <c r="CP55" s="7">
        <v>0</v>
      </c>
      <c r="CQ55" s="7">
        <v>13023.624645063399</v>
      </c>
      <c r="CR55" s="7">
        <v>78230.110348466449</v>
      </c>
      <c r="CS55" s="7">
        <v>20458.110684839532</v>
      </c>
      <c r="CT55" s="7">
        <v>0</v>
      </c>
      <c r="CU55" s="7">
        <v>0</v>
      </c>
      <c r="CV55" s="7">
        <v>14912.617904145975</v>
      </c>
      <c r="CW55" s="7">
        <v>5723.8837897113372</v>
      </c>
      <c r="CX55" s="7">
        <v>12308.207469942956</v>
      </c>
      <c r="CY55" s="7">
        <v>0</v>
      </c>
      <c r="CZ55" s="7">
        <v>185910.82394413601</v>
      </c>
      <c r="DA55" s="7">
        <v>47774.835022849205</v>
      </c>
      <c r="DB55" s="7">
        <v>44846.829439047258</v>
      </c>
      <c r="DC55" s="7">
        <v>175124.53642560053</v>
      </c>
      <c r="DD55" s="7">
        <v>362720.25892405433</v>
      </c>
      <c r="DE55" s="324">
        <f t="shared" si="105"/>
        <v>1348207.6996267526</v>
      </c>
      <c r="DG55" s="27">
        <v>0</v>
      </c>
      <c r="DH55" s="27">
        <v>0</v>
      </c>
      <c r="DI55" s="27">
        <v>13936.629177937104</v>
      </c>
      <c r="DJ55" s="27">
        <v>0</v>
      </c>
      <c r="DK55" s="27">
        <v>0</v>
      </c>
      <c r="DL55" s="27">
        <v>0</v>
      </c>
      <c r="DM55" s="27">
        <v>0</v>
      </c>
      <c r="DN55" s="27">
        <v>0</v>
      </c>
      <c r="DO55" s="27">
        <v>0</v>
      </c>
      <c r="DP55" s="27">
        <v>0</v>
      </c>
      <c r="DQ55" s="27">
        <v>14141.698303290281</v>
      </c>
      <c r="DR55" s="27">
        <v>0</v>
      </c>
      <c r="DS55" s="27">
        <v>0</v>
      </c>
      <c r="DT55" s="27">
        <v>13626.075860186844</v>
      </c>
      <c r="DU55" s="27">
        <v>14721.462569187745</v>
      </c>
      <c r="DV55" s="27">
        <v>13527.384643586094</v>
      </c>
      <c r="DW55" s="27">
        <v>13902.277186544341</v>
      </c>
      <c r="DX55" s="27">
        <v>13973.2258020833</v>
      </c>
      <c r="DY55" s="27">
        <v>0</v>
      </c>
      <c r="DZ55" s="27">
        <v>0</v>
      </c>
      <c r="EA55" s="27">
        <v>13477.206716032902</v>
      </c>
      <c r="EB55" s="27">
        <v>13309.798534650252</v>
      </c>
      <c r="EC55" s="27">
        <v>12790.227151237837</v>
      </c>
      <c r="ED55" s="27">
        <v>13738.965337304744</v>
      </c>
      <c r="EE55" s="27">
        <v>0</v>
      </c>
      <c r="EF55" s="27">
        <v>13789.606911681312</v>
      </c>
      <c r="EG55" s="27">
        <v>0</v>
      </c>
      <c r="EH55" s="27">
        <v>13583.409119314172</v>
      </c>
      <c r="EI55" s="27">
        <v>0</v>
      </c>
      <c r="EJ55" s="27">
        <v>0</v>
      </c>
      <c r="EK55" s="27">
        <v>13938.017526788955</v>
      </c>
      <c r="EL55" s="27">
        <v>0</v>
      </c>
      <c r="EM55" s="27">
        <v>0</v>
      </c>
      <c r="EN55" s="27">
        <v>0</v>
      </c>
      <c r="EO55" s="27">
        <v>0</v>
      </c>
      <c r="EP55" s="27">
        <v>0</v>
      </c>
      <c r="EQ55" s="27">
        <v>13685.842847354759</v>
      </c>
      <c r="ER55" s="27">
        <v>14396.513362738617</v>
      </c>
      <c r="ES55" s="27">
        <v>14364.205374461799</v>
      </c>
      <c r="ET55" s="27">
        <v>0</v>
      </c>
      <c r="EU55" s="27">
        <v>0</v>
      </c>
      <c r="EV55" s="27">
        <v>12670.118971191692</v>
      </c>
      <c r="EW55" s="27">
        <v>13573.781558458313</v>
      </c>
      <c r="EX55" s="27">
        <v>13998.605062381474</v>
      </c>
      <c r="EY55" s="27">
        <v>0</v>
      </c>
      <c r="EZ55" s="27">
        <v>13856.707374718213</v>
      </c>
      <c r="FA55" s="27">
        <v>13961.595623115749</v>
      </c>
      <c r="FB55" s="27">
        <v>13351.346168876664</v>
      </c>
      <c r="FC55" s="27">
        <v>13659.138719566543</v>
      </c>
      <c r="FD55" s="27">
        <v>14030.956081279732</v>
      </c>
      <c r="FE55" s="28">
        <v>13860.236569197794</v>
      </c>
    </row>
    <row r="56" spans="1:161">
      <c r="A56" s="1" t="s">
        <v>412</v>
      </c>
      <c r="B56" s="2" t="s">
        <v>263</v>
      </c>
      <c r="C56" s="37" t="s">
        <v>486</v>
      </c>
      <c r="D56" s="37" t="s">
        <v>486</v>
      </c>
      <c r="E56" s="1">
        <v>4</v>
      </c>
      <c r="F56" s="4" t="s">
        <v>306</v>
      </c>
      <c r="G56" s="7">
        <v>0</v>
      </c>
      <c r="H56" s="7">
        <v>0</v>
      </c>
      <c r="I56" s="7">
        <v>1.0909090909090911</v>
      </c>
      <c r="J56" s="7">
        <v>0</v>
      </c>
      <c r="K56" s="7">
        <v>0</v>
      </c>
      <c r="L56" s="7">
        <v>3.5947712418300655</v>
      </c>
      <c r="M56" s="7">
        <v>0</v>
      </c>
      <c r="N56" s="7">
        <v>2.4767441860465116</v>
      </c>
      <c r="O56" s="7">
        <v>1.875</v>
      </c>
      <c r="P56" s="7">
        <v>0</v>
      </c>
      <c r="Q56" s="7">
        <v>6.0852272727272725</v>
      </c>
      <c r="R56" s="7">
        <v>3.2352941176470589</v>
      </c>
      <c r="S56" s="7">
        <v>3.1557377049180326</v>
      </c>
      <c r="T56" s="7">
        <v>3.6435643564356437</v>
      </c>
      <c r="U56" s="7">
        <v>2.1951219512195124</v>
      </c>
      <c r="V56" s="7">
        <v>5.6641791044776113</v>
      </c>
      <c r="W56" s="7">
        <v>0</v>
      </c>
      <c r="X56" s="7">
        <v>6.1631205673758869</v>
      </c>
      <c r="Y56" s="7">
        <v>2.258064516129032</v>
      </c>
      <c r="Z56" s="7">
        <v>0.91666666666666663</v>
      </c>
      <c r="AA56" s="7">
        <v>3.8017241379310343</v>
      </c>
      <c r="AB56" s="7">
        <v>4.317343173431734</v>
      </c>
      <c r="AC56" s="7">
        <v>7.922829581993569</v>
      </c>
      <c r="AD56" s="7">
        <v>4.7272727272727275</v>
      </c>
      <c r="AE56" s="7">
        <v>10.666666666666666</v>
      </c>
      <c r="AF56" s="7">
        <v>2.0952380952380953</v>
      </c>
      <c r="AG56" s="7">
        <v>3.9298245614035086</v>
      </c>
      <c r="AH56" s="7">
        <v>6.1805555555555554</v>
      </c>
      <c r="AI56" s="7">
        <v>5.3948126801152734</v>
      </c>
      <c r="AJ56" s="7">
        <v>6.32475884244373</v>
      </c>
      <c r="AK56" s="7">
        <v>12.626506024096386</v>
      </c>
      <c r="AL56" s="7">
        <v>7.2931034482758621</v>
      </c>
      <c r="AM56" s="7">
        <v>0.92708333333333326</v>
      </c>
      <c r="AN56" s="7">
        <v>0</v>
      </c>
      <c r="AO56" s="7">
        <v>2.406779661016949</v>
      </c>
      <c r="AP56" s="7">
        <v>0</v>
      </c>
      <c r="AQ56" s="7">
        <v>3.1388888888888888</v>
      </c>
      <c r="AR56" s="7">
        <v>2.7037037037037037</v>
      </c>
      <c r="AS56" s="7">
        <v>3.3149171270718232</v>
      </c>
      <c r="AT56" s="7">
        <v>1.19</v>
      </c>
      <c r="AU56" s="7">
        <v>6.2459016393442619</v>
      </c>
      <c r="AV56" s="7">
        <v>14.412698412698411</v>
      </c>
      <c r="AW56" s="7">
        <v>0.8493975903614458</v>
      </c>
      <c r="AX56" s="7">
        <v>4.3235294117647056</v>
      </c>
      <c r="AY56" s="7">
        <v>1.1200000000000001</v>
      </c>
      <c r="AZ56" s="7">
        <v>20.333333333333332</v>
      </c>
      <c r="BA56" s="7">
        <v>11.646341463414634</v>
      </c>
      <c r="BB56" s="7">
        <v>26.832151300236408</v>
      </c>
      <c r="BC56" s="7">
        <v>28.152317880794701</v>
      </c>
      <c r="BD56" s="7">
        <v>84.815999999999988</v>
      </c>
      <c r="BE56" s="9">
        <v>330.04808001676912</v>
      </c>
      <c r="BG56" s="7">
        <v>0</v>
      </c>
      <c r="BH56" s="7">
        <v>0</v>
      </c>
      <c r="BI56" s="7">
        <v>7318.3506493506502</v>
      </c>
      <c r="BJ56" s="7">
        <v>0</v>
      </c>
      <c r="BK56" s="7">
        <v>0</v>
      </c>
      <c r="BL56" s="7">
        <v>25143.529411764706</v>
      </c>
      <c r="BM56" s="7">
        <v>0</v>
      </c>
      <c r="BN56" s="7">
        <v>16478.093023255813</v>
      </c>
      <c r="BO56" s="7">
        <v>12113.125</v>
      </c>
      <c r="BP56" s="7">
        <v>0</v>
      </c>
      <c r="BQ56" s="7">
        <v>42467.01136363636</v>
      </c>
      <c r="BR56" s="7">
        <v>22844.647058823528</v>
      </c>
      <c r="BS56" s="7">
        <v>21520.942622950817</v>
      </c>
      <c r="BT56" s="7">
        <v>25350.09900990099</v>
      </c>
      <c r="BU56" s="7">
        <v>15234.292682926831</v>
      </c>
      <c r="BV56" s="7">
        <v>40093.477611940296</v>
      </c>
      <c r="BW56" s="7">
        <v>0</v>
      </c>
      <c r="BX56" s="7">
        <v>42669.585106382983</v>
      </c>
      <c r="BY56" s="7">
        <v>15626.129032258063</v>
      </c>
      <c r="BZ56" s="7">
        <v>6030.5416666666661</v>
      </c>
      <c r="CA56" s="7">
        <v>25775.431034482754</v>
      </c>
      <c r="CB56" s="7">
        <v>28938.339483394833</v>
      </c>
      <c r="CC56" s="7">
        <v>53589.028938906755</v>
      </c>
      <c r="CD56" s="7">
        <v>33260.727272727272</v>
      </c>
      <c r="CE56" s="7">
        <v>74703.199999999997</v>
      </c>
      <c r="CF56" s="7">
        <v>14754.961904761905</v>
      </c>
      <c r="CG56" s="7">
        <v>27783.017543859649</v>
      </c>
      <c r="CH56" s="7">
        <v>42852.893518518518</v>
      </c>
      <c r="CI56" s="7">
        <v>36152.046109510084</v>
      </c>
      <c r="CJ56" s="7">
        <v>43659.517684887454</v>
      </c>
      <c r="CK56" s="7">
        <v>90385.108433734946</v>
      </c>
      <c r="CL56" s="7">
        <v>49533</v>
      </c>
      <c r="CM56" s="7">
        <v>6695.4375</v>
      </c>
      <c r="CN56" s="7">
        <v>0</v>
      </c>
      <c r="CO56" s="7">
        <v>17047.355932203391</v>
      </c>
      <c r="CP56" s="7">
        <v>0</v>
      </c>
      <c r="CQ56" s="7">
        <v>22045.888888888887</v>
      </c>
      <c r="CR56" s="7">
        <v>18232.370370370372</v>
      </c>
      <c r="CS56" s="7">
        <v>23221.519337016576</v>
      </c>
      <c r="CT56" s="7">
        <v>8470.7899999999991</v>
      </c>
      <c r="CU56" s="7">
        <v>42860.901639344258</v>
      </c>
      <c r="CV56" s="7">
        <v>91460.063492063491</v>
      </c>
      <c r="CW56" s="7">
        <v>5855.0060240963858</v>
      </c>
      <c r="CX56" s="7">
        <v>30809.004201680673</v>
      </c>
      <c r="CY56" s="7">
        <v>8547.92</v>
      </c>
      <c r="CZ56" s="7">
        <v>143897.99999999997</v>
      </c>
      <c r="DA56" s="7">
        <v>80381.219512195123</v>
      </c>
      <c r="DB56" s="7">
        <v>189484.57446808511</v>
      </c>
      <c r="DC56" s="7">
        <v>200486.25827814569</v>
      </c>
      <c r="DD56" s="7">
        <v>611431.55039999995</v>
      </c>
      <c r="DE56" s="324">
        <f t="shared" si="105"/>
        <v>2315204.956208732</v>
      </c>
      <c r="DG56" s="27">
        <v>0</v>
      </c>
      <c r="DH56" s="27">
        <v>0</v>
      </c>
      <c r="DI56" s="27">
        <v>6708.4880952380954</v>
      </c>
      <c r="DJ56" s="27">
        <v>0</v>
      </c>
      <c r="DK56" s="27">
        <v>0</v>
      </c>
      <c r="DL56" s="27">
        <v>6994.4727272727268</v>
      </c>
      <c r="DM56" s="27">
        <v>0</v>
      </c>
      <c r="DN56" s="27">
        <v>6653.1267605633802</v>
      </c>
      <c r="DO56" s="27">
        <v>6460.333333333333</v>
      </c>
      <c r="DP56" s="27">
        <v>0</v>
      </c>
      <c r="DQ56" s="27">
        <v>6978.7058823529405</v>
      </c>
      <c r="DR56" s="27">
        <v>7061.0727272727263</v>
      </c>
      <c r="DS56" s="27">
        <v>6819.6233766233763</v>
      </c>
      <c r="DT56" s="27">
        <v>6957.5</v>
      </c>
      <c r="DU56" s="27">
        <v>6940.0666666666666</v>
      </c>
      <c r="DV56" s="27">
        <v>7078.426877470356</v>
      </c>
      <c r="DW56" s="27">
        <v>0</v>
      </c>
      <c r="DX56" s="27">
        <v>6923.3734177215192</v>
      </c>
      <c r="DY56" s="27">
        <v>6920.1428571428569</v>
      </c>
      <c r="DZ56" s="27">
        <v>6578.772727272727</v>
      </c>
      <c r="EA56" s="27">
        <v>6779.9319727891143</v>
      </c>
      <c r="EB56" s="27">
        <v>6702.8119658119658</v>
      </c>
      <c r="EC56" s="27">
        <v>6763.875</v>
      </c>
      <c r="ED56" s="27">
        <v>7035.9230769230762</v>
      </c>
      <c r="EE56" s="27">
        <v>7003.4250000000002</v>
      </c>
      <c r="EF56" s="27">
        <v>7042.1409090909092</v>
      </c>
      <c r="EG56" s="27">
        <v>7069.7857142857147</v>
      </c>
      <c r="EH56" s="27">
        <v>6933.5018726591761</v>
      </c>
      <c r="EI56" s="27">
        <v>6701.2606837606836</v>
      </c>
      <c r="EJ56" s="27">
        <v>6902.9537366548029</v>
      </c>
      <c r="EK56" s="27">
        <v>7158.3625954198478</v>
      </c>
      <c r="EL56" s="27">
        <v>6791.7588652482273</v>
      </c>
      <c r="EM56" s="27">
        <v>7222.0449438202249</v>
      </c>
      <c r="EN56" s="27">
        <v>0</v>
      </c>
      <c r="EO56" s="27">
        <v>7083.0563380281701</v>
      </c>
      <c r="EP56" s="27">
        <v>0</v>
      </c>
      <c r="EQ56" s="27">
        <v>7023.4690265486724</v>
      </c>
      <c r="ER56" s="27">
        <v>6743.4794520547948</v>
      </c>
      <c r="ES56" s="27">
        <v>7005.1583333333338</v>
      </c>
      <c r="ET56" s="27">
        <v>7118.3109243697472</v>
      </c>
      <c r="EU56" s="27">
        <v>6862.2440944881891</v>
      </c>
      <c r="EV56" s="27">
        <v>6345.7973568281941</v>
      </c>
      <c r="EW56" s="27">
        <v>6893.1276595744685</v>
      </c>
      <c r="EX56" s="27">
        <v>7125.8921282798838</v>
      </c>
      <c r="EY56" s="27">
        <v>7632.0714285714275</v>
      </c>
      <c r="EZ56" s="27">
        <v>7076.9508196721299</v>
      </c>
      <c r="FA56" s="27">
        <v>6901.8429319371726</v>
      </c>
      <c r="FB56" s="27">
        <v>7061.8480176211451</v>
      </c>
      <c r="FC56" s="27">
        <v>7121.4831804281348</v>
      </c>
      <c r="FD56" s="27">
        <v>7208.9175438596494</v>
      </c>
      <c r="FE56" s="28">
        <v>6964.4177850074557</v>
      </c>
    </row>
    <row r="57" spans="1:161">
      <c r="A57" s="1" t="s">
        <v>412</v>
      </c>
      <c r="B57" s="2" t="s">
        <v>368</v>
      </c>
      <c r="C57" s="37" t="s">
        <v>486</v>
      </c>
      <c r="D57" s="37" t="s">
        <v>486</v>
      </c>
      <c r="E57" s="1">
        <v>4</v>
      </c>
      <c r="F57" s="4" t="s">
        <v>306</v>
      </c>
      <c r="G57" s="7">
        <v>0</v>
      </c>
      <c r="H57" s="7">
        <v>1.68</v>
      </c>
      <c r="I57" s="7">
        <v>17.082429501084597</v>
      </c>
      <c r="J57" s="7">
        <v>0</v>
      </c>
      <c r="K57" s="7">
        <v>6.2929936305732488</v>
      </c>
      <c r="L57" s="7">
        <v>14.447439353099732</v>
      </c>
      <c r="M57" s="7">
        <v>1.6500000000000001</v>
      </c>
      <c r="N57" s="7">
        <v>3.4870129870129869</v>
      </c>
      <c r="O57" s="7">
        <v>4</v>
      </c>
      <c r="P57" s="7">
        <v>0</v>
      </c>
      <c r="Q57" s="7">
        <v>30.202846975088967</v>
      </c>
      <c r="R57" s="7">
        <v>3.0408163265306118</v>
      </c>
      <c r="S57" s="7">
        <v>8.6086956521739122</v>
      </c>
      <c r="T57" s="7">
        <v>23.126903553299492</v>
      </c>
      <c r="U57" s="7">
        <v>10.9</v>
      </c>
      <c r="V57" s="7">
        <v>31.56862745098039</v>
      </c>
      <c r="W57" s="7">
        <v>11.840425531914892</v>
      </c>
      <c r="X57" s="7">
        <v>26.408988764044945</v>
      </c>
      <c r="Y57" s="7">
        <v>3.5166666666666666</v>
      </c>
      <c r="Z57" s="7">
        <v>7.9259259259259256</v>
      </c>
      <c r="AA57" s="7">
        <v>23.836177474402728</v>
      </c>
      <c r="AB57" s="7">
        <v>21.711171662125338</v>
      </c>
      <c r="AC57" s="7">
        <v>33.635135135135137</v>
      </c>
      <c r="AD57" s="7">
        <v>26.445205479452053</v>
      </c>
      <c r="AE57" s="7">
        <v>17.333333333333332</v>
      </c>
      <c r="AF57" s="7">
        <v>36.53448275862069</v>
      </c>
      <c r="AG57" s="7">
        <v>6.0695187165775399</v>
      </c>
      <c r="AH57" s="7">
        <v>36.845257903494179</v>
      </c>
      <c r="AI57" s="7">
        <v>8.3536585365853657</v>
      </c>
      <c r="AJ57" s="7">
        <v>37.605985037406484</v>
      </c>
      <c r="AK57" s="7">
        <v>37.642361111111107</v>
      </c>
      <c r="AL57" s="7">
        <v>33.324742268041241</v>
      </c>
      <c r="AM57" s="7">
        <v>4.0786516853932584</v>
      </c>
      <c r="AN57" s="7">
        <v>0</v>
      </c>
      <c r="AO57" s="7">
        <v>3.8144329896907214</v>
      </c>
      <c r="AP57" s="7">
        <v>4.9317406143344709</v>
      </c>
      <c r="AQ57" s="7">
        <v>14.070686070686072</v>
      </c>
      <c r="AR57" s="7">
        <v>14.476190476190474</v>
      </c>
      <c r="AS57" s="7">
        <v>9.5667655786350156</v>
      </c>
      <c r="AT57" s="7">
        <v>2.8808290155440415</v>
      </c>
      <c r="AU57" s="7">
        <v>9.5277777777777768</v>
      </c>
      <c r="AV57" s="7">
        <v>22.577777777777779</v>
      </c>
      <c r="AW57" s="7">
        <v>9.8785249457700655</v>
      </c>
      <c r="AX57" s="7">
        <v>9.3609022556390968</v>
      </c>
      <c r="AY57" s="7">
        <v>0.70588235294117641</v>
      </c>
      <c r="AZ57" s="7">
        <v>27.903903903903903</v>
      </c>
      <c r="BA57" s="7">
        <v>66.074829931972786</v>
      </c>
      <c r="BB57" s="7">
        <v>63.068552774755176</v>
      </c>
      <c r="BC57" s="7">
        <v>90.638297872340416</v>
      </c>
      <c r="BD57" s="7">
        <v>234.52854812398041</v>
      </c>
      <c r="BE57" s="9">
        <v>1113.2010958820144</v>
      </c>
      <c r="BG57" s="7">
        <v>0</v>
      </c>
      <c r="BH57" s="7">
        <v>5111.7841786848066</v>
      </c>
      <c r="BI57" s="7">
        <v>52381.838249125969</v>
      </c>
      <c r="BJ57" s="7">
        <v>0</v>
      </c>
      <c r="BK57" s="7">
        <v>19164.219741333662</v>
      </c>
      <c r="BL57" s="7">
        <v>46890.157789336263</v>
      </c>
      <c r="BM57" s="7">
        <v>5209.7655884892092</v>
      </c>
      <c r="BN57" s="7">
        <v>11554.016168501032</v>
      </c>
      <c r="BO57" s="7">
        <v>12096.940736565261</v>
      </c>
      <c r="BP57" s="7">
        <v>0</v>
      </c>
      <c r="BQ57" s="7">
        <v>94136.737971537135</v>
      </c>
      <c r="BR57" s="7">
        <v>9550.5259211376851</v>
      </c>
      <c r="BS57" s="7">
        <v>26239.622042774994</v>
      </c>
      <c r="BT57" s="7">
        <v>70326.63402814194</v>
      </c>
      <c r="BU57" s="7">
        <v>33939.171322554728</v>
      </c>
      <c r="BV57" s="7">
        <v>96545.349100119696</v>
      </c>
      <c r="BW57" s="7">
        <v>37657.446975301202</v>
      </c>
      <c r="BX57" s="7">
        <v>80445.659575739861</v>
      </c>
      <c r="BY57" s="7">
        <v>11037.782062334991</v>
      </c>
      <c r="BZ57" s="7">
        <v>23162.061197454783</v>
      </c>
      <c r="CA57" s="7">
        <v>73192.372071675869</v>
      </c>
      <c r="CB57" s="7">
        <v>68159.251011791421</v>
      </c>
      <c r="CC57" s="7">
        <v>104275.92322419857</v>
      </c>
      <c r="CD57" s="7">
        <v>85498.137390040458</v>
      </c>
      <c r="CE57" s="7">
        <v>52346.671801170196</v>
      </c>
      <c r="CF57" s="7">
        <v>113243.36881272437</v>
      </c>
      <c r="CG57" s="7">
        <v>19436.524231778323</v>
      </c>
      <c r="CH57" s="7">
        <v>114358.27695116853</v>
      </c>
      <c r="CI57" s="7">
        <v>25813.961146262249</v>
      </c>
      <c r="CJ57" s="7">
        <v>117330.09483557453</v>
      </c>
      <c r="CK57" s="7">
        <v>118449.48985107978</v>
      </c>
      <c r="CL57" s="7">
        <v>104761.844341597</v>
      </c>
      <c r="CM57" s="7">
        <v>12714.337516965057</v>
      </c>
      <c r="CN57" s="7">
        <v>0</v>
      </c>
      <c r="CO57" s="7">
        <v>12591.788654074911</v>
      </c>
      <c r="CP57" s="7">
        <v>15179.047999052291</v>
      </c>
      <c r="CQ57" s="7">
        <v>44397.497267780745</v>
      </c>
      <c r="CR57" s="7">
        <v>42841.492274310272</v>
      </c>
      <c r="CS57" s="7">
        <v>29555.106030532683</v>
      </c>
      <c r="CT57" s="7">
        <v>9248.3454989701331</v>
      </c>
      <c r="CU57" s="7">
        <v>31084.427614400312</v>
      </c>
      <c r="CV57" s="7">
        <v>72346.751693398677</v>
      </c>
      <c r="CW57" s="7">
        <v>33488.765357482785</v>
      </c>
      <c r="CX57" s="7">
        <v>31053.763765227017</v>
      </c>
      <c r="CY57" s="7">
        <v>2286.2590127606586</v>
      </c>
      <c r="CZ57" s="7">
        <v>89002.147282454302</v>
      </c>
      <c r="DA57" s="7">
        <v>169332.13540728338</v>
      </c>
      <c r="DB57" s="7">
        <v>201978.15051686426</v>
      </c>
      <c r="DC57" s="7">
        <v>285095.45231487328</v>
      </c>
      <c r="DD57" s="7">
        <v>769528.23551414406</v>
      </c>
      <c r="DE57" s="324">
        <f t="shared" si="105"/>
        <v>3484039.3320387695</v>
      </c>
      <c r="DG57" s="27">
        <v>0</v>
      </c>
      <c r="DH57" s="27">
        <v>3042.7286777885756</v>
      </c>
      <c r="DI57" s="27">
        <v>3066.4161819488349</v>
      </c>
      <c r="DJ57" s="27">
        <v>0</v>
      </c>
      <c r="DK57" s="27">
        <v>3045.3264163860167</v>
      </c>
      <c r="DL57" s="27">
        <v>3245.5687574335357</v>
      </c>
      <c r="DM57" s="27">
        <v>3157.4336899934597</v>
      </c>
      <c r="DN57" s="27">
        <v>3313.4422531641694</v>
      </c>
      <c r="DO57" s="27">
        <v>3024.2351841413151</v>
      </c>
      <c r="DP57" s="27">
        <v>0</v>
      </c>
      <c r="DQ57" s="27">
        <v>3116.8167043716198</v>
      </c>
      <c r="DR57" s="27">
        <v>3140.7769807768232</v>
      </c>
      <c r="DS57" s="27">
        <v>3048.0369039587117</v>
      </c>
      <c r="DT57" s="27">
        <v>3040.9014274679462</v>
      </c>
      <c r="DU57" s="27">
        <v>3113.6854424362136</v>
      </c>
      <c r="DV57" s="27">
        <v>3058.2688224261519</v>
      </c>
      <c r="DW57" s="27">
        <v>3180.4133114809642</v>
      </c>
      <c r="DX57" s="27">
        <v>3046.1469121174468</v>
      </c>
      <c r="DY57" s="27">
        <v>3138.705799716111</v>
      </c>
      <c r="DZ57" s="27">
        <v>2922.316132389155</v>
      </c>
      <c r="EA57" s="27">
        <v>3070.642184564867</v>
      </c>
      <c r="EB57" s="27">
        <v>3139.3630925360762</v>
      </c>
      <c r="EC57" s="27">
        <v>3100.2082437085955</v>
      </c>
      <c r="ED57" s="27">
        <v>3233.0298002967902</v>
      </c>
      <c r="EE57" s="27">
        <v>3020.0002962213575</v>
      </c>
      <c r="EF57" s="27">
        <v>3099.629726823036</v>
      </c>
      <c r="EG57" s="27">
        <v>3202.3172082313185</v>
      </c>
      <c r="EH57" s="27">
        <v>3103.7447817762049</v>
      </c>
      <c r="EI57" s="27">
        <v>3090.1384145890574</v>
      </c>
      <c r="EJ57" s="27">
        <v>3119.9846173120286</v>
      </c>
      <c r="EK57" s="27">
        <v>3146.7072296938454</v>
      </c>
      <c r="EL57" s="27">
        <v>3143.6655533286644</v>
      </c>
      <c r="EM57" s="27">
        <v>3117.289363663609</v>
      </c>
      <c r="EN57" s="27">
        <v>0</v>
      </c>
      <c r="EO57" s="27">
        <v>3301.0905390412609</v>
      </c>
      <c r="EP57" s="27">
        <v>3077.8277257593918</v>
      </c>
      <c r="EQ57" s="27">
        <v>3155.318585372715</v>
      </c>
      <c r="ER57" s="27">
        <v>2959.4451900016966</v>
      </c>
      <c r="ES57" s="27">
        <v>3089.3519641096505</v>
      </c>
      <c r="ET57" s="27">
        <v>3210.306980757618</v>
      </c>
      <c r="EU57" s="27">
        <v>3262.5055222111118</v>
      </c>
      <c r="EV57" s="27">
        <v>3204.334474609193</v>
      </c>
      <c r="EW57" s="27">
        <v>3390.057274879131</v>
      </c>
      <c r="EX57" s="27">
        <v>3317.3900247190309</v>
      </c>
      <c r="EY57" s="27">
        <v>3238.8669347442665</v>
      </c>
      <c r="EZ57" s="27">
        <v>3189.5948175911844</v>
      </c>
      <c r="FA57" s="27">
        <v>2562.7328224926036</v>
      </c>
      <c r="FB57" s="27">
        <v>3202.5176039509702</v>
      </c>
      <c r="FC57" s="27">
        <v>3145.4193095772407</v>
      </c>
      <c r="FD57" s="27">
        <v>3281.1708496457459</v>
      </c>
      <c r="FE57" s="28">
        <v>3120.6457122257116</v>
      </c>
    </row>
    <row r="58" spans="1:161">
      <c r="A58" s="1" t="s">
        <v>412</v>
      </c>
      <c r="B58" s="2" t="s">
        <v>369</v>
      </c>
      <c r="C58" s="37" t="s">
        <v>486</v>
      </c>
      <c r="D58" s="37" t="s">
        <v>486</v>
      </c>
      <c r="E58" s="1">
        <v>4</v>
      </c>
      <c r="F58" s="4" t="s">
        <v>306</v>
      </c>
      <c r="G58" s="7">
        <v>0</v>
      </c>
      <c r="H58" s="7">
        <v>1.6052631578947367</v>
      </c>
      <c r="I58" s="7">
        <v>33.64297253634895</v>
      </c>
      <c r="J58" s="18">
        <v>0.43636363636363634</v>
      </c>
      <c r="K58" s="7">
        <v>16.531365313653136</v>
      </c>
      <c r="L58" s="7">
        <v>24.153132250580047</v>
      </c>
      <c r="M58" s="7">
        <v>2.5</v>
      </c>
      <c r="N58" s="7">
        <v>6.3103448275862064</v>
      </c>
      <c r="O58" s="7">
        <v>7.1022727272727266</v>
      </c>
      <c r="P58" s="7">
        <v>0</v>
      </c>
      <c r="Q58" s="7">
        <v>30.344827586206897</v>
      </c>
      <c r="R58" s="7">
        <v>7.1383647798742142</v>
      </c>
      <c r="S58" s="7">
        <v>23.193798449612402</v>
      </c>
      <c r="T58" s="7">
        <v>42.542435424354245</v>
      </c>
      <c r="U58" s="7">
        <v>15.112582781456954</v>
      </c>
      <c r="V58" s="7">
        <v>60.66374781085814</v>
      </c>
      <c r="W58" s="7">
        <v>13.467680608365018</v>
      </c>
      <c r="X58" s="7">
        <v>61.666666666666664</v>
      </c>
      <c r="Y58" s="7">
        <v>14.289795918367348</v>
      </c>
      <c r="Z58" s="7">
        <v>8.9269230769230781</v>
      </c>
      <c r="AA58" s="7">
        <v>27.64750957854406</v>
      </c>
      <c r="AB58" s="7">
        <v>29.573479729729726</v>
      </c>
      <c r="AC58" s="7">
        <v>65.513761467889907</v>
      </c>
      <c r="AD58" s="7">
        <v>40.247648902821318</v>
      </c>
      <c r="AE58" s="7">
        <v>39.906710310965629</v>
      </c>
      <c r="AF58" s="7">
        <v>51.017142857142858</v>
      </c>
      <c r="AG58" s="7">
        <v>13.4375</v>
      </c>
      <c r="AH58" s="7">
        <v>67.944211994421195</v>
      </c>
      <c r="AI58" s="7">
        <v>47.976190476190482</v>
      </c>
      <c r="AJ58" s="7">
        <v>59.505183788878412</v>
      </c>
      <c r="AK58" s="7">
        <v>75.222222222222214</v>
      </c>
      <c r="AL58" s="7">
        <v>49.567669172932327</v>
      </c>
      <c r="AM58" s="7">
        <v>4.1842105263157894</v>
      </c>
      <c r="AN58" s="7">
        <v>0</v>
      </c>
      <c r="AO58" s="7">
        <v>4.5086956521739134</v>
      </c>
      <c r="AP58" s="7">
        <v>13.669724770642201</v>
      </c>
      <c r="AQ58" s="7">
        <v>26.536199095022624</v>
      </c>
      <c r="AR58" s="7">
        <v>26.737864077669904</v>
      </c>
      <c r="AS58" s="7">
        <v>23.673469387755102</v>
      </c>
      <c r="AT58" s="7">
        <v>7.5436241610738257</v>
      </c>
      <c r="AU58" s="7">
        <v>20.60377358490566</v>
      </c>
      <c r="AV58" s="7">
        <v>23.689373297002724</v>
      </c>
      <c r="AW58" s="7">
        <v>14.548042704626335</v>
      </c>
      <c r="AX58" s="7">
        <v>10.863157894736842</v>
      </c>
      <c r="AY58" s="7">
        <v>1.4166666666666665</v>
      </c>
      <c r="AZ58" s="7">
        <v>17.585201793721975</v>
      </c>
      <c r="BA58" s="7">
        <v>275.58466453674123</v>
      </c>
      <c r="BB58" s="7">
        <v>58.590308370044056</v>
      </c>
      <c r="BC58" s="7">
        <v>117.61995249406176</v>
      </c>
      <c r="BD58" s="7">
        <v>333.56238244514111</v>
      </c>
      <c r="BE58" s="9">
        <v>1918.1050795124247</v>
      </c>
      <c r="BG58" s="7">
        <v>0</v>
      </c>
      <c r="BH58" s="7">
        <v>2302.2873129251702</v>
      </c>
      <c r="BI58" s="7">
        <v>46119.614090539835</v>
      </c>
      <c r="BJ58" s="7">
        <v>578.23199999999997</v>
      </c>
      <c r="BK58" s="7">
        <v>22492.095138406716</v>
      </c>
      <c r="BL58" s="7">
        <v>31958.546967671478</v>
      </c>
      <c r="BM58" s="7">
        <v>3392.5139223021579</v>
      </c>
      <c r="BN58" s="7">
        <v>8999.8319399080265</v>
      </c>
      <c r="BO58" s="7">
        <v>9540.4276317329022</v>
      </c>
      <c r="BP58" s="7">
        <v>0</v>
      </c>
      <c r="BQ58" s="7">
        <v>43411.538913094293</v>
      </c>
      <c r="BR58" s="7">
        <v>10281.33581111206</v>
      </c>
      <c r="BS58" s="7">
        <v>32634.478729596762</v>
      </c>
      <c r="BT58" s="7">
        <v>59445.410553236739</v>
      </c>
      <c r="BU58" s="7">
        <v>21273.593870697128</v>
      </c>
      <c r="BV58" s="7">
        <v>86214.417806823491</v>
      </c>
      <c r="BW58" s="7">
        <v>18427.09612669026</v>
      </c>
      <c r="BX58" s="7">
        <v>85485.016973835736</v>
      </c>
      <c r="BY58" s="7">
        <v>19606.220062597091</v>
      </c>
      <c r="BZ58" s="7">
        <v>12497.426525974404</v>
      </c>
      <c r="CA58" s="7">
        <v>39999.675302004689</v>
      </c>
      <c r="CB58" s="7">
        <v>42714.181178439729</v>
      </c>
      <c r="CC58" s="7">
        <v>94685.531668125608</v>
      </c>
      <c r="CD58" s="7">
        <v>56102.38514080496</v>
      </c>
      <c r="CE58" s="7">
        <v>57358.507013516311</v>
      </c>
      <c r="CF58" s="7">
        <v>74488.437233483215</v>
      </c>
      <c r="CG58" s="7">
        <v>19092.106191772578</v>
      </c>
      <c r="CH58" s="7">
        <v>96849.547571849937</v>
      </c>
      <c r="CI58" s="7">
        <v>69222.673529642372</v>
      </c>
      <c r="CJ58" s="7">
        <v>84898.996285988425</v>
      </c>
      <c r="CK58" s="7">
        <v>106522.01771646499</v>
      </c>
      <c r="CL58" s="7">
        <v>69790.537692790269</v>
      </c>
      <c r="CM58" s="7">
        <v>6376.5763774146908</v>
      </c>
      <c r="CN58" s="7">
        <v>0</v>
      </c>
      <c r="CO58" s="7">
        <v>7136.4199585959623</v>
      </c>
      <c r="CP58" s="7">
        <v>18893.906612410643</v>
      </c>
      <c r="CQ58" s="7">
        <v>37429.237318584012</v>
      </c>
      <c r="CR58" s="7">
        <v>37539.83890109379</v>
      </c>
      <c r="CS58" s="7">
        <v>33139.267565791466</v>
      </c>
      <c r="CT58" s="7">
        <v>10753.656439490956</v>
      </c>
      <c r="CU58" s="7">
        <v>29246.068692482248</v>
      </c>
      <c r="CV58" s="7">
        <v>33971.328575609419</v>
      </c>
      <c r="CW58" s="7">
        <v>21059.526856554465</v>
      </c>
      <c r="CX58" s="7">
        <v>15102.461209302326</v>
      </c>
      <c r="CY58" s="7">
        <v>2031.0195978835973</v>
      </c>
      <c r="CZ58" s="7">
        <v>25363.771395436044</v>
      </c>
      <c r="DA58" s="7">
        <v>302992.92699461966</v>
      </c>
      <c r="DB58" s="7">
        <v>86575.216729879336</v>
      </c>
      <c r="DC58" s="7">
        <v>170919.62659372683</v>
      </c>
      <c r="DD58" s="7">
        <v>486421.25132718007</v>
      </c>
      <c r="DE58" s="324">
        <f t="shared" si="105"/>
        <v>2651336.7820480829</v>
      </c>
      <c r="DG58" s="27">
        <v>0</v>
      </c>
      <c r="DH58" s="27">
        <v>1434.2117687074831</v>
      </c>
      <c r="DI58" s="27">
        <v>1370.8543155843533</v>
      </c>
      <c r="DJ58" s="27">
        <v>1325.115</v>
      </c>
      <c r="DK58" s="27">
        <v>1360.5709335955848</v>
      </c>
      <c r="DL58" s="27">
        <v>1323.1636640793859</v>
      </c>
      <c r="DM58" s="27">
        <v>1357.0055689208632</v>
      </c>
      <c r="DN58" s="27">
        <v>1426.2028757231301</v>
      </c>
      <c r="DO58" s="27">
        <v>1343.2922105479927</v>
      </c>
      <c r="DP58" s="27">
        <v>0</v>
      </c>
      <c r="DQ58" s="27">
        <v>1430.6075323633347</v>
      </c>
      <c r="DR58" s="27">
        <v>1440.292858120544</v>
      </c>
      <c r="DS58" s="27">
        <v>1407.0346778469193</v>
      </c>
      <c r="DT58" s="27">
        <v>1397.3203452100925</v>
      </c>
      <c r="DU58" s="27">
        <v>1407.6742657647967</v>
      </c>
      <c r="DV58" s="27">
        <v>1421.1851545280238</v>
      </c>
      <c r="DW58" s="27">
        <v>1368.2457033651999</v>
      </c>
      <c r="DX58" s="27">
        <v>1386.2435184946337</v>
      </c>
      <c r="DY58" s="27">
        <v>1372.0433919840866</v>
      </c>
      <c r="DZ58" s="27">
        <v>1399.9702269510317</v>
      </c>
      <c r="EA58" s="27">
        <v>1446.7731781905798</v>
      </c>
      <c r="EB58" s="27">
        <v>1444.340725839573</v>
      </c>
      <c r="EC58" s="27">
        <v>1445.2769852717674</v>
      </c>
      <c r="ED58" s="27">
        <v>1393.9295007334513</v>
      </c>
      <c r="EE58" s="27">
        <v>1437.3148417035832</v>
      </c>
      <c r="EF58" s="27">
        <v>1460.0668140523703</v>
      </c>
      <c r="EG58" s="27">
        <v>1420.8079026435407</v>
      </c>
      <c r="EH58" s="27">
        <v>1425.4274901267841</v>
      </c>
      <c r="EI58" s="27">
        <v>1442.8547336203371</v>
      </c>
      <c r="EJ58" s="27">
        <v>1426.7495851656565</v>
      </c>
      <c r="EK58" s="27">
        <v>1416.0977244434048</v>
      </c>
      <c r="EL58" s="27">
        <v>1407.9850607722574</v>
      </c>
      <c r="EM58" s="27">
        <v>1523.9616499481651</v>
      </c>
      <c r="EN58" s="27">
        <v>0</v>
      </c>
      <c r="EO58" s="27">
        <v>1582.8125269788536</v>
      </c>
      <c r="EP58" s="27">
        <v>1382.171691780376</v>
      </c>
      <c r="EQ58" s="27">
        <v>1410.4973053810327</v>
      </c>
      <c r="ER58" s="27">
        <v>1403.9954273103342</v>
      </c>
      <c r="ES58" s="27">
        <v>1399.848371313605</v>
      </c>
      <c r="ET58" s="27">
        <v>1425.52918993252</v>
      </c>
      <c r="EU58" s="27">
        <v>1419.4520519245048</v>
      </c>
      <c r="EV58" s="27">
        <v>1434.0323886874462</v>
      </c>
      <c r="EW58" s="27">
        <v>1447.5848940048445</v>
      </c>
      <c r="EX58" s="27">
        <v>1390.2459446547684</v>
      </c>
      <c r="EY58" s="27">
        <v>1433.6608926237159</v>
      </c>
      <c r="EZ58" s="27">
        <v>1442.3361012832429</v>
      </c>
      <c r="FA58" s="27">
        <v>1099.4549624303363</v>
      </c>
      <c r="FB58" s="27">
        <v>1477.6371577204968</v>
      </c>
      <c r="FC58" s="27">
        <v>1453.1516377066721</v>
      </c>
      <c r="FD58" s="27">
        <v>1458.261713330875</v>
      </c>
      <c r="FE58" s="28">
        <v>1384.0036425669555</v>
      </c>
    </row>
    <row r="59" spans="1:161">
      <c r="A59" s="1" t="s">
        <v>412</v>
      </c>
      <c r="B59" s="2" t="s">
        <v>415</v>
      </c>
      <c r="C59" s="37" t="s">
        <v>486</v>
      </c>
      <c r="D59" s="37" t="s">
        <v>486</v>
      </c>
      <c r="E59" s="1">
        <v>6</v>
      </c>
      <c r="F59" s="4" t="s">
        <v>495</v>
      </c>
      <c r="G59" s="7">
        <v>11</v>
      </c>
      <c r="H59" s="7">
        <v>155</v>
      </c>
      <c r="I59" s="7">
        <v>223</v>
      </c>
      <c r="J59" s="7">
        <v>5</v>
      </c>
      <c r="K59" s="7">
        <v>688</v>
      </c>
      <c r="L59" s="7">
        <v>748</v>
      </c>
      <c r="M59" s="7">
        <v>45</v>
      </c>
      <c r="N59" s="7">
        <v>6</v>
      </c>
      <c r="O59" s="7">
        <v>21</v>
      </c>
      <c r="P59" s="7">
        <v>2</v>
      </c>
      <c r="Q59" s="7">
        <v>94</v>
      </c>
      <c r="R59" s="7">
        <v>79</v>
      </c>
      <c r="S59" s="7">
        <v>42</v>
      </c>
      <c r="T59" s="7">
        <v>24</v>
      </c>
      <c r="U59" s="7">
        <v>607</v>
      </c>
      <c r="V59" s="7">
        <v>377</v>
      </c>
      <c r="W59" s="7">
        <v>140</v>
      </c>
      <c r="X59" s="7">
        <v>0</v>
      </c>
      <c r="Y59" s="7">
        <v>229</v>
      </c>
      <c r="Z59" s="7">
        <v>429</v>
      </c>
      <c r="AA59" s="7">
        <v>31</v>
      </c>
      <c r="AB59" s="7">
        <v>19</v>
      </c>
      <c r="AC59" s="7">
        <v>98</v>
      </c>
      <c r="AD59" s="7">
        <v>153</v>
      </c>
      <c r="AE59" s="7">
        <v>360</v>
      </c>
      <c r="AF59" s="7">
        <v>89</v>
      </c>
      <c r="AG59" s="7">
        <v>17</v>
      </c>
      <c r="AH59" s="7">
        <v>1507</v>
      </c>
      <c r="AI59" s="7">
        <v>105</v>
      </c>
      <c r="AJ59" s="7">
        <v>1079</v>
      </c>
      <c r="AK59" s="7">
        <v>65</v>
      </c>
      <c r="AL59" s="7">
        <v>1237</v>
      </c>
      <c r="AM59" s="7">
        <v>44</v>
      </c>
      <c r="AN59" s="7">
        <v>13735</v>
      </c>
      <c r="AO59" s="7">
        <v>2</v>
      </c>
      <c r="AP59" s="7">
        <v>21</v>
      </c>
      <c r="AQ59" s="7">
        <v>178</v>
      </c>
      <c r="AR59" s="7">
        <v>6</v>
      </c>
      <c r="AS59" s="7">
        <v>0</v>
      </c>
      <c r="AT59" s="7">
        <v>4733</v>
      </c>
      <c r="AU59" s="7">
        <v>19</v>
      </c>
      <c r="AV59" s="7">
        <v>22</v>
      </c>
      <c r="AW59" s="7">
        <v>225</v>
      </c>
      <c r="AX59" s="7">
        <v>6</v>
      </c>
      <c r="AY59" s="7">
        <v>1</v>
      </c>
      <c r="AZ59" s="7">
        <v>279</v>
      </c>
      <c r="BA59" s="7">
        <v>47</v>
      </c>
      <c r="BB59" s="7">
        <v>805</v>
      </c>
      <c r="BC59" s="7">
        <v>7491</v>
      </c>
      <c r="BD59" s="7">
        <v>436</v>
      </c>
      <c r="BE59" s="9">
        <v>36735</v>
      </c>
      <c r="BG59" s="7">
        <v>400.14787643054831</v>
      </c>
      <c r="BH59" s="7">
        <v>13715.250026455025</v>
      </c>
      <c r="BI59" s="7">
        <v>95737.95</v>
      </c>
      <c r="BJ59" s="7">
        <v>2296.08</v>
      </c>
      <c r="BK59" s="7">
        <v>207340.86571160168</v>
      </c>
      <c r="BL59" s="7">
        <v>258552.12503906249</v>
      </c>
      <c r="BM59" s="7">
        <v>11677.654100719425</v>
      </c>
      <c r="BN59" s="7">
        <v>3733.8295033242075</v>
      </c>
      <c r="BO59" s="7">
        <v>16864.540111875649</v>
      </c>
      <c r="BP59" s="7">
        <v>28.800130403776272</v>
      </c>
      <c r="BQ59" s="7">
        <v>143590.66848471435</v>
      </c>
      <c r="BR59" s="7">
        <v>14647.816832579187</v>
      </c>
      <c r="BS59" s="7">
        <v>18219.347379638442</v>
      </c>
      <c r="BT59" s="7">
        <v>8644.6810113501615</v>
      </c>
      <c r="BU59" s="7">
        <v>166531.17378290635</v>
      </c>
      <c r="BV59" s="7">
        <v>153814.32453488372</v>
      </c>
      <c r="BW59" s="7">
        <v>144414.01410111261</v>
      </c>
      <c r="BX59" s="7">
        <v>0</v>
      </c>
      <c r="BY59" s="7">
        <v>87349.670992079482</v>
      </c>
      <c r="BZ59" s="7">
        <v>38468.897243348867</v>
      </c>
      <c r="CA59" s="7">
        <v>28075.93663604842</v>
      </c>
      <c r="CB59" s="7">
        <v>4983.0772886257228</v>
      </c>
      <c r="CC59" s="7">
        <v>135678.32471341875</v>
      </c>
      <c r="CD59" s="7">
        <v>86490.676144244091</v>
      </c>
      <c r="CE59" s="7">
        <v>172925.04465990598</v>
      </c>
      <c r="CF59" s="7">
        <v>103151.77562316808</v>
      </c>
      <c r="CG59" s="7">
        <v>7594.9585143139193</v>
      </c>
      <c r="CH59" s="7">
        <v>908829.53924643679</v>
      </c>
      <c r="CI59" s="7">
        <v>66429.6475417888</v>
      </c>
      <c r="CJ59" s="7">
        <v>268353.90212979203</v>
      </c>
      <c r="CK59" s="7">
        <v>165366.69629266913</v>
      </c>
      <c r="CL59" s="7">
        <v>137144.555731926</v>
      </c>
      <c r="CM59" s="7">
        <v>100106.33995384615</v>
      </c>
      <c r="CN59" s="7">
        <v>1273460.515848435</v>
      </c>
      <c r="CO59" s="7">
        <v>3975.8086353550298</v>
      </c>
      <c r="CP59" s="7">
        <v>5848.9524357957662</v>
      </c>
      <c r="CQ59" s="7">
        <v>210985.40730464939</v>
      </c>
      <c r="CR59" s="7">
        <v>2078.7687116767211</v>
      </c>
      <c r="CS59" s="7">
        <v>0</v>
      </c>
      <c r="CT59" s="7">
        <v>570973.73781113478</v>
      </c>
      <c r="CU59" s="7">
        <v>4169.379919265034</v>
      </c>
      <c r="CV59" s="7">
        <v>146597.54183200505</v>
      </c>
      <c r="CW59" s="7">
        <v>33200.871635245087</v>
      </c>
      <c r="CX59" s="7">
        <v>2217.9078036175711</v>
      </c>
      <c r="CY59" s="7">
        <v>2265.9288042328039</v>
      </c>
      <c r="CZ59" s="7">
        <v>354533.86204322666</v>
      </c>
      <c r="DA59" s="7">
        <v>47678.05197930638</v>
      </c>
      <c r="DB59" s="7">
        <v>1366674.7922941465</v>
      </c>
      <c r="DC59" s="7">
        <v>401469.63496857259</v>
      </c>
      <c r="DD59" s="7">
        <v>2538557.2622220293</v>
      </c>
      <c r="DE59" s="324">
        <f t="shared" si="105"/>
        <v>10535846.735587366</v>
      </c>
      <c r="DG59" s="27">
        <v>36.37707967550439</v>
      </c>
      <c r="DH59" s="27">
        <v>88.485484041645321</v>
      </c>
      <c r="DI59" s="27">
        <v>429.31816143497758</v>
      </c>
      <c r="DJ59" s="27">
        <v>459.21600000000001</v>
      </c>
      <c r="DK59" s="27">
        <v>301.36753737151406</v>
      </c>
      <c r="DL59" s="27">
        <v>345.65792117521721</v>
      </c>
      <c r="DM59" s="27">
        <v>259.50342446043163</v>
      </c>
      <c r="DN59" s="27">
        <v>622.30491722070121</v>
      </c>
      <c r="DO59" s="27">
        <v>803.07333866074521</v>
      </c>
      <c r="DP59" s="27">
        <v>14.400065201888136</v>
      </c>
      <c r="DQ59" s="27">
        <v>1527.560303028876</v>
      </c>
      <c r="DR59" s="27">
        <v>185.41540294404032</v>
      </c>
      <c r="DS59" s="27">
        <v>433.79398522948674</v>
      </c>
      <c r="DT59" s="27">
        <v>360.19504213959004</v>
      </c>
      <c r="DU59" s="27">
        <v>274.35119239358539</v>
      </c>
      <c r="DV59" s="27">
        <v>407.99555579544756</v>
      </c>
      <c r="DW59" s="27">
        <v>1031.5286721508044</v>
      </c>
      <c r="DX59" s="27">
        <v>0</v>
      </c>
      <c r="DY59" s="27">
        <v>381.43961131912437</v>
      </c>
      <c r="DZ59" s="27">
        <v>89.671089145335358</v>
      </c>
      <c r="EA59" s="27">
        <v>905.67537535640065</v>
      </c>
      <c r="EB59" s="27">
        <v>262.26722571714328</v>
      </c>
      <c r="EC59" s="27">
        <v>1384.4727011573343</v>
      </c>
      <c r="ED59" s="27">
        <v>565.29853689048423</v>
      </c>
      <c r="EE59" s="27">
        <v>480.34734627751664</v>
      </c>
      <c r="EF59" s="27">
        <v>1159.0087148670571</v>
      </c>
      <c r="EG59" s="27">
        <v>446.76226554787763</v>
      </c>
      <c r="EH59" s="27">
        <v>603.07202338847833</v>
      </c>
      <c r="EI59" s="27">
        <v>632.66330992179815</v>
      </c>
      <c r="EJ59" s="27">
        <v>248.70611874864878</v>
      </c>
      <c r="EK59" s="27">
        <v>2544.1030198872177</v>
      </c>
      <c r="EL59" s="27">
        <v>110.86867884553436</v>
      </c>
      <c r="EM59" s="27">
        <v>2275.14408986014</v>
      </c>
      <c r="EN59" s="27">
        <v>92.716455467669093</v>
      </c>
      <c r="EO59" s="27">
        <v>1987.9043176775149</v>
      </c>
      <c r="EP59" s="27">
        <v>278.52154456170314</v>
      </c>
      <c r="EQ59" s="27">
        <v>1185.3112769924123</v>
      </c>
      <c r="ER59" s="27">
        <v>346.46145194612018</v>
      </c>
      <c r="ES59" s="27">
        <v>0</v>
      </c>
      <c r="ET59" s="27">
        <v>120.63675001291671</v>
      </c>
      <c r="EU59" s="27">
        <v>219.44104838237021</v>
      </c>
      <c r="EV59" s="27">
        <v>6663.5246287275022</v>
      </c>
      <c r="EW59" s="27">
        <v>147.55942948997816</v>
      </c>
      <c r="EX59" s="27">
        <v>369.65130060292853</v>
      </c>
      <c r="EY59" s="27">
        <v>2265.9288042328039</v>
      </c>
      <c r="EZ59" s="27">
        <v>1270.7306883269773</v>
      </c>
      <c r="FA59" s="27">
        <v>1014.4266378575826</v>
      </c>
      <c r="FB59" s="27">
        <v>1697.7326612349646</v>
      </c>
      <c r="FC59" s="27">
        <v>53.593596978850968</v>
      </c>
      <c r="FD59" s="27">
        <v>5822.3790417936452</v>
      </c>
      <c r="FE59" s="28">
        <v>276.49860269268197</v>
      </c>
    </row>
    <row r="60" spans="1:161">
      <c r="A60" s="1" t="s">
        <v>412</v>
      </c>
      <c r="B60" s="2" t="s">
        <v>415</v>
      </c>
      <c r="C60" s="37" t="s">
        <v>486</v>
      </c>
      <c r="D60" s="37" t="s">
        <v>486</v>
      </c>
      <c r="E60" s="1">
        <v>7</v>
      </c>
      <c r="F60" s="4" t="s">
        <v>311</v>
      </c>
      <c r="G60" s="7">
        <v>0</v>
      </c>
      <c r="H60" s="7">
        <v>8</v>
      </c>
      <c r="I60" s="7">
        <v>36</v>
      </c>
      <c r="J60" s="7">
        <v>2</v>
      </c>
      <c r="K60" s="7">
        <v>17</v>
      </c>
      <c r="L60" s="7">
        <v>114</v>
      </c>
      <c r="M60" s="7">
        <v>2</v>
      </c>
      <c r="N60" s="7">
        <v>0</v>
      </c>
      <c r="O60" s="7">
        <v>16</v>
      </c>
      <c r="P60" s="7">
        <v>2</v>
      </c>
      <c r="Q60" s="7">
        <v>3</v>
      </c>
      <c r="R60" s="7">
        <v>3</v>
      </c>
      <c r="S60" s="7">
        <v>7</v>
      </c>
      <c r="T60" s="7">
        <v>7</v>
      </c>
      <c r="U60" s="7">
        <v>11</v>
      </c>
      <c r="V60" s="7">
        <v>139</v>
      </c>
      <c r="W60" s="7">
        <v>4</v>
      </c>
      <c r="X60" s="7">
        <v>17</v>
      </c>
      <c r="Y60" s="7">
        <v>4</v>
      </c>
      <c r="Z60" s="7">
        <v>11</v>
      </c>
      <c r="AA60" s="7">
        <v>3</v>
      </c>
      <c r="AB60" s="7">
        <v>6</v>
      </c>
      <c r="AC60" s="7">
        <v>8</v>
      </c>
      <c r="AD60" s="7">
        <v>7</v>
      </c>
      <c r="AE60" s="7">
        <v>10</v>
      </c>
      <c r="AF60" s="7">
        <v>11</v>
      </c>
      <c r="AG60" s="7">
        <v>7</v>
      </c>
      <c r="AH60" s="7">
        <v>9</v>
      </c>
      <c r="AI60" s="7">
        <v>14</v>
      </c>
      <c r="AJ60" s="7">
        <v>21</v>
      </c>
      <c r="AK60" s="7">
        <v>15</v>
      </c>
      <c r="AL60" s="7">
        <v>18</v>
      </c>
      <c r="AM60" s="7">
        <v>0</v>
      </c>
      <c r="AN60" s="7">
        <v>0</v>
      </c>
      <c r="AO60" s="7">
        <v>7</v>
      </c>
      <c r="AP60" s="7">
        <v>2</v>
      </c>
      <c r="AQ60" s="7">
        <v>0</v>
      </c>
      <c r="AR60" s="7">
        <v>20</v>
      </c>
      <c r="AS60" s="7">
        <v>3</v>
      </c>
      <c r="AT60" s="7">
        <v>4</v>
      </c>
      <c r="AU60" s="7">
        <v>5</v>
      </c>
      <c r="AV60" s="7">
        <v>14</v>
      </c>
      <c r="AW60" s="7">
        <v>19</v>
      </c>
      <c r="AX60" s="7">
        <v>8</v>
      </c>
      <c r="AY60" s="7">
        <v>1</v>
      </c>
      <c r="AZ60" s="7">
        <v>31</v>
      </c>
      <c r="BA60" s="7">
        <v>79</v>
      </c>
      <c r="BB60" s="7">
        <v>45</v>
      </c>
      <c r="BC60" s="7">
        <v>47</v>
      </c>
      <c r="BD60" s="7">
        <v>51</v>
      </c>
      <c r="BE60" s="9">
        <v>868</v>
      </c>
      <c r="BG60" s="7">
        <v>0</v>
      </c>
      <c r="BH60" s="7">
        <v>612.46794406651543</v>
      </c>
      <c r="BI60" s="7">
        <v>36153.283220628968</v>
      </c>
      <c r="BJ60" s="7">
        <v>14533.560000000001</v>
      </c>
      <c r="BK60" s="7">
        <v>24609.038093001407</v>
      </c>
      <c r="BL60" s="7">
        <v>88361.455019531248</v>
      </c>
      <c r="BM60" s="7">
        <v>3516.6167482014389</v>
      </c>
      <c r="BN60" s="7">
        <v>0</v>
      </c>
      <c r="BO60" s="7">
        <v>13872.33976733825</v>
      </c>
      <c r="BP60" s="7">
        <v>637.20288518355005</v>
      </c>
      <c r="BQ60" s="7">
        <v>1236.0143621524417</v>
      </c>
      <c r="BR60" s="7">
        <v>5336.018702865762</v>
      </c>
      <c r="BS60" s="7">
        <v>2378.9826831588966</v>
      </c>
      <c r="BT60" s="7">
        <v>11553.440974080977</v>
      </c>
      <c r="BU60" s="7">
        <v>15573.750770467035</v>
      </c>
      <c r="BV60" s="7">
        <v>62810.251787790694</v>
      </c>
      <c r="BW60" s="7">
        <v>749.69104040601201</v>
      </c>
      <c r="BX60" s="7">
        <v>16413.902995302364</v>
      </c>
      <c r="BY60" s="7">
        <v>2147.9673191032357</v>
      </c>
      <c r="BZ60" s="7">
        <v>3511.0920486998352</v>
      </c>
      <c r="CA60" s="7">
        <v>13185.82327635501</v>
      </c>
      <c r="CB60" s="7">
        <v>14704.316914073257</v>
      </c>
      <c r="CC60" s="7">
        <v>5475.4457451112612</v>
      </c>
      <c r="CD60" s="7">
        <v>8539.0859916782247</v>
      </c>
      <c r="CE60" s="7">
        <v>12691.68584714321</v>
      </c>
      <c r="CF60" s="7">
        <v>16537.845548617304</v>
      </c>
      <c r="CG60" s="7">
        <v>80434.727887462985</v>
      </c>
      <c r="CH60" s="7">
        <v>53392.941105414175</v>
      </c>
      <c r="CI60" s="7">
        <v>26797.694725501071</v>
      </c>
      <c r="CJ60" s="7">
        <v>23440.06319218241</v>
      </c>
      <c r="CK60" s="7">
        <v>10783.696707001271</v>
      </c>
      <c r="CL60" s="7">
        <v>34463.394832197569</v>
      </c>
      <c r="CM60" s="7">
        <v>0</v>
      </c>
      <c r="CN60" s="7">
        <v>0</v>
      </c>
      <c r="CO60" s="7">
        <v>64351.390051775146</v>
      </c>
      <c r="CP60" s="7">
        <v>1306.8072469956689</v>
      </c>
      <c r="CQ60" s="7">
        <v>0</v>
      </c>
      <c r="CR60" s="7">
        <v>2593.585728452194</v>
      </c>
      <c r="CS60" s="7">
        <v>3754.8865878877405</v>
      </c>
      <c r="CT60" s="7">
        <v>1483.0698642996558</v>
      </c>
      <c r="CU60" s="7">
        <v>2260.4616425389759</v>
      </c>
      <c r="CV60" s="7">
        <v>179186.61315815797</v>
      </c>
      <c r="CW60" s="7">
        <v>13824.09644770788</v>
      </c>
      <c r="CX60" s="7">
        <v>22607.287958656332</v>
      </c>
      <c r="CY60" s="7">
        <v>153.36601058201057</v>
      </c>
      <c r="CZ60" s="7">
        <v>483127.98828392586</v>
      </c>
      <c r="DA60" s="7">
        <v>56825.585207894226</v>
      </c>
      <c r="DB60" s="7">
        <v>101472.51763048529</v>
      </c>
      <c r="DC60" s="7">
        <v>88688.008074083104</v>
      </c>
      <c r="DD60" s="7">
        <v>241776.15839124392</v>
      </c>
      <c r="DE60" s="324">
        <f t="shared" si="105"/>
        <v>1867865.6204194026</v>
      </c>
      <c r="DG60" s="27">
        <v>0</v>
      </c>
      <c r="DH60" s="27">
        <v>76.558493008314429</v>
      </c>
      <c r="DI60" s="27">
        <v>1004.2578672396935</v>
      </c>
      <c r="DJ60" s="27">
        <v>7266.7800000000007</v>
      </c>
      <c r="DK60" s="27">
        <v>1447.5904760589062</v>
      </c>
      <c r="DL60" s="27">
        <v>775.10048262746704</v>
      </c>
      <c r="DM60" s="27">
        <v>1758.3083741007194</v>
      </c>
      <c r="DN60" s="27">
        <v>0</v>
      </c>
      <c r="DO60" s="27">
        <v>867.0212354586406</v>
      </c>
      <c r="DP60" s="27">
        <v>318.60144259177503</v>
      </c>
      <c r="DQ60" s="27">
        <v>412.00478738414722</v>
      </c>
      <c r="DR60" s="27">
        <v>1778.6729009552539</v>
      </c>
      <c r="DS60" s="27">
        <v>339.85466902269951</v>
      </c>
      <c r="DT60" s="27">
        <v>1650.4915677258539</v>
      </c>
      <c r="DU60" s="27">
        <v>1415.7955245879123</v>
      </c>
      <c r="DV60" s="27">
        <v>451.87231502007694</v>
      </c>
      <c r="DW60" s="27">
        <v>187.422760101503</v>
      </c>
      <c r="DX60" s="27">
        <v>965.52370560602139</v>
      </c>
      <c r="DY60" s="27">
        <v>536.99182977580892</v>
      </c>
      <c r="DZ60" s="27">
        <v>319.19018624543958</v>
      </c>
      <c r="EA60" s="27">
        <v>4395.2744254516701</v>
      </c>
      <c r="EB60" s="27">
        <v>2450.719485678876</v>
      </c>
      <c r="EC60" s="27">
        <v>684.43071813890765</v>
      </c>
      <c r="ED60" s="27">
        <v>1219.8694273826036</v>
      </c>
      <c r="EE60" s="27">
        <v>1269.168584714321</v>
      </c>
      <c r="EF60" s="27">
        <v>1503.4405044197549</v>
      </c>
      <c r="EG60" s="27">
        <v>11490.675412494713</v>
      </c>
      <c r="EH60" s="27">
        <v>5932.5490117126865</v>
      </c>
      <c r="EI60" s="27">
        <v>1914.121051821505</v>
      </c>
      <c r="EJ60" s="27">
        <v>1116.1934853420196</v>
      </c>
      <c r="EK60" s="27">
        <v>718.91311380008472</v>
      </c>
      <c r="EL60" s="27">
        <v>1914.6330462331982</v>
      </c>
      <c r="EM60" s="27">
        <v>0</v>
      </c>
      <c r="EN60" s="27">
        <v>0</v>
      </c>
      <c r="EO60" s="27">
        <v>9193.0557216821635</v>
      </c>
      <c r="EP60" s="27">
        <v>653.40362349783447</v>
      </c>
      <c r="EQ60" s="27">
        <v>0</v>
      </c>
      <c r="ER60" s="27">
        <v>129.67928642260969</v>
      </c>
      <c r="ES60" s="27">
        <v>1251.6288626292469</v>
      </c>
      <c r="ET60" s="27">
        <v>370.76746607491395</v>
      </c>
      <c r="EU60" s="27">
        <v>452.09232850779517</v>
      </c>
      <c r="EV60" s="27">
        <v>12799.043797011283</v>
      </c>
      <c r="EW60" s="27">
        <v>727.5840235635726</v>
      </c>
      <c r="EX60" s="27">
        <v>2825.9109948320415</v>
      </c>
      <c r="EY60" s="27">
        <v>153.36601058201057</v>
      </c>
      <c r="EZ60" s="27">
        <v>15584.773815610512</v>
      </c>
      <c r="FA60" s="27">
        <v>719.31120516321801</v>
      </c>
      <c r="FB60" s="27">
        <v>2254.9448362330068</v>
      </c>
      <c r="FC60" s="27">
        <v>1886.9788951932576</v>
      </c>
      <c r="FD60" s="27">
        <v>4740.7089880636067</v>
      </c>
      <c r="FE60" s="28">
        <v>1863.2948187027221</v>
      </c>
    </row>
    <row r="61" spans="1:161">
      <c r="A61" s="1" t="s">
        <v>488</v>
      </c>
      <c r="B61" s="2" t="s">
        <v>487</v>
      </c>
      <c r="C61" s="37" t="s">
        <v>565</v>
      </c>
      <c r="D61" s="1">
        <v>1</v>
      </c>
      <c r="E61" s="1">
        <v>8</v>
      </c>
      <c r="F61" s="4" t="s">
        <v>398</v>
      </c>
      <c r="G61" s="39" t="s">
        <v>414</v>
      </c>
      <c r="H61" s="39" t="s">
        <v>414</v>
      </c>
      <c r="I61" s="39" t="s">
        <v>414</v>
      </c>
      <c r="J61" s="39" t="s">
        <v>414</v>
      </c>
      <c r="K61" s="39" t="s">
        <v>414</v>
      </c>
      <c r="L61" s="39" t="s">
        <v>414</v>
      </c>
      <c r="M61" s="39" t="s">
        <v>414</v>
      </c>
      <c r="N61" s="39" t="s">
        <v>414</v>
      </c>
      <c r="O61" s="39" t="s">
        <v>414</v>
      </c>
      <c r="P61" s="39" t="s">
        <v>414</v>
      </c>
      <c r="Q61" s="39" t="s">
        <v>414</v>
      </c>
      <c r="R61" s="39" t="s">
        <v>414</v>
      </c>
      <c r="S61" s="39" t="s">
        <v>414</v>
      </c>
      <c r="T61" s="39" t="s">
        <v>414</v>
      </c>
      <c r="U61" s="39" t="s">
        <v>414</v>
      </c>
      <c r="V61" s="39" t="s">
        <v>414</v>
      </c>
      <c r="W61" s="39" t="s">
        <v>414</v>
      </c>
      <c r="X61" s="39" t="s">
        <v>414</v>
      </c>
      <c r="Y61" s="39" t="s">
        <v>414</v>
      </c>
      <c r="Z61" s="39" t="s">
        <v>414</v>
      </c>
      <c r="AA61" s="39" t="s">
        <v>414</v>
      </c>
      <c r="AB61" s="39" t="s">
        <v>414</v>
      </c>
      <c r="AC61" s="39" t="s">
        <v>414</v>
      </c>
      <c r="AD61" s="39" t="s">
        <v>414</v>
      </c>
      <c r="AE61" s="39" t="s">
        <v>414</v>
      </c>
      <c r="AF61" s="39" t="s">
        <v>414</v>
      </c>
      <c r="AG61" s="39" t="s">
        <v>414</v>
      </c>
      <c r="AH61" s="39" t="s">
        <v>414</v>
      </c>
      <c r="AI61" s="39" t="s">
        <v>414</v>
      </c>
      <c r="AJ61" s="39" t="s">
        <v>414</v>
      </c>
      <c r="AK61" s="39" t="s">
        <v>414</v>
      </c>
      <c r="AL61" s="39" t="s">
        <v>414</v>
      </c>
      <c r="AM61" s="39" t="s">
        <v>414</v>
      </c>
      <c r="AN61" s="39" t="s">
        <v>414</v>
      </c>
      <c r="AO61" s="39" t="s">
        <v>414</v>
      </c>
      <c r="AP61" s="39" t="s">
        <v>414</v>
      </c>
      <c r="AQ61" s="39" t="s">
        <v>414</v>
      </c>
      <c r="AR61" s="39" t="s">
        <v>414</v>
      </c>
      <c r="AS61" s="39" t="s">
        <v>414</v>
      </c>
      <c r="AT61" s="39" t="s">
        <v>414</v>
      </c>
      <c r="AU61" s="39" t="s">
        <v>414</v>
      </c>
      <c r="AV61" s="39" t="s">
        <v>414</v>
      </c>
      <c r="AW61" s="39" t="s">
        <v>414</v>
      </c>
      <c r="AX61" s="39" t="s">
        <v>414</v>
      </c>
      <c r="AY61" s="39" t="s">
        <v>414</v>
      </c>
      <c r="AZ61" s="39" t="s">
        <v>414</v>
      </c>
      <c r="BA61" s="39" t="s">
        <v>414</v>
      </c>
      <c r="BB61" s="39" t="s">
        <v>414</v>
      </c>
      <c r="BC61" s="39" t="s">
        <v>414</v>
      </c>
      <c r="BD61" s="39" t="s">
        <v>414</v>
      </c>
      <c r="BE61" s="39" t="s">
        <v>414</v>
      </c>
      <c r="BG61" s="7">
        <v>638002551.17900002</v>
      </c>
      <c r="BH61" s="7">
        <v>90724417.829500005</v>
      </c>
      <c r="BI61" s="7">
        <v>11565952.720000001</v>
      </c>
      <c r="BJ61" s="7">
        <v>33874680.147000007</v>
      </c>
      <c r="BK61" s="7">
        <v>1069887.78</v>
      </c>
      <c r="BL61" s="7">
        <v>1149527.5999999999</v>
      </c>
      <c r="BM61" s="7">
        <v>6896388.7999999998</v>
      </c>
      <c r="BN61" s="7">
        <v>6358884</v>
      </c>
      <c r="BO61" s="7">
        <v>3298313.6622222224</v>
      </c>
      <c r="BP61" s="7">
        <v>11926309.200000001</v>
      </c>
      <c r="BQ61" s="7">
        <v>11041800</v>
      </c>
      <c r="BR61" s="7">
        <v>1386467.5999999999</v>
      </c>
      <c r="BS61" s="7">
        <v>1372863.52</v>
      </c>
      <c r="BT61" s="7">
        <v>683576.03999999992</v>
      </c>
      <c r="BU61" s="7">
        <v>4866583.54</v>
      </c>
      <c r="BV61" s="7">
        <v>1237481.8</v>
      </c>
      <c r="BW61" s="7">
        <v>2684485.8000000003</v>
      </c>
      <c r="BX61" s="7">
        <v>479381.93333333335</v>
      </c>
      <c r="BY61" s="7">
        <v>1021002.5</v>
      </c>
      <c r="BZ61" s="7">
        <v>394163.33999999997</v>
      </c>
      <c r="CA61" s="7">
        <v>1269175.04</v>
      </c>
      <c r="CB61" s="7">
        <v>727058.83000000007</v>
      </c>
      <c r="CC61" s="7">
        <v>1577443.14</v>
      </c>
      <c r="CD61" s="7">
        <v>1448526.668108108</v>
      </c>
      <c r="CE61" s="7">
        <v>927322.48</v>
      </c>
      <c r="CF61" s="7">
        <v>2902619.46</v>
      </c>
      <c r="CG61" s="7">
        <v>4009599.0900000003</v>
      </c>
      <c r="CH61" s="7">
        <v>3297386.1599999997</v>
      </c>
      <c r="CI61" s="7">
        <v>460999.16000000003</v>
      </c>
      <c r="CJ61" s="7">
        <v>663817.02617283957</v>
      </c>
      <c r="CK61" s="7">
        <v>1137100.98</v>
      </c>
      <c r="CL61" s="7">
        <v>1294203.2142857141</v>
      </c>
      <c r="CM61" s="7">
        <v>1227418.3999999999</v>
      </c>
      <c r="CN61" s="7">
        <v>1300624.5508474577</v>
      </c>
      <c r="CO61" s="7">
        <v>782540.67966101691</v>
      </c>
      <c r="CP61" s="7">
        <v>53306.237288135599</v>
      </c>
      <c r="CQ61" s="7">
        <v>653736.31016949157</v>
      </c>
      <c r="CR61" s="7">
        <v>508103.66440677963</v>
      </c>
      <c r="CS61" s="7">
        <v>1072129.7288135593</v>
      </c>
      <c r="CT61" s="7">
        <v>501490.12881355931</v>
      </c>
      <c r="CU61" s="7">
        <v>1149779.8067796612</v>
      </c>
      <c r="CV61" s="7">
        <v>118086.55016949151</v>
      </c>
      <c r="CW61" s="7">
        <v>1494971.6949152541</v>
      </c>
      <c r="CX61" s="7">
        <v>2787058.5536000002</v>
      </c>
      <c r="CY61" s="7">
        <v>4398572.3742857128</v>
      </c>
      <c r="CZ61" s="7">
        <v>1724512.1600000001</v>
      </c>
      <c r="DA61" s="7">
        <v>5289759.1249999991</v>
      </c>
      <c r="DB61" s="7">
        <v>1931662.0799999998</v>
      </c>
      <c r="DC61" s="7">
        <v>2155140.378472222</v>
      </c>
      <c r="DD61" s="7">
        <v>3268893</v>
      </c>
      <c r="DE61" s="324">
        <f t="shared" si="105"/>
        <v>880167755.66284418</v>
      </c>
      <c r="DG61" s="39" t="s">
        <v>414</v>
      </c>
      <c r="DH61" s="39" t="s">
        <v>414</v>
      </c>
      <c r="DI61" s="39" t="s">
        <v>414</v>
      </c>
      <c r="DJ61" s="39" t="s">
        <v>414</v>
      </c>
      <c r="DK61" s="39" t="s">
        <v>414</v>
      </c>
      <c r="DL61" s="39" t="s">
        <v>414</v>
      </c>
      <c r="DM61" s="39" t="s">
        <v>414</v>
      </c>
      <c r="DN61" s="39" t="s">
        <v>414</v>
      </c>
      <c r="DO61" s="39" t="s">
        <v>414</v>
      </c>
      <c r="DP61" s="39" t="s">
        <v>414</v>
      </c>
      <c r="DQ61" s="39" t="s">
        <v>414</v>
      </c>
      <c r="DR61" s="39" t="s">
        <v>414</v>
      </c>
      <c r="DS61" s="39" t="s">
        <v>414</v>
      </c>
      <c r="DT61" s="39" t="s">
        <v>414</v>
      </c>
      <c r="DU61" s="39" t="s">
        <v>414</v>
      </c>
      <c r="DV61" s="39" t="s">
        <v>414</v>
      </c>
      <c r="DW61" s="39" t="s">
        <v>414</v>
      </c>
      <c r="DX61" s="39" t="s">
        <v>414</v>
      </c>
      <c r="DY61" s="39" t="s">
        <v>414</v>
      </c>
      <c r="DZ61" s="39" t="s">
        <v>414</v>
      </c>
      <c r="EA61" s="39" t="s">
        <v>414</v>
      </c>
      <c r="EB61" s="39" t="s">
        <v>414</v>
      </c>
      <c r="EC61" s="39" t="s">
        <v>414</v>
      </c>
      <c r="ED61" s="39" t="s">
        <v>414</v>
      </c>
      <c r="EE61" s="39" t="s">
        <v>414</v>
      </c>
      <c r="EF61" s="39" t="s">
        <v>414</v>
      </c>
      <c r="EG61" s="39" t="s">
        <v>414</v>
      </c>
      <c r="EH61" s="39" t="s">
        <v>414</v>
      </c>
      <c r="EI61" s="39" t="s">
        <v>414</v>
      </c>
      <c r="EJ61" s="39" t="s">
        <v>414</v>
      </c>
      <c r="EK61" s="39" t="s">
        <v>414</v>
      </c>
      <c r="EL61" s="39" t="s">
        <v>414</v>
      </c>
      <c r="EM61" s="39" t="s">
        <v>414</v>
      </c>
      <c r="EN61" s="39" t="s">
        <v>414</v>
      </c>
      <c r="EO61" s="39" t="s">
        <v>414</v>
      </c>
      <c r="EP61" s="39" t="s">
        <v>414</v>
      </c>
      <c r="EQ61" s="39" t="s">
        <v>414</v>
      </c>
      <c r="ER61" s="39" t="s">
        <v>414</v>
      </c>
      <c r="ES61" s="39" t="s">
        <v>414</v>
      </c>
      <c r="ET61" s="39" t="s">
        <v>414</v>
      </c>
      <c r="EU61" s="39" t="s">
        <v>414</v>
      </c>
      <c r="EV61" s="39" t="s">
        <v>414</v>
      </c>
      <c r="EW61" s="39" t="s">
        <v>414</v>
      </c>
      <c r="EX61" s="39" t="s">
        <v>414</v>
      </c>
      <c r="EY61" s="39" t="s">
        <v>414</v>
      </c>
      <c r="EZ61" s="39" t="s">
        <v>414</v>
      </c>
      <c r="FA61" s="39" t="s">
        <v>414</v>
      </c>
      <c r="FB61" s="39" t="s">
        <v>414</v>
      </c>
      <c r="FC61" s="39" t="s">
        <v>414</v>
      </c>
      <c r="FD61" s="39" t="s">
        <v>414</v>
      </c>
      <c r="FE61" s="39" t="s">
        <v>414</v>
      </c>
    </row>
    <row r="62" spans="1:161" s="51" customFormat="1">
      <c r="A62" s="156" t="s">
        <v>659</v>
      </c>
      <c r="B62" s="185" t="s">
        <v>660</v>
      </c>
      <c r="C62" s="186" t="s">
        <v>661</v>
      </c>
      <c r="D62" s="156" t="s">
        <v>662</v>
      </c>
      <c r="E62" s="186" t="s">
        <v>663</v>
      </c>
      <c r="F62" s="372" t="s">
        <v>663</v>
      </c>
      <c r="G62" s="373">
        <v>0</v>
      </c>
      <c r="H62" s="373">
        <v>0</v>
      </c>
      <c r="I62" s="373">
        <v>0</v>
      </c>
      <c r="J62" s="373">
        <v>0</v>
      </c>
      <c r="K62" s="373">
        <v>0</v>
      </c>
      <c r="L62" s="373">
        <v>129</v>
      </c>
      <c r="M62" s="373">
        <v>0</v>
      </c>
      <c r="N62" s="373">
        <v>1</v>
      </c>
      <c r="O62" s="373">
        <v>0</v>
      </c>
      <c r="P62" s="373">
        <v>0</v>
      </c>
      <c r="Q62" s="373">
        <v>2</v>
      </c>
      <c r="R62" s="373">
        <v>0</v>
      </c>
      <c r="S62" s="373">
        <v>6</v>
      </c>
      <c r="T62" s="373">
        <v>0</v>
      </c>
      <c r="U62" s="373">
        <v>1</v>
      </c>
      <c r="V62" s="373">
        <v>133</v>
      </c>
      <c r="W62" s="373">
        <v>1</v>
      </c>
      <c r="X62" s="373">
        <v>0</v>
      </c>
      <c r="Y62" s="373">
        <v>0</v>
      </c>
      <c r="Z62" s="373">
        <v>0</v>
      </c>
      <c r="AA62" s="373">
        <v>0</v>
      </c>
      <c r="AB62" s="373">
        <v>0</v>
      </c>
      <c r="AC62" s="373">
        <v>0</v>
      </c>
      <c r="AD62" s="373">
        <v>0</v>
      </c>
      <c r="AE62" s="373">
        <v>0</v>
      </c>
      <c r="AF62" s="373">
        <v>8</v>
      </c>
      <c r="AG62" s="373">
        <v>0</v>
      </c>
      <c r="AH62" s="373">
        <v>0</v>
      </c>
      <c r="AI62" s="373">
        <v>0</v>
      </c>
      <c r="AJ62" s="373">
        <v>3</v>
      </c>
      <c r="AK62" s="373">
        <v>3</v>
      </c>
      <c r="AL62" s="373">
        <v>0</v>
      </c>
      <c r="AM62" s="373">
        <v>0</v>
      </c>
      <c r="AN62" s="373">
        <v>4</v>
      </c>
      <c r="AO62" s="373">
        <v>0</v>
      </c>
      <c r="AP62" s="373">
        <v>0</v>
      </c>
      <c r="AQ62" s="373">
        <v>0</v>
      </c>
      <c r="AR62" s="373">
        <v>0</v>
      </c>
      <c r="AS62" s="373">
        <v>1</v>
      </c>
      <c r="AT62" s="373">
        <v>0</v>
      </c>
      <c r="AU62" s="373">
        <v>0</v>
      </c>
      <c r="AV62" s="373">
        <v>0</v>
      </c>
      <c r="AW62" s="373">
        <v>9</v>
      </c>
      <c r="AX62" s="373">
        <v>0</v>
      </c>
      <c r="AY62" s="373">
        <v>2</v>
      </c>
      <c r="AZ62" s="373">
        <v>0</v>
      </c>
      <c r="BA62" s="373">
        <v>1</v>
      </c>
      <c r="BB62" s="373">
        <v>3</v>
      </c>
      <c r="BC62" s="373">
        <v>3</v>
      </c>
      <c r="BD62" s="373">
        <v>21</v>
      </c>
      <c r="BE62" s="373">
        <f>SUM(G62:BD62)</f>
        <v>331</v>
      </c>
      <c r="BF62" s="174"/>
      <c r="BG62" s="174">
        <v>0</v>
      </c>
      <c r="BH62" s="174">
        <v>0</v>
      </c>
      <c r="BI62" s="174">
        <v>0</v>
      </c>
      <c r="BJ62" s="174">
        <v>0</v>
      </c>
      <c r="BK62" s="174">
        <v>0</v>
      </c>
      <c r="BL62" s="174">
        <v>11493987</v>
      </c>
      <c r="BM62" s="174">
        <v>0</v>
      </c>
      <c r="BN62" s="174">
        <v>51997</v>
      </c>
      <c r="BO62" s="174">
        <v>0</v>
      </c>
      <c r="BP62" s="174">
        <v>0</v>
      </c>
      <c r="BQ62" s="174">
        <v>118277</v>
      </c>
      <c r="BR62" s="174">
        <v>0</v>
      </c>
      <c r="BS62" s="174">
        <v>439041</v>
      </c>
      <c r="BT62" s="174">
        <v>0</v>
      </c>
      <c r="BU62" s="174">
        <v>88369</v>
      </c>
      <c r="BV62" s="174">
        <v>12339814</v>
      </c>
      <c r="BW62" s="174">
        <v>53140</v>
      </c>
      <c r="BX62" s="174">
        <v>0</v>
      </c>
      <c r="BY62" s="174">
        <v>0</v>
      </c>
      <c r="BZ62" s="174">
        <v>0</v>
      </c>
      <c r="CA62" s="174">
        <v>0</v>
      </c>
      <c r="CB62" s="174">
        <v>0</v>
      </c>
      <c r="CC62" s="174">
        <v>0</v>
      </c>
      <c r="CD62" s="174">
        <v>0</v>
      </c>
      <c r="CE62" s="174">
        <v>0</v>
      </c>
      <c r="CF62" s="174">
        <v>751031</v>
      </c>
      <c r="CG62" s="174">
        <v>0</v>
      </c>
      <c r="CH62" s="174">
        <v>0</v>
      </c>
      <c r="CI62" s="174">
        <v>0</v>
      </c>
      <c r="CJ62" s="174">
        <v>157650</v>
      </c>
      <c r="CK62" s="174">
        <v>237536</v>
      </c>
      <c r="CL62" s="174">
        <v>0</v>
      </c>
      <c r="CM62" s="174">
        <v>0</v>
      </c>
      <c r="CN62" s="174">
        <v>246847</v>
      </c>
      <c r="CO62" s="174">
        <v>0</v>
      </c>
      <c r="CP62" s="174">
        <v>0</v>
      </c>
      <c r="CQ62" s="174">
        <v>0</v>
      </c>
      <c r="CR62" s="174">
        <v>0</v>
      </c>
      <c r="CS62" s="174">
        <v>84133</v>
      </c>
      <c r="CT62" s="174">
        <v>0</v>
      </c>
      <c r="CU62" s="174">
        <v>0</v>
      </c>
      <c r="CV62" s="174">
        <v>0</v>
      </c>
      <c r="CW62" s="174">
        <v>647285</v>
      </c>
      <c r="CX62" s="174">
        <v>0</v>
      </c>
      <c r="CY62" s="174">
        <v>116490</v>
      </c>
      <c r="CZ62" s="174">
        <v>0</v>
      </c>
      <c r="DA62" s="174">
        <v>51264</v>
      </c>
      <c r="DB62" s="174">
        <v>220382</v>
      </c>
      <c r="DC62" s="174">
        <v>323090</v>
      </c>
      <c r="DD62" s="174">
        <v>1637136</v>
      </c>
      <c r="DE62" s="188">
        <f t="shared" si="105"/>
        <v>29057469</v>
      </c>
      <c r="DF62" s="156"/>
      <c r="DG62" s="278">
        <v>0</v>
      </c>
      <c r="DH62" s="278">
        <v>0</v>
      </c>
      <c r="DI62" s="278">
        <v>0</v>
      </c>
      <c r="DJ62" s="278">
        <v>0</v>
      </c>
      <c r="DK62" s="278">
        <v>0</v>
      </c>
      <c r="DL62" s="278">
        <f>BL62/L62</f>
        <v>89100.674418604656</v>
      </c>
      <c r="DM62" s="278"/>
      <c r="DN62" s="278">
        <f t="shared" ref="DN62:FE62" si="106">BN62/N62</f>
        <v>51997</v>
      </c>
      <c r="DO62" s="278"/>
      <c r="DP62" s="278"/>
      <c r="DQ62" s="278">
        <f t="shared" si="106"/>
        <v>59138.5</v>
      </c>
      <c r="DR62" s="278"/>
      <c r="DS62" s="278">
        <f t="shared" si="106"/>
        <v>73173.5</v>
      </c>
      <c r="DT62" s="278"/>
      <c r="DU62" s="278">
        <f t="shared" si="106"/>
        <v>88369</v>
      </c>
      <c r="DV62" s="278">
        <f t="shared" si="106"/>
        <v>92780.55639097745</v>
      </c>
      <c r="DW62" s="278">
        <f t="shared" si="106"/>
        <v>53140</v>
      </c>
      <c r="DX62" s="278"/>
      <c r="DY62" s="278"/>
      <c r="DZ62" s="278"/>
      <c r="EA62" s="278"/>
      <c r="EB62" s="278"/>
      <c r="EC62" s="278"/>
      <c r="ED62" s="278"/>
      <c r="EE62" s="278"/>
      <c r="EF62" s="278">
        <f t="shared" si="106"/>
        <v>93878.875</v>
      </c>
      <c r="EG62" s="278"/>
      <c r="EH62" s="278"/>
      <c r="EI62" s="278"/>
      <c r="EJ62" s="278">
        <f t="shared" si="106"/>
        <v>52550</v>
      </c>
      <c r="EK62" s="278">
        <f t="shared" si="106"/>
        <v>79178.666666666672</v>
      </c>
      <c r="EL62" s="278"/>
      <c r="EM62" s="278"/>
      <c r="EN62" s="278">
        <f t="shared" si="106"/>
        <v>61711.75</v>
      </c>
      <c r="EO62" s="278"/>
      <c r="EP62" s="278"/>
      <c r="EQ62" s="278"/>
      <c r="ER62" s="278"/>
      <c r="ES62" s="278">
        <f t="shared" si="106"/>
        <v>84133</v>
      </c>
      <c r="ET62" s="278"/>
      <c r="EU62" s="278"/>
      <c r="EV62" s="278"/>
      <c r="EW62" s="278">
        <f t="shared" si="106"/>
        <v>71920.555555555562</v>
      </c>
      <c r="EX62" s="278"/>
      <c r="EY62" s="278">
        <f t="shared" si="106"/>
        <v>58245</v>
      </c>
      <c r="EZ62" s="278"/>
      <c r="FA62" s="278">
        <f t="shared" si="106"/>
        <v>51264</v>
      </c>
      <c r="FB62" s="278">
        <f t="shared" si="106"/>
        <v>73460.666666666672</v>
      </c>
      <c r="FC62" s="278">
        <f t="shared" si="106"/>
        <v>107696.66666666667</v>
      </c>
      <c r="FD62" s="278">
        <f t="shared" si="106"/>
        <v>77958.857142857145</v>
      </c>
      <c r="FE62" s="374">
        <f t="shared" si="106"/>
        <v>87786.915407854991</v>
      </c>
    </row>
    <row r="63" spans="1:161">
      <c r="A63" s="1" t="s">
        <v>413</v>
      </c>
      <c r="B63" s="2" t="s">
        <v>278</v>
      </c>
      <c r="C63" s="37" t="s">
        <v>339</v>
      </c>
      <c r="D63" s="1" t="s">
        <v>340</v>
      </c>
      <c r="E63" s="37" t="s">
        <v>486</v>
      </c>
      <c r="F63" s="4" t="s">
        <v>486</v>
      </c>
      <c r="G63" s="7">
        <v>0</v>
      </c>
      <c r="K63" s="7">
        <v>1</v>
      </c>
      <c r="L63" s="7">
        <v>490</v>
      </c>
      <c r="M63" s="7">
        <v>1</v>
      </c>
      <c r="N63" s="7">
        <v>3</v>
      </c>
      <c r="O63" s="7">
        <v>2</v>
      </c>
      <c r="P63" s="7">
        <v>5</v>
      </c>
      <c r="Q63" s="7">
        <v>5</v>
      </c>
      <c r="S63" s="7">
        <v>6</v>
      </c>
      <c r="U63" s="7">
        <v>2</v>
      </c>
      <c r="V63" s="7">
        <v>282</v>
      </c>
      <c r="W63" s="7">
        <v>7</v>
      </c>
      <c r="X63" s="7">
        <v>2</v>
      </c>
      <c r="Z63" s="7">
        <v>12</v>
      </c>
      <c r="AA63" s="7">
        <v>2</v>
      </c>
      <c r="AB63" s="7">
        <v>2</v>
      </c>
      <c r="AC63" s="7">
        <v>1</v>
      </c>
      <c r="AD63" s="7">
        <v>1</v>
      </c>
      <c r="AE63" s="7">
        <v>2</v>
      </c>
      <c r="AF63" s="7">
        <v>10</v>
      </c>
      <c r="AH63" s="7">
        <v>2</v>
      </c>
      <c r="AJ63" s="7">
        <v>5</v>
      </c>
      <c r="AK63" s="7">
        <v>18</v>
      </c>
      <c r="AL63" s="7">
        <v>1</v>
      </c>
      <c r="AM63" s="7">
        <v>10</v>
      </c>
      <c r="AN63" s="7">
        <v>22</v>
      </c>
      <c r="AO63" s="7">
        <v>2</v>
      </c>
      <c r="AP63" s="7">
        <v>5</v>
      </c>
      <c r="AQ63" s="7">
        <v>3</v>
      </c>
      <c r="AR63" s="7">
        <v>2</v>
      </c>
      <c r="AS63" s="7">
        <v>0</v>
      </c>
      <c r="AT63" s="7">
        <v>0</v>
      </c>
      <c r="AU63" s="7">
        <v>1</v>
      </c>
      <c r="AV63" s="7">
        <v>2</v>
      </c>
      <c r="AW63" s="7">
        <v>58</v>
      </c>
      <c r="AX63" s="7">
        <v>1</v>
      </c>
      <c r="AY63" s="7">
        <v>9</v>
      </c>
      <c r="AZ63" s="7">
        <v>2</v>
      </c>
      <c r="BA63" s="7">
        <v>10</v>
      </c>
      <c r="BB63" s="7">
        <v>22</v>
      </c>
      <c r="BC63" s="7">
        <v>12</v>
      </c>
      <c r="BD63" s="7">
        <v>133</v>
      </c>
      <c r="BE63" s="9">
        <v>1156</v>
      </c>
      <c r="BG63" s="7">
        <v>0</v>
      </c>
      <c r="BK63" s="7">
        <v>24007</v>
      </c>
      <c r="BL63" s="7">
        <v>14268828</v>
      </c>
      <c r="BM63" s="7">
        <v>28476</v>
      </c>
      <c r="BN63" s="7">
        <v>77334</v>
      </c>
      <c r="BO63" s="7">
        <v>54528</v>
      </c>
      <c r="BP63" s="7">
        <v>136079</v>
      </c>
      <c r="BQ63" s="7">
        <v>168269</v>
      </c>
      <c r="BS63" s="7">
        <v>212469</v>
      </c>
      <c r="BU63" s="7">
        <v>72358</v>
      </c>
      <c r="BV63" s="7">
        <v>8322531</v>
      </c>
      <c r="BW63" s="7">
        <v>182341</v>
      </c>
      <c r="BX63" s="7">
        <v>94554</v>
      </c>
      <c r="BZ63" s="7">
        <v>353364</v>
      </c>
      <c r="CA63" s="7">
        <v>61312</v>
      </c>
      <c r="CB63" s="7">
        <v>63280</v>
      </c>
      <c r="CC63" s="7">
        <v>25726</v>
      </c>
      <c r="CD63" s="7">
        <v>20568</v>
      </c>
      <c r="CE63" s="7">
        <v>43064</v>
      </c>
      <c r="CF63" s="7">
        <v>295978</v>
      </c>
      <c r="CH63" s="7">
        <v>47645</v>
      </c>
      <c r="CJ63" s="7">
        <v>133994</v>
      </c>
      <c r="CK63" s="7">
        <v>482447</v>
      </c>
      <c r="CL63" s="7">
        <v>20217</v>
      </c>
      <c r="CM63" s="7">
        <v>269508</v>
      </c>
      <c r="CN63" s="7">
        <v>597868</v>
      </c>
      <c r="CO63" s="7">
        <v>68196</v>
      </c>
      <c r="CP63" s="7">
        <v>161807</v>
      </c>
      <c r="CQ63" s="7">
        <v>87099</v>
      </c>
      <c r="CR63" s="7">
        <v>43637</v>
      </c>
      <c r="CU63" s="7">
        <v>32909</v>
      </c>
      <c r="CV63" s="7">
        <v>42300</v>
      </c>
      <c r="CW63" s="7">
        <v>1615519</v>
      </c>
      <c r="CX63" s="7">
        <v>22000</v>
      </c>
      <c r="CY63" s="7">
        <v>269894</v>
      </c>
      <c r="CZ63" s="7">
        <v>65726</v>
      </c>
      <c r="DA63" s="7">
        <v>265584</v>
      </c>
      <c r="DB63" s="7">
        <v>645060</v>
      </c>
      <c r="DC63" s="7">
        <v>332915</v>
      </c>
      <c r="DD63" s="7">
        <v>3929262</v>
      </c>
      <c r="DE63" s="324">
        <f t="shared" si="105"/>
        <v>33638653</v>
      </c>
      <c r="DG63" s="47">
        <v>0</v>
      </c>
      <c r="DH63" s="47">
        <v>0</v>
      </c>
      <c r="DI63" s="47">
        <v>0</v>
      </c>
      <c r="DJ63" s="47">
        <v>0</v>
      </c>
      <c r="DK63" s="27">
        <v>24007</v>
      </c>
      <c r="DL63" s="27">
        <v>29120.057142857142</v>
      </c>
      <c r="DM63" s="27">
        <v>28476</v>
      </c>
      <c r="DN63" s="27">
        <v>25778</v>
      </c>
      <c r="DO63" s="27">
        <v>27264</v>
      </c>
      <c r="DP63" s="27">
        <v>27215.8</v>
      </c>
      <c r="DQ63" s="27">
        <v>33653.800000000003</v>
      </c>
      <c r="DR63" s="27">
        <v>0</v>
      </c>
      <c r="DS63" s="27">
        <v>35411.5</v>
      </c>
      <c r="DT63" s="27">
        <v>0</v>
      </c>
      <c r="DU63" s="27">
        <v>36179</v>
      </c>
      <c r="DV63" s="27">
        <v>29512.521276595744</v>
      </c>
      <c r="DW63" s="27">
        <v>26048.714285714286</v>
      </c>
      <c r="DX63" s="27">
        <v>47277</v>
      </c>
      <c r="DY63" s="27">
        <v>0</v>
      </c>
      <c r="DZ63" s="27">
        <v>29447</v>
      </c>
      <c r="EA63" s="27">
        <v>30656</v>
      </c>
      <c r="EB63" s="27">
        <v>31640</v>
      </c>
      <c r="EC63" s="27">
        <v>25726</v>
      </c>
      <c r="ED63" s="27">
        <v>20568</v>
      </c>
      <c r="EE63" s="27">
        <v>21532</v>
      </c>
      <c r="EF63" s="27">
        <v>29597.8</v>
      </c>
      <c r="EG63" s="27">
        <v>0</v>
      </c>
      <c r="EH63" s="27">
        <v>23822.5</v>
      </c>
      <c r="EI63" s="27">
        <v>0</v>
      </c>
      <c r="EJ63" s="27">
        <v>26798.799999999999</v>
      </c>
      <c r="EK63" s="27">
        <v>26802.611111111109</v>
      </c>
      <c r="EL63" s="27">
        <v>20217</v>
      </c>
      <c r="EM63" s="27">
        <v>26950.799999999999</v>
      </c>
      <c r="EN63" s="27">
        <v>27175.81818181818</v>
      </c>
      <c r="EO63" s="27">
        <v>34098</v>
      </c>
      <c r="EP63" s="27">
        <v>32361.4</v>
      </c>
      <c r="EQ63" s="27">
        <v>29033</v>
      </c>
      <c r="ER63" s="27">
        <v>21818.5</v>
      </c>
      <c r="ES63" s="47">
        <v>0</v>
      </c>
      <c r="ET63" s="47">
        <v>0</v>
      </c>
      <c r="EU63" s="27">
        <v>32909</v>
      </c>
      <c r="EV63" s="27">
        <v>21150</v>
      </c>
      <c r="EW63" s="27">
        <v>27853.775862068964</v>
      </c>
      <c r="EX63" s="27">
        <v>22000</v>
      </c>
      <c r="EY63" s="27">
        <v>29988.222222222223</v>
      </c>
      <c r="EZ63" s="27">
        <v>32863</v>
      </c>
      <c r="FA63" s="27">
        <v>26558.400000000001</v>
      </c>
      <c r="FB63" s="27">
        <v>29320.909090909092</v>
      </c>
      <c r="FC63" s="27">
        <v>27742.916666666668</v>
      </c>
      <c r="FD63" s="27">
        <v>29543.323308270676</v>
      </c>
      <c r="FE63" s="28">
        <v>29099.180795847751</v>
      </c>
    </row>
    <row r="64" spans="1:161">
      <c r="A64" s="1" t="s">
        <v>413</v>
      </c>
      <c r="B64" s="2" t="s">
        <v>279</v>
      </c>
      <c r="C64" s="37" t="s">
        <v>339</v>
      </c>
      <c r="D64" s="1" t="s">
        <v>340</v>
      </c>
      <c r="E64" s="37" t="s">
        <v>486</v>
      </c>
      <c r="F64" s="4" t="s">
        <v>486</v>
      </c>
      <c r="G64" s="7">
        <v>0</v>
      </c>
      <c r="H64" s="7">
        <v>2</v>
      </c>
      <c r="I64" s="7">
        <v>3</v>
      </c>
      <c r="K64" s="7">
        <v>3</v>
      </c>
      <c r="L64" s="7">
        <v>989</v>
      </c>
      <c r="M64" s="7">
        <v>1</v>
      </c>
      <c r="N64" s="7">
        <v>20</v>
      </c>
      <c r="O64" s="7">
        <v>11</v>
      </c>
      <c r="P64" s="7">
        <v>18</v>
      </c>
      <c r="Q64" s="7">
        <v>13</v>
      </c>
      <c r="R64" s="7">
        <v>4</v>
      </c>
      <c r="S64" s="7">
        <v>9</v>
      </c>
      <c r="T64" s="7">
        <v>1</v>
      </c>
      <c r="U64" s="7">
        <v>1</v>
      </c>
      <c r="V64" s="7">
        <v>603</v>
      </c>
      <c r="W64" s="7">
        <v>10</v>
      </c>
      <c r="X64" s="7">
        <v>15</v>
      </c>
      <c r="Y64" s="7">
        <v>3</v>
      </c>
      <c r="Z64" s="7">
        <v>13</v>
      </c>
      <c r="AA64" s="7">
        <v>12</v>
      </c>
      <c r="AB64" s="7">
        <v>21</v>
      </c>
      <c r="AC64" s="7">
        <v>7</v>
      </c>
      <c r="AE64" s="7">
        <v>13</v>
      </c>
      <c r="AF64" s="7">
        <v>33</v>
      </c>
      <c r="AG64" s="7">
        <v>8</v>
      </c>
      <c r="AH64" s="7">
        <v>10</v>
      </c>
      <c r="AI64" s="7">
        <v>5</v>
      </c>
      <c r="AJ64" s="7">
        <v>17</v>
      </c>
      <c r="AK64" s="7">
        <v>70</v>
      </c>
      <c r="AL64" s="7">
        <v>4</v>
      </c>
      <c r="AM64" s="7">
        <v>31</v>
      </c>
      <c r="AN64" s="7">
        <v>141</v>
      </c>
      <c r="AO64" s="7">
        <v>11</v>
      </c>
      <c r="AP64" s="7">
        <v>16</v>
      </c>
      <c r="AQ64" s="7">
        <v>4</v>
      </c>
      <c r="AR64" s="7">
        <v>5</v>
      </c>
      <c r="AS64" s="7">
        <v>2</v>
      </c>
      <c r="AT64" s="7">
        <v>7</v>
      </c>
      <c r="AU64" s="7">
        <v>7</v>
      </c>
      <c r="AV64" s="7">
        <v>8</v>
      </c>
      <c r="AW64" s="7">
        <v>131</v>
      </c>
      <c r="AX64" s="7">
        <v>2</v>
      </c>
      <c r="AY64" s="7">
        <v>27</v>
      </c>
      <c r="AZ64" s="7">
        <v>16</v>
      </c>
      <c r="BA64" s="7">
        <v>31</v>
      </c>
      <c r="BB64" s="7">
        <v>61</v>
      </c>
      <c r="BC64" s="7">
        <v>31</v>
      </c>
      <c r="BD64" s="7">
        <v>380</v>
      </c>
      <c r="BE64" s="9">
        <v>2830</v>
      </c>
      <c r="BG64" s="7">
        <v>0</v>
      </c>
      <c r="BH64" s="7">
        <v>25261</v>
      </c>
      <c r="BI64" s="7">
        <v>35966</v>
      </c>
      <c r="BK64" s="7">
        <v>41395</v>
      </c>
      <c r="BL64" s="7">
        <v>13697065</v>
      </c>
      <c r="BM64" s="7">
        <v>13024</v>
      </c>
      <c r="BN64" s="7">
        <v>268293</v>
      </c>
      <c r="BO64" s="7">
        <v>146416</v>
      </c>
      <c r="BP64" s="7">
        <v>225483</v>
      </c>
      <c r="BQ64" s="7">
        <v>174258</v>
      </c>
      <c r="BR64" s="7">
        <v>50826</v>
      </c>
      <c r="BS64" s="7">
        <v>119982</v>
      </c>
      <c r="BT64" s="7">
        <v>12351</v>
      </c>
      <c r="BU64" s="7">
        <v>13729</v>
      </c>
      <c r="BV64" s="7">
        <v>8308561</v>
      </c>
      <c r="BW64" s="7">
        <v>154955</v>
      </c>
      <c r="BX64" s="7">
        <v>211941</v>
      </c>
      <c r="BY64" s="7">
        <v>41117</v>
      </c>
      <c r="BZ64" s="7">
        <v>195656</v>
      </c>
      <c r="CA64" s="7">
        <v>151372</v>
      </c>
      <c r="CB64" s="7">
        <v>294532</v>
      </c>
      <c r="CC64" s="7">
        <v>98372</v>
      </c>
      <c r="CE64" s="7">
        <v>147639</v>
      </c>
      <c r="CF64" s="7">
        <v>452825</v>
      </c>
      <c r="CG64" s="7">
        <v>103633</v>
      </c>
      <c r="CH64" s="7">
        <v>135745</v>
      </c>
      <c r="CI64" s="7">
        <v>66721</v>
      </c>
      <c r="CJ64" s="7">
        <v>237163</v>
      </c>
      <c r="CK64" s="7">
        <v>909707</v>
      </c>
      <c r="CL64" s="7">
        <v>60997</v>
      </c>
      <c r="CM64" s="7">
        <v>413949</v>
      </c>
      <c r="CN64" s="7">
        <v>1796910</v>
      </c>
      <c r="CO64" s="7">
        <v>157322</v>
      </c>
      <c r="CP64" s="7">
        <v>219273</v>
      </c>
      <c r="CQ64" s="7">
        <v>52727</v>
      </c>
      <c r="CR64" s="7">
        <v>59063</v>
      </c>
      <c r="CS64" s="7">
        <v>22000</v>
      </c>
      <c r="CT64" s="7">
        <v>84865</v>
      </c>
      <c r="CU64" s="7">
        <v>98340</v>
      </c>
      <c r="CV64" s="7">
        <v>116315</v>
      </c>
      <c r="CW64" s="7">
        <v>1763746</v>
      </c>
      <c r="CX64" s="7">
        <v>20634</v>
      </c>
      <c r="CY64" s="7">
        <v>398746</v>
      </c>
      <c r="CZ64" s="7">
        <v>208417</v>
      </c>
      <c r="DA64" s="7">
        <v>415299</v>
      </c>
      <c r="DB64" s="7">
        <v>798964</v>
      </c>
      <c r="DC64" s="7">
        <v>423914</v>
      </c>
      <c r="DD64" s="7">
        <v>5131057</v>
      </c>
      <c r="DE64" s="324">
        <f t="shared" si="105"/>
        <v>38576526</v>
      </c>
      <c r="DG64" s="47">
        <v>0</v>
      </c>
      <c r="DH64" s="27">
        <v>12630.5</v>
      </c>
      <c r="DI64" s="27">
        <v>11988.666666666666</v>
      </c>
      <c r="DJ64" s="47">
        <v>0</v>
      </c>
      <c r="DK64" s="27">
        <v>13798.333333333334</v>
      </c>
      <c r="DL64" s="27">
        <v>13849.408493427705</v>
      </c>
      <c r="DM64" s="27">
        <v>13024</v>
      </c>
      <c r="DN64" s="27">
        <v>13414.65</v>
      </c>
      <c r="DO64" s="27">
        <v>13310.545454545454</v>
      </c>
      <c r="DP64" s="27">
        <v>12526.833333333334</v>
      </c>
      <c r="DQ64" s="27">
        <v>13404.461538461539</v>
      </c>
      <c r="DR64" s="27">
        <v>12706.5</v>
      </c>
      <c r="DS64" s="27">
        <v>13331.333333333334</v>
      </c>
      <c r="DT64" s="27">
        <v>12351</v>
      </c>
      <c r="DU64" s="27">
        <v>13729</v>
      </c>
      <c r="DV64" s="27">
        <v>13778.708126036485</v>
      </c>
      <c r="DW64" s="27">
        <v>15495.5</v>
      </c>
      <c r="DX64" s="27">
        <v>14129.4</v>
      </c>
      <c r="DY64" s="27">
        <v>13705.666666666666</v>
      </c>
      <c r="DZ64" s="27">
        <v>15050.461538461539</v>
      </c>
      <c r="EA64" s="27">
        <v>12614.333333333334</v>
      </c>
      <c r="EB64" s="27">
        <v>14025.333333333334</v>
      </c>
      <c r="EC64" s="27">
        <v>14053.142857142857</v>
      </c>
      <c r="ED64" s="27">
        <v>0</v>
      </c>
      <c r="EE64" s="27">
        <v>11356.846153846154</v>
      </c>
      <c r="EF64" s="27">
        <v>13721.969696969696</v>
      </c>
      <c r="EG64" s="27">
        <v>12954.125</v>
      </c>
      <c r="EH64" s="27">
        <v>13574.5</v>
      </c>
      <c r="EI64" s="27">
        <v>13344.2</v>
      </c>
      <c r="EJ64" s="27">
        <v>13950.764705882353</v>
      </c>
      <c r="EK64" s="27">
        <v>12995.814285714287</v>
      </c>
      <c r="EL64" s="27">
        <v>15249.25</v>
      </c>
      <c r="EM64" s="27">
        <v>13353.193548387097</v>
      </c>
      <c r="EN64" s="27">
        <v>12744.04255319149</v>
      </c>
      <c r="EO64" s="27">
        <v>14302</v>
      </c>
      <c r="EP64" s="27">
        <v>13704.5625</v>
      </c>
      <c r="EQ64" s="27">
        <v>13181.75</v>
      </c>
      <c r="ER64" s="27">
        <v>11812.6</v>
      </c>
      <c r="ES64" s="27">
        <v>11000</v>
      </c>
      <c r="ET64" s="27">
        <v>12123.571428571429</v>
      </c>
      <c r="EU64" s="27">
        <v>14048.571428571429</v>
      </c>
      <c r="EV64" s="27">
        <v>14539.375</v>
      </c>
      <c r="EW64" s="27">
        <v>13463.709923664122</v>
      </c>
      <c r="EX64" s="27">
        <v>10317</v>
      </c>
      <c r="EY64" s="27">
        <v>14768.37037037037</v>
      </c>
      <c r="EZ64" s="27">
        <v>13026.0625</v>
      </c>
      <c r="FA64" s="27">
        <v>13396.741935483871</v>
      </c>
      <c r="FB64" s="27">
        <v>13097.77049180328</v>
      </c>
      <c r="FC64" s="27">
        <v>13674.645161290322</v>
      </c>
      <c r="FD64" s="27">
        <v>13502.781578947368</v>
      </c>
      <c r="FE64" s="28">
        <v>13631.281272084805</v>
      </c>
    </row>
    <row r="65" spans="1:161">
      <c r="A65" s="1" t="s">
        <v>413</v>
      </c>
      <c r="B65" s="2" t="s">
        <v>263</v>
      </c>
      <c r="C65" s="37" t="s">
        <v>339</v>
      </c>
      <c r="D65" s="1" t="s">
        <v>340</v>
      </c>
      <c r="E65" s="37" t="s">
        <v>486</v>
      </c>
      <c r="F65" s="4" t="s">
        <v>486</v>
      </c>
      <c r="G65" s="7">
        <v>0</v>
      </c>
      <c r="H65" s="7">
        <v>4</v>
      </c>
      <c r="I65" s="7">
        <v>4</v>
      </c>
      <c r="K65" s="7">
        <v>13</v>
      </c>
      <c r="L65" s="7">
        <v>1391</v>
      </c>
      <c r="M65" s="7">
        <v>9</v>
      </c>
      <c r="N65" s="7">
        <v>33</v>
      </c>
      <c r="O65" s="7">
        <v>13</v>
      </c>
      <c r="P65" s="7">
        <v>36</v>
      </c>
      <c r="Q65" s="7">
        <v>34</v>
      </c>
      <c r="R65" s="7">
        <v>9</v>
      </c>
      <c r="S65" s="7">
        <v>20</v>
      </c>
      <c r="T65" s="7">
        <v>6</v>
      </c>
      <c r="U65" s="7">
        <v>7</v>
      </c>
      <c r="V65" s="7">
        <v>1072</v>
      </c>
      <c r="W65" s="7">
        <v>28</v>
      </c>
      <c r="X65" s="7">
        <v>34</v>
      </c>
      <c r="Y65" s="7">
        <v>15</v>
      </c>
      <c r="Z65" s="7">
        <v>62</v>
      </c>
      <c r="AA65" s="7">
        <v>31</v>
      </c>
      <c r="AB65" s="7">
        <v>47</v>
      </c>
      <c r="AC65" s="7">
        <v>26</v>
      </c>
      <c r="AD65" s="7">
        <v>11</v>
      </c>
      <c r="AE65" s="7">
        <v>18</v>
      </c>
      <c r="AF65" s="7">
        <v>86</v>
      </c>
      <c r="AG65" s="7">
        <v>12</v>
      </c>
      <c r="AH65" s="7">
        <v>21</v>
      </c>
      <c r="AI65" s="7">
        <v>22</v>
      </c>
      <c r="AJ65" s="7">
        <v>37</v>
      </c>
      <c r="AK65" s="7">
        <v>160</v>
      </c>
      <c r="AL65" s="7">
        <v>20</v>
      </c>
      <c r="AM65" s="7">
        <v>69</v>
      </c>
      <c r="AN65" s="7">
        <v>328</v>
      </c>
      <c r="AO65" s="7">
        <v>32</v>
      </c>
      <c r="AP65" s="7">
        <v>61</v>
      </c>
      <c r="AQ65" s="7">
        <v>26</v>
      </c>
      <c r="AR65" s="7">
        <v>25</v>
      </c>
      <c r="AS65" s="7">
        <v>15</v>
      </c>
      <c r="AT65" s="7">
        <v>35</v>
      </c>
      <c r="AU65" s="7">
        <v>27</v>
      </c>
      <c r="AV65" s="7">
        <v>30</v>
      </c>
      <c r="AW65" s="7">
        <v>331</v>
      </c>
      <c r="AX65" s="7">
        <v>16</v>
      </c>
      <c r="AY65" s="7">
        <v>53</v>
      </c>
      <c r="AZ65" s="7">
        <v>70</v>
      </c>
      <c r="BA65" s="7">
        <v>99</v>
      </c>
      <c r="BB65" s="7">
        <v>133</v>
      </c>
      <c r="BC65" s="7">
        <v>105</v>
      </c>
      <c r="BD65" s="7">
        <v>738</v>
      </c>
      <c r="BE65" s="9">
        <v>5474</v>
      </c>
      <c r="BG65" s="7">
        <v>0</v>
      </c>
      <c r="BH65" s="7">
        <v>24086</v>
      </c>
      <c r="BI65" s="7">
        <v>28546</v>
      </c>
      <c r="BK65" s="7">
        <v>86554</v>
      </c>
      <c r="BL65" s="7">
        <v>9846012</v>
      </c>
      <c r="BM65" s="7">
        <v>57082</v>
      </c>
      <c r="BN65" s="7">
        <v>215045</v>
      </c>
      <c r="BO65" s="7">
        <v>83415</v>
      </c>
      <c r="BP65" s="7">
        <v>239472</v>
      </c>
      <c r="BQ65" s="7">
        <v>239664</v>
      </c>
      <c r="BR65" s="7">
        <v>61514</v>
      </c>
      <c r="BS65" s="7">
        <v>127993</v>
      </c>
      <c r="BT65" s="7">
        <v>34045</v>
      </c>
      <c r="BU65" s="7">
        <v>46428</v>
      </c>
      <c r="BV65" s="7">
        <v>7414518</v>
      </c>
      <c r="BW65" s="7">
        <v>182257</v>
      </c>
      <c r="BX65" s="7">
        <v>237345</v>
      </c>
      <c r="BY65" s="7">
        <v>100596</v>
      </c>
      <c r="BZ65" s="7">
        <v>424261</v>
      </c>
      <c r="CA65" s="7">
        <v>213127</v>
      </c>
      <c r="CB65" s="7">
        <v>309531</v>
      </c>
      <c r="CC65" s="7">
        <v>168622</v>
      </c>
      <c r="CD65" s="7">
        <v>79424</v>
      </c>
      <c r="CE65" s="7">
        <v>115393</v>
      </c>
      <c r="CF65" s="7">
        <v>578532</v>
      </c>
      <c r="CG65" s="7">
        <v>83993</v>
      </c>
      <c r="CH65" s="7">
        <v>137159</v>
      </c>
      <c r="CI65" s="7">
        <v>143651</v>
      </c>
      <c r="CJ65" s="7">
        <v>269200</v>
      </c>
      <c r="CK65" s="7">
        <v>1099075</v>
      </c>
      <c r="CL65" s="7">
        <v>119332</v>
      </c>
      <c r="CM65" s="7">
        <v>471413</v>
      </c>
      <c r="CN65" s="7">
        <v>2306765</v>
      </c>
      <c r="CO65" s="7">
        <v>210953</v>
      </c>
      <c r="CP65" s="7">
        <v>419664</v>
      </c>
      <c r="CQ65" s="7">
        <v>174804</v>
      </c>
      <c r="CR65" s="7">
        <v>179617</v>
      </c>
      <c r="CS65" s="7">
        <v>104389</v>
      </c>
      <c r="CT65" s="7">
        <v>236332</v>
      </c>
      <c r="CU65" s="7">
        <v>173022</v>
      </c>
      <c r="CV65" s="7">
        <v>202343</v>
      </c>
      <c r="CW65" s="7">
        <v>2288789</v>
      </c>
      <c r="CX65" s="7">
        <v>105074</v>
      </c>
      <c r="CY65" s="7">
        <v>355835</v>
      </c>
      <c r="CZ65" s="7">
        <v>467101</v>
      </c>
      <c r="DA65" s="7">
        <v>683410</v>
      </c>
      <c r="DB65" s="7">
        <v>887703</v>
      </c>
      <c r="DC65" s="7">
        <v>708260</v>
      </c>
      <c r="DD65" s="7">
        <v>5093469</v>
      </c>
      <c r="DE65" s="324">
        <f t="shared" si="105"/>
        <v>37834815</v>
      </c>
      <c r="DG65" s="47">
        <v>0</v>
      </c>
      <c r="DH65" s="27">
        <v>6021.5</v>
      </c>
      <c r="DI65" s="27">
        <v>7136.5</v>
      </c>
      <c r="DJ65" s="47">
        <v>0</v>
      </c>
      <c r="DK65" s="27">
        <v>6658</v>
      </c>
      <c r="DL65" s="27">
        <v>7078.3695183321352</v>
      </c>
      <c r="DM65" s="27">
        <v>6342.4444444444443</v>
      </c>
      <c r="DN65" s="27">
        <v>6516.515151515152</v>
      </c>
      <c r="DO65" s="27">
        <v>6416.5384615384619</v>
      </c>
      <c r="DP65" s="27">
        <v>6652</v>
      </c>
      <c r="DQ65" s="27">
        <v>7048.9411764705883</v>
      </c>
      <c r="DR65" s="27">
        <v>6834.8888888888887</v>
      </c>
      <c r="DS65" s="27">
        <v>6399.65</v>
      </c>
      <c r="DT65" s="27">
        <v>5674.166666666667</v>
      </c>
      <c r="DU65" s="27">
        <v>6632.5714285714284</v>
      </c>
      <c r="DV65" s="27">
        <v>6916.5279850746265</v>
      </c>
      <c r="DW65" s="27">
        <v>6509.1785714285716</v>
      </c>
      <c r="DX65" s="27">
        <v>6980.7352941176468</v>
      </c>
      <c r="DY65" s="27">
        <v>6706.4</v>
      </c>
      <c r="DZ65" s="27">
        <v>6842.9193548387093</v>
      </c>
      <c r="EA65" s="27">
        <v>6875.0645161290322</v>
      </c>
      <c r="EB65" s="27">
        <v>6585.7659574468089</v>
      </c>
      <c r="EC65" s="27">
        <v>6485.4615384615381</v>
      </c>
      <c r="ED65" s="27">
        <v>7220.363636363636</v>
      </c>
      <c r="EE65" s="27">
        <v>6410.7222222222226</v>
      </c>
      <c r="EF65" s="27">
        <v>6727.1162790697672</v>
      </c>
      <c r="EG65" s="27">
        <v>6999.416666666667</v>
      </c>
      <c r="EH65" s="27">
        <v>6531.3809523809523</v>
      </c>
      <c r="EI65" s="27">
        <v>6529.590909090909</v>
      </c>
      <c r="EJ65" s="27">
        <v>7275.6756756756758</v>
      </c>
      <c r="EK65" s="27">
        <v>6869.21875</v>
      </c>
      <c r="EL65" s="27">
        <v>5966.6</v>
      </c>
      <c r="EM65" s="27">
        <v>6832.072463768116</v>
      </c>
      <c r="EN65" s="27">
        <v>7032.8201219512193</v>
      </c>
      <c r="EO65" s="27">
        <v>6592.28125</v>
      </c>
      <c r="EP65" s="27">
        <v>6879.7377049180332</v>
      </c>
      <c r="EQ65" s="27">
        <v>6723.2307692307695</v>
      </c>
      <c r="ER65" s="27">
        <v>7184.68</v>
      </c>
      <c r="ES65" s="27">
        <v>6959.2666666666664</v>
      </c>
      <c r="ET65" s="27">
        <v>6752.3428571428567</v>
      </c>
      <c r="EU65" s="27">
        <v>6408.2222222222226</v>
      </c>
      <c r="EV65" s="27">
        <v>6744.7666666666664</v>
      </c>
      <c r="EW65" s="27">
        <v>6914.7703927492448</v>
      </c>
      <c r="EX65" s="27">
        <v>6567.125</v>
      </c>
      <c r="EY65" s="27">
        <v>6713.867924528302</v>
      </c>
      <c r="EZ65" s="27">
        <v>6672.8714285714286</v>
      </c>
      <c r="FA65" s="27">
        <v>6903.1313131313127</v>
      </c>
      <c r="FB65" s="27">
        <v>6674.458646616541</v>
      </c>
      <c r="FC65" s="27">
        <v>6745.333333333333</v>
      </c>
      <c r="FD65" s="27">
        <v>6901.7195121951218</v>
      </c>
      <c r="FE65" s="28">
        <v>6911.7309097552061</v>
      </c>
    </row>
    <row r="66" spans="1:161">
      <c r="A66" s="1" t="s">
        <v>413</v>
      </c>
      <c r="B66" s="2" t="s">
        <v>368</v>
      </c>
      <c r="C66" s="37" t="s">
        <v>339</v>
      </c>
      <c r="D66" s="1" t="s">
        <v>340</v>
      </c>
      <c r="E66" s="37" t="s">
        <v>486</v>
      </c>
      <c r="F66" s="4" t="s">
        <v>486</v>
      </c>
      <c r="G66" s="7">
        <v>0</v>
      </c>
      <c r="H66" s="7">
        <v>27</v>
      </c>
      <c r="I66" s="7">
        <v>46</v>
      </c>
      <c r="K66" s="7">
        <v>70</v>
      </c>
      <c r="L66" s="7">
        <v>1872</v>
      </c>
      <c r="M66" s="7">
        <v>50</v>
      </c>
      <c r="N66" s="7">
        <v>194</v>
      </c>
      <c r="O66" s="7">
        <v>66</v>
      </c>
      <c r="P66" s="7">
        <v>139</v>
      </c>
      <c r="Q66" s="7">
        <v>106</v>
      </c>
      <c r="R66" s="7">
        <v>32</v>
      </c>
      <c r="S66" s="7">
        <v>128</v>
      </c>
      <c r="T66" s="7">
        <v>58</v>
      </c>
      <c r="U66" s="7">
        <v>41</v>
      </c>
      <c r="V66" s="7">
        <v>2519</v>
      </c>
      <c r="W66" s="7">
        <v>87</v>
      </c>
      <c r="X66" s="7">
        <v>127</v>
      </c>
      <c r="Y66" s="7">
        <v>116</v>
      </c>
      <c r="Z66" s="7">
        <v>160</v>
      </c>
      <c r="AA66" s="7">
        <v>158</v>
      </c>
      <c r="AB66" s="7">
        <v>113</v>
      </c>
      <c r="AC66" s="7">
        <v>137</v>
      </c>
      <c r="AD66" s="7">
        <v>72</v>
      </c>
      <c r="AE66" s="7">
        <v>126</v>
      </c>
      <c r="AF66" s="7">
        <v>263</v>
      </c>
      <c r="AG66" s="7">
        <v>55</v>
      </c>
      <c r="AH66" s="7">
        <v>113</v>
      </c>
      <c r="AI66" s="7">
        <v>94</v>
      </c>
      <c r="AJ66" s="7">
        <v>201</v>
      </c>
      <c r="AK66" s="7">
        <v>515</v>
      </c>
      <c r="AL66" s="7">
        <v>90</v>
      </c>
      <c r="AM66" s="7">
        <v>263</v>
      </c>
      <c r="AN66" s="7">
        <v>903</v>
      </c>
      <c r="AO66" s="7">
        <v>173</v>
      </c>
      <c r="AP66" s="7">
        <v>237</v>
      </c>
      <c r="AQ66" s="7">
        <v>103</v>
      </c>
      <c r="AR66" s="7">
        <v>165</v>
      </c>
      <c r="AS66" s="7">
        <v>58</v>
      </c>
      <c r="AT66" s="7">
        <v>139</v>
      </c>
      <c r="AU66" s="7">
        <v>117</v>
      </c>
      <c r="AV66" s="7">
        <v>172</v>
      </c>
      <c r="AW66" s="7">
        <v>892</v>
      </c>
      <c r="AX66" s="7">
        <v>99</v>
      </c>
      <c r="AY66" s="7">
        <v>167</v>
      </c>
      <c r="AZ66" s="7">
        <v>224</v>
      </c>
      <c r="BA66" s="7">
        <v>313</v>
      </c>
      <c r="BB66" s="7">
        <v>504</v>
      </c>
      <c r="BC66" s="7">
        <v>434</v>
      </c>
      <c r="BD66" s="7">
        <v>1650</v>
      </c>
      <c r="BE66" s="9">
        <v>14388</v>
      </c>
      <c r="BG66" s="7">
        <v>0</v>
      </c>
      <c r="BH66" s="7">
        <v>81981</v>
      </c>
      <c r="BI66" s="7">
        <v>129570</v>
      </c>
      <c r="BK66" s="7">
        <v>213277</v>
      </c>
      <c r="BL66" s="7">
        <v>6102048</v>
      </c>
      <c r="BM66" s="7">
        <v>143719</v>
      </c>
      <c r="BN66" s="7">
        <v>569855</v>
      </c>
      <c r="BO66" s="7">
        <v>197692</v>
      </c>
      <c r="BP66" s="7">
        <v>416660</v>
      </c>
      <c r="BQ66" s="7">
        <v>331959</v>
      </c>
      <c r="BR66" s="7">
        <v>95345</v>
      </c>
      <c r="BS66" s="7">
        <v>379807</v>
      </c>
      <c r="BT66" s="7">
        <v>173934</v>
      </c>
      <c r="BU66" s="7">
        <v>131077</v>
      </c>
      <c r="BV66" s="7">
        <v>7978768</v>
      </c>
      <c r="BW66" s="7">
        <v>261398</v>
      </c>
      <c r="BX66" s="7">
        <v>386671</v>
      </c>
      <c r="BY66" s="7">
        <v>317681</v>
      </c>
      <c r="BZ66" s="7">
        <v>479672</v>
      </c>
      <c r="CA66" s="7">
        <v>474133</v>
      </c>
      <c r="CB66" s="7">
        <v>341591</v>
      </c>
      <c r="CC66" s="7">
        <v>409183</v>
      </c>
      <c r="CD66" s="7">
        <v>225723</v>
      </c>
      <c r="CE66" s="7">
        <v>358152</v>
      </c>
      <c r="CF66" s="7">
        <v>802943</v>
      </c>
      <c r="CG66" s="7">
        <v>168498</v>
      </c>
      <c r="CH66" s="7">
        <v>328419</v>
      </c>
      <c r="CI66" s="7">
        <v>291675</v>
      </c>
      <c r="CJ66" s="7">
        <v>615179</v>
      </c>
      <c r="CK66" s="7">
        <v>1539277</v>
      </c>
      <c r="CL66" s="7">
        <v>272796</v>
      </c>
      <c r="CM66" s="7">
        <v>781392</v>
      </c>
      <c r="CN66" s="7">
        <v>2789629</v>
      </c>
      <c r="CO66" s="7">
        <v>504614</v>
      </c>
      <c r="CP66" s="7">
        <v>702687</v>
      </c>
      <c r="CQ66" s="7">
        <v>287814</v>
      </c>
      <c r="CR66" s="7">
        <v>506727</v>
      </c>
      <c r="CS66" s="7">
        <v>158751</v>
      </c>
      <c r="CT66" s="7">
        <v>423854</v>
      </c>
      <c r="CU66" s="7">
        <v>369344</v>
      </c>
      <c r="CV66" s="7">
        <v>517054</v>
      </c>
      <c r="CW66" s="7">
        <v>2798893</v>
      </c>
      <c r="CX66" s="7">
        <v>301907</v>
      </c>
      <c r="CY66" s="7">
        <v>534212</v>
      </c>
      <c r="CZ66" s="7">
        <v>689477</v>
      </c>
      <c r="DA66" s="7">
        <v>926745</v>
      </c>
      <c r="DB66" s="7">
        <v>1527559</v>
      </c>
      <c r="DC66" s="7">
        <v>1342039</v>
      </c>
      <c r="DD66" s="7">
        <v>5251396</v>
      </c>
      <c r="DE66" s="324">
        <f t="shared" si="105"/>
        <v>44632777</v>
      </c>
      <c r="DG66" s="47">
        <v>0</v>
      </c>
      <c r="DH66" s="27">
        <v>3036.3333333333335</v>
      </c>
      <c r="DI66" s="27">
        <v>2816.7391304347825</v>
      </c>
      <c r="DJ66" s="47">
        <v>0</v>
      </c>
      <c r="DK66" s="27">
        <v>3046.8142857142857</v>
      </c>
      <c r="DL66" s="27">
        <v>3259.6410256410259</v>
      </c>
      <c r="DM66" s="27">
        <v>2874.38</v>
      </c>
      <c r="DN66" s="27">
        <v>2937.396907216495</v>
      </c>
      <c r="DO66" s="27">
        <v>2995.3333333333335</v>
      </c>
      <c r="DP66" s="27">
        <v>2997.5539568345325</v>
      </c>
      <c r="DQ66" s="27">
        <v>3131.6886792452829</v>
      </c>
      <c r="DR66" s="27">
        <v>2979.53125</v>
      </c>
      <c r="DS66" s="27">
        <v>2967.2421875</v>
      </c>
      <c r="DT66" s="27">
        <v>2998.8620689655172</v>
      </c>
      <c r="DU66" s="27">
        <v>3197</v>
      </c>
      <c r="DV66" s="27">
        <v>3167.4346963080588</v>
      </c>
      <c r="DW66" s="27">
        <v>3004.5747126436781</v>
      </c>
      <c r="DX66" s="27">
        <v>3044.6535433070867</v>
      </c>
      <c r="DY66" s="27">
        <v>2738.6293103448274</v>
      </c>
      <c r="DZ66" s="27">
        <v>2997.95</v>
      </c>
      <c r="EA66" s="27">
        <v>3000.8417721518986</v>
      </c>
      <c r="EB66" s="27">
        <v>3022.929203539823</v>
      </c>
      <c r="EC66" s="27">
        <v>2986.7372262773724</v>
      </c>
      <c r="ED66" s="27">
        <v>3135.0416666666665</v>
      </c>
      <c r="EE66" s="27">
        <v>2842.4761904761904</v>
      </c>
      <c r="EF66" s="27">
        <v>3053.0152091254754</v>
      </c>
      <c r="EG66" s="27">
        <v>3063.6</v>
      </c>
      <c r="EH66" s="27">
        <v>2906.3628318584069</v>
      </c>
      <c r="EI66" s="27">
        <v>3102.9255319148938</v>
      </c>
      <c r="EJ66" s="27">
        <v>3060.5920398009948</v>
      </c>
      <c r="EK66" s="27">
        <v>2988.8873786407767</v>
      </c>
      <c r="EL66" s="27">
        <v>3031.0666666666666</v>
      </c>
      <c r="EM66" s="27">
        <v>2971.0722433460078</v>
      </c>
      <c r="EN66" s="27">
        <v>3089.2901439645625</v>
      </c>
      <c r="EO66" s="27">
        <v>2916.8439306358382</v>
      </c>
      <c r="EP66" s="27">
        <v>2964.9240506329115</v>
      </c>
      <c r="EQ66" s="27">
        <v>2794.3106796116504</v>
      </c>
      <c r="ER66" s="27">
        <v>3071.0727272727272</v>
      </c>
      <c r="ES66" s="27">
        <v>2737.0862068965516</v>
      </c>
      <c r="ET66" s="27">
        <v>3049.3093525179856</v>
      </c>
      <c r="EU66" s="27">
        <v>3156.7863247863247</v>
      </c>
      <c r="EV66" s="27">
        <v>3006.1279069767443</v>
      </c>
      <c r="EW66" s="27">
        <v>3137.7724215246635</v>
      </c>
      <c r="EX66" s="27">
        <v>3049.5656565656564</v>
      </c>
      <c r="EY66" s="27">
        <v>3198.8742514970058</v>
      </c>
      <c r="EZ66" s="27">
        <v>3078.0223214285716</v>
      </c>
      <c r="FA66" s="27">
        <v>2960.8466453674123</v>
      </c>
      <c r="FB66" s="27">
        <v>3030.8710317460318</v>
      </c>
      <c r="FC66" s="27">
        <v>3092.2557603686637</v>
      </c>
      <c r="FD66" s="27">
        <v>3182.6642424242423</v>
      </c>
      <c r="FE66" s="28">
        <v>3102.0834723380594</v>
      </c>
    </row>
    <row r="67" spans="1:161">
      <c r="A67" s="1" t="s">
        <v>413</v>
      </c>
      <c r="B67" s="2" t="s">
        <v>369</v>
      </c>
      <c r="C67" s="37" t="s">
        <v>339</v>
      </c>
      <c r="D67" s="1" t="s">
        <v>340</v>
      </c>
      <c r="E67" s="37" t="s">
        <v>486</v>
      </c>
      <c r="F67" s="4" t="s">
        <v>486</v>
      </c>
      <c r="G67" s="7">
        <v>0</v>
      </c>
      <c r="H67" s="7">
        <v>99</v>
      </c>
      <c r="I67" s="7">
        <v>159</v>
      </c>
      <c r="J67" s="7">
        <v>21</v>
      </c>
      <c r="K67" s="7">
        <v>142</v>
      </c>
      <c r="L67" s="7">
        <v>1797</v>
      </c>
      <c r="M67" s="7">
        <v>138</v>
      </c>
      <c r="N67" s="7">
        <v>296</v>
      </c>
      <c r="O67" s="7">
        <v>152</v>
      </c>
      <c r="P67" s="7">
        <v>330</v>
      </c>
      <c r="Q67" s="7">
        <v>227</v>
      </c>
      <c r="R67" s="7">
        <v>106</v>
      </c>
      <c r="S67" s="7">
        <v>225</v>
      </c>
      <c r="T67" s="7">
        <v>128</v>
      </c>
      <c r="U67" s="7">
        <v>152</v>
      </c>
      <c r="V67" s="7">
        <v>2637</v>
      </c>
      <c r="W67" s="7">
        <v>158</v>
      </c>
      <c r="X67" s="7">
        <v>280</v>
      </c>
      <c r="Y67" s="7">
        <v>308</v>
      </c>
      <c r="Z67" s="7">
        <v>381</v>
      </c>
      <c r="AA67" s="7">
        <v>296</v>
      </c>
      <c r="AB67" s="7">
        <v>289</v>
      </c>
      <c r="AC67" s="7">
        <v>307</v>
      </c>
      <c r="AD67" s="7">
        <v>129</v>
      </c>
      <c r="AE67" s="7">
        <v>299</v>
      </c>
      <c r="AF67" s="7">
        <v>504</v>
      </c>
      <c r="AG67" s="7">
        <v>137</v>
      </c>
      <c r="AH67" s="7">
        <v>319</v>
      </c>
      <c r="AI67" s="7">
        <v>225</v>
      </c>
      <c r="AJ67" s="7">
        <v>354</v>
      </c>
      <c r="AK67" s="7">
        <v>839</v>
      </c>
      <c r="AL67" s="7">
        <v>254</v>
      </c>
      <c r="AM67" s="7">
        <v>506</v>
      </c>
      <c r="AN67" s="7">
        <v>1323</v>
      </c>
      <c r="AO67" s="7">
        <v>292</v>
      </c>
      <c r="AP67" s="7">
        <v>296</v>
      </c>
      <c r="AQ67" s="7">
        <v>303</v>
      </c>
      <c r="AR67" s="7">
        <v>327</v>
      </c>
      <c r="AS67" s="7">
        <v>172</v>
      </c>
      <c r="AT67" s="7">
        <v>291</v>
      </c>
      <c r="AU67" s="7">
        <v>217</v>
      </c>
      <c r="AV67" s="7">
        <v>398</v>
      </c>
      <c r="AW67" s="7">
        <v>1210</v>
      </c>
      <c r="AX67" s="7">
        <v>255</v>
      </c>
      <c r="AY67" s="7">
        <v>317</v>
      </c>
      <c r="AZ67" s="7">
        <v>533</v>
      </c>
      <c r="BA67" s="7">
        <v>670</v>
      </c>
      <c r="BB67" s="7">
        <v>802</v>
      </c>
      <c r="BC67" s="7">
        <v>664</v>
      </c>
      <c r="BD67" s="7">
        <v>1700</v>
      </c>
      <c r="BE67" s="9">
        <v>21964</v>
      </c>
      <c r="BG67" s="7">
        <v>0</v>
      </c>
      <c r="BH67" s="7">
        <v>133307</v>
      </c>
      <c r="BI67" s="7">
        <v>212770</v>
      </c>
      <c r="BJ67" s="7">
        <v>28457</v>
      </c>
      <c r="BK67" s="7">
        <v>194706</v>
      </c>
      <c r="BL67" s="7">
        <v>2582860</v>
      </c>
      <c r="BM67" s="7">
        <v>191517</v>
      </c>
      <c r="BN67" s="7">
        <v>406707</v>
      </c>
      <c r="BO67" s="7">
        <v>205149</v>
      </c>
      <c r="BP67" s="7">
        <v>449761</v>
      </c>
      <c r="BQ67" s="7">
        <v>311176</v>
      </c>
      <c r="BR67" s="7">
        <v>135300</v>
      </c>
      <c r="BS67" s="7">
        <v>306768</v>
      </c>
      <c r="BT67" s="7">
        <v>173336</v>
      </c>
      <c r="BU67" s="7">
        <v>200071</v>
      </c>
      <c r="BV67" s="7">
        <v>3787151</v>
      </c>
      <c r="BW67" s="7">
        <v>209385</v>
      </c>
      <c r="BX67" s="7">
        <v>371774</v>
      </c>
      <c r="BY67" s="7">
        <v>427041</v>
      </c>
      <c r="BZ67" s="7">
        <v>511084</v>
      </c>
      <c r="CA67" s="7">
        <v>409487</v>
      </c>
      <c r="CB67" s="7">
        <v>400581</v>
      </c>
      <c r="CC67" s="7">
        <v>421027</v>
      </c>
      <c r="CD67" s="7">
        <v>174152</v>
      </c>
      <c r="CE67" s="7">
        <v>415518</v>
      </c>
      <c r="CF67" s="7">
        <v>684424</v>
      </c>
      <c r="CG67" s="7">
        <v>183839</v>
      </c>
      <c r="CH67" s="7">
        <v>441285</v>
      </c>
      <c r="CI67" s="7">
        <v>302458</v>
      </c>
      <c r="CJ67" s="7">
        <v>493610</v>
      </c>
      <c r="CK67" s="7">
        <v>1160022</v>
      </c>
      <c r="CL67" s="7">
        <v>353706</v>
      </c>
      <c r="CM67" s="7">
        <v>712247</v>
      </c>
      <c r="CN67" s="7">
        <v>1832613</v>
      </c>
      <c r="CO67" s="7">
        <v>407204</v>
      </c>
      <c r="CP67" s="7">
        <v>413965</v>
      </c>
      <c r="CQ67" s="7">
        <v>408469</v>
      </c>
      <c r="CR67" s="7">
        <v>438310</v>
      </c>
      <c r="CS67" s="7">
        <v>226989</v>
      </c>
      <c r="CT67" s="7">
        <v>391072</v>
      </c>
      <c r="CU67" s="7">
        <v>289339</v>
      </c>
      <c r="CV67" s="7">
        <v>558174</v>
      </c>
      <c r="CW67" s="7">
        <v>1674302</v>
      </c>
      <c r="CX67" s="7">
        <v>340893</v>
      </c>
      <c r="CY67" s="7">
        <v>427975</v>
      </c>
      <c r="CZ67" s="7">
        <v>729954</v>
      </c>
      <c r="DA67" s="7">
        <v>926944</v>
      </c>
      <c r="DB67" s="7">
        <v>1087336</v>
      </c>
      <c r="DC67" s="7">
        <v>960380</v>
      </c>
      <c r="DD67" s="7">
        <v>2425526</v>
      </c>
      <c r="DE67" s="324">
        <f t="shared" si="105"/>
        <v>30530121</v>
      </c>
      <c r="DG67" s="47">
        <v>0</v>
      </c>
      <c r="DH67" s="27">
        <v>1346.5353535353536</v>
      </c>
      <c r="DI67" s="27">
        <v>1338.1761006289307</v>
      </c>
      <c r="DJ67" s="27">
        <v>1355.0952380952381</v>
      </c>
      <c r="DK67" s="27">
        <v>1371.1690140845071</v>
      </c>
      <c r="DL67" s="27">
        <v>1437.3177518085699</v>
      </c>
      <c r="DM67" s="27">
        <v>1387.804347826087</v>
      </c>
      <c r="DN67" s="27">
        <v>1374.0101351351352</v>
      </c>
      <c r="DO67" s="27">
        <v>1349.6644736842106</v>
      </c>
      <c r="DP67" s="27">
        <v>1362.9121212121213</v>
      </c>
      <c r="DQ67" s="27">
        <v>1370.819383259912</v>
      </c>
      <c r="DR67" s="27">
        <v>1276.4150943396226</v>
      </c>
      <c r="DS67" s="27">
        <v>1363.4133333333334</v>
      </c>
      <c r="DT67" s="27">
        <v>1354.1875</v>
      </c>
      <c r="DU67" s="27">
        <v>1316.2565789473683</v>
      </c>
      <c r="DV67" s="27">
        <v>1436.1588926810771</v>
      </c>
      <c r="DW67" s="27">
        <v>1325.2215189873418</v>
      </c>
      <c r="DX67" s="27">
        <v>1327.7642857142857</v>
      </c>
      <c r="DY67" s="27">
        <v>1386.4967532467533</v>
      </c>
      <c r="DZ67" s="27">
        <v>1341.4278215223096</v>
      </c>
      <c r="EA67" s="27">
        <v>1383.4020270270271</v>
      </c>
      <c r="EB67" s="27">
        <v>1386.0934256055364</v>
      </c>
      <c r="EC67" s="27">
        <v>1371.4234527687297</v>
      </c>
      <c r="ED67" s="27">
        <v>1350.015503875969</v>
      </c>
      <c r="EE67" s="27">
        <v>1389.6923076923076</v>
      </c>
      <c r="EF67" s="27">
        <v>1357.984126984127</v>
      </c>
      <c r="EG67" s="27">
        <v>1341.8905109489051</v>
      </c>
      <c r="EH67" s="27">
        <v>1383.3385579937303</v>
      </c>
      <c r="EI67" s="27">
        <v>1344.2577777777778</v>
      </c>
      <c r="EJ67" s="27">
        <v>1394.3785310734463</v>
      </c>
      <c r="EK67" s="27">
        <v>1382.6245530393326</v>
      </c>
      <c r="EL67" s="27">
        <v>1392.5433070866143</v>
      </c>
      <c r="EM67" s="27">
        <v>1407.602766798419</v>
      </c>
      <c r="EN67" s="27">
        <v>1385.1950113378684</v>
      </c>
      <c r="EO67" s="27">
        <v>1394.5342465753424</v>
      </c>
      <c r="EP67" s="27">
        <v>1398.5304054054054</v>
      </c>
      <c r="EQ67" s="27">
        <v>1348.0825082508252</v>
      </c>
      <c r="ER67" s="27">
        <v>1340.3975535168195</v>
      </c>
      <c r="ES67" s="27">
        <v>1319.703488372093</v>
      </c>
      <c r="ET67" s="27">
        <v>1343.8900343642611</v>
      </c>
      <c r="EU67" s="27">
        <v>1333.3594470046082</v>
      </c>
      <c r="EV67" s="27">
        <v>1402.4472361809046</v>
      </c>
      <c r="EW67" s="27">
        <v>1383.7206611570248</v>
      </c>
      <c r="EX67" s="27">
        <v>1336.835294117647</v>
      </c>
      <c r="EY67" s="27">
        <v>1350.0788643533124</v>
      </c>
      <c r="EZ67" s="27">
        <v>1369.5196998123827</v>
      </c>
      <c r="FA67" s="27">
        <v>1383.4985074626866</v>
      </c>
      <c r="FB67" s="27">
        <v>1355.780548628429</v>
      </c>
      <c r="FC67" s="27">
        <v>1446.3554216867469</v>
      </c>
      <c r="FD67" s="27">
        <v>1426.78</v>
      </c>
      <c r="FE67" s="28">
        <v>1390.0073301766527</v>
      </c>
    </row>
    <row r="68" spans="1:161">
      <c r="A68" s="1" t="s">
        <v>375</v>
      </c>
      <c r="B68" s="2" t="s">
        <v>271</v>
      </c>
      <c r="C68" s="37" t="s">
        <v>477</v>
      </c>
      <c r="D68" s="1">
        <v>6</v>
      </c>
      <c r="E68" s="2" t="s">
        <v>694</v>
      </c>
      <c r="F68" s="4" t="s">
        <v>345</v>
      </c>
      <c r="G68" s="7">
        <v>5</v>
      </c>
      <c r="H68" s="7">
        <v>1</v>
      </c>
      <c r="I68" s="7">
        <v>3</v>
      </c>
      <c r="J68" s="7">
        <v>2</v>
      </c>
      <c r="K68" s="7">
        <v>1</v>
      </c>
      <c r="L68" s="7">
        <v>236</v>
      </c>
      <c r="M68" s="7">
        <v>7</v>
      </c>
      <c r="N68" s="7">
        <v>8</v>
      </c>
      <c r="O68" s="7">
        <v>12</v>
      </c>
      <c r="P68" s="7">
        <v>28</v>
      </c>
      <c r="Q68" s="7">
        <v>15</v>
      </c>
      <c r="R68" s="7">
        <v>4</v>
      </c>
      <c r="S68" s="7">
        <v>32</v>
      </c>
      <c r="T68" s="7">
        <v>1</v>
      </c>
      <c r="U68" s="7">
        <v>12</v>
      </c>
      <c r="V68" s="7">
        <v>313</v>
      </c>
      <c r="W68" s="7">
        <v>17</v>
      </c>
      <c r="X68" s="7">
        <v>3</v>
      </c>
      <c r="Y68" s="7">
        <v>1</v>
      </c>
      <c r="Z68" s="7">
        <v>11</v>
      </c>
      <c r="AA68" s="7">
        <v>8</v>
      </c>
      <c r="AB68" s="7">
        <v>15</v>
      </c>
      <c r="AC68" s="7">
        <v>6</v>
      </c>
      <c r="AD68" s="7">
        <v>5</v>
      </c>
      <c r="AE68" s="7">
        <v>3</v>
      </c>
      <c r="AF68" s="7">
        <v>11</v>
      </c>
      <c r="AG68" s="7">
        <v>4</v>
      </c>
      <c r="AH68" s="7">
        <v>8</v>
      </c>
      <c r="AI68" s="7">
        <v>7</v>
      </c>
      <c r="AJ68" s="7">
        <v>8</v>
      </c>
      <c r="AK68" s="7">
        <v>39</v>
      </c>
      <c r="AL68" s="7">
        <v>13</v>
      </c>
      <c r="AM68" s="7">
        <v>8</v>
      </c>
      <c r="AN68" s="7">
        <v>43</v>
      </c>
      <c r="AO68" s="7">
        <v>3</v>
      </c>
      <c r="AP68" s="7">
        <v>8</v>
      </c>
      <c r="AQ68" s="7">
        <v>0</v>
      </c>
      <c r="AR68" s="7">
        <v>5</v>
      </c>
      <c r="AS68" s="7">
        <v>2</v>
      </c>
      <c r="AT68" s="7">
        <v>6</v>
      </c>
      <c r="AU68" s="7">
        <v>1</v>
      </c>
      <c r="AV68" s="7">
        <v>9</v>
      </c>
      <c r="AW68" s="7">
        <v>84</v>
      </c>
      <c r="AX68" s="7">
        <v>30</v>
      </c>
      <c r="AY68" s="7">
        <v>14</v>
      </c>
      <c r="AZ68" s="7">
        <v>2</v>
      </c>
      <c r="BA68" s="7">
        <v>31</v>
      </c>
      <c r="BB68" s="7">
        <v>21</v>
      </c>
      <c r="BC68" s="7">
        <v>6</v>
      </c>
      <c r="BD68" s="7">
        <v>55</v>
      </c>
      <c r="BE68" s="9">
        <f>SUM(G68:BD68)</f>
        <v>1167</v>
      </c>
      <c r="BG68" s="7">
        <v>373167</v>
      </c>
      <c r="BH68" s="7">
        <v>68480</v>
      </c>
      <c r="BI68" s="7">
        <v>388709</v>
      </c>
      <c r="BJ68" s="7">
        <v>109160</v>
      </c>
      <c r="BK68" s="7">
        <v>180429</v>
      </c>
      <c r="BL68" s="7">
        <v>71629287</v>
      </c>
      <c r="BM68" s="7">
        <v>853226</v>
      </c>
      <c r="BN68" s="7">
        <v>618367</v>
      </c>
      <c r="BO68" s="7">
        <v>1303123</v>
      </c>
      <c r="BP68" s="7">
        <v>6419045</v>
      </c>
      <c r="BQ68" s="7">
        <v>2060016</v>
      </c>
      <c r="BR68" s="7">
        <v>323846</v>
      </c>
      <c r="BS68" s="7">
        <v>5126016</v>
      </c>
      <c r="BT68" s="7">
        <v>52350</v>
      </c>
      <c r="BU68" s="7">
        <v>2473408</v>
      </c>
      <c r="BV68" s="7">
        <v>74630739</v>
      </c>
      <c r="BW68" s="7">
        <v>1713841</v>
      </c>
      <c r="BX68" s="7">
        <v>206926</v>
      </c>
      <c r="BY68" s="7">
        <v>106909</v>
      </c>
      <c r="BZ68" s="7">
        <v>1427455</v>
      </c>
      <c r="CA68" s="7">
        <v>578153</v>
      </c>
      <c r="CB68" s="7">
        <v>2429617</v>
      </c>
      <c r="CC68" s="7">
        <v>1018036</v>
      </c>
      <c r="CD68" s="7">
        <v>343644</v>
      </c>
      <c r="CE68" s="7">
        <v>346821</v>
      </c>
      <c r="CF68" s="7">
        <v>969074</v>
      </c>
      <c r="CG68" s="7">
        <v>252450</v>
      </c>
      <c r="CH68" s="7">
        <v>722410</v>
      </c>
      <c r="CI68" s="7">
        <v>452313</v>
      </c>
      <c r="CJ68" s="7">
        <v>1483674</v>
      </c>
      <c r="CK68" s="7">
        <v>9456504</v>
      </c>
      <c r="CL68" s="7">
        <v>1271661</v>
      </c>
      <c r="CM68" s="7">
        <v>778329</v>
      </c>
      <c r="CN68" s="7">
        <v>5231658</v>
      </c>
      <c r="CO68" s="7">
        <v>927608</v>
      </c>
      <c r="CP68" s="7">
        <v>2197794</v>
      </c>
      <c r="CQ68" s="7">
        <v>0</v>
      </c>
      <c r="CR68" s="7">
        <v>390401</v>
      </c>
      <c r="CS68" s="7">
        <v>332002</v>
      </c>
      <c r="CT68" s="7">
        <v>440847</v>
      </c>
      <c r="CU68" s="7">
        <v>220195</v>
      </c>
      <c r="CV68" s="7">
        <v>2330876</v>
      </c>
      <c r="CW68" s="7">
        <v>13911787</v>
      </c>
      <c r="CX68" s="7">
        <v>5769211</v>
      </c>
      <c r="CY68" s="7">
        <v>1168953</v>
      </c>
      <c r="CZ68" s="7">
        <v>141064</v>
      </c>
      <c r="DA68" s="7">
        <v>5891404</v>
      </c>
      <c r="DB68" s="7">
        <v>3529279</v>
      </c>
      <c r="DC68" s="7">
        <v>715275</v>
      </c>
      <c r="DD68" s="7">
        <v>9819350</v>
      </c>
      <c r="DE68" s="324">
        <f t="shared" si="105"/>
        <v>243184889</v>
      </c>
      <c r="DG68" s="27">
        <f>BG68/G68</f>
        <v>74633.399999999994</v>
      </c>
      <c r="DH68" s="27">
        <f t="shared" ref="DH68:FE68" si="107">BH68/H68</f>
        <v>68480</v>
      </c>
      <c r="DI68" s="27">
        <f t="shared" si="107"/>
        <v>129569.66666666667</v>
      </c>
      <c r="DJ68" s="27">
        <f t="shared" si="107"/>
        <v>54580</v>
      </c>
      <c r="DK68" s="27">
        <f t="shared" si="107"/>
        <v>180429</v>
      </c>
      <c r="DL68" s="27">
        <f t="shared" si="107"/>
        <v>303513.92796610168</v>
      </c>
      <c r="DM68" s="27">
        <f t="shared" si="107"/>
        <v>121889.42857142857</v>
      </c>
      <c r="DN68" s="27">
        <f t="shared" si="107"/>
        <v>77295.875</v>
      </c>
      <c r="DO68" s="27">
        <f t="shared" si="107"/>
        <v>108593.58333333333</v>
      </c>
      <c r="DP68" s="27">
        <f t="shared" si="107"/>
        <v>229251.60714285713</v>
      </c>
      <c r="DQ68" s="27">
        <f t="shared" si="107"/>
        <v>137334.39999999999</v>
      </c>
      <c r="DR68" s="27">
        <f t="shared" si="107"/>
        <v>80961.5</v>
      </c>
      <c r="DS68" s="27">
        <f t="shared" si="107"/>
        <v>160188</v>
      </c>
      <c r="DT68" s="27">
        <f t="shared" si="107"/>
        <v>52350</v>
      </c>
      <c r="DU68" s="27">
        <f t="shared" si="107"/>
        <v>206117.33333333334</v>
      </c>
      <c r="DV68" s="27">
        <f t="shared" si="107"/>
        <v>238436.86581469647</v>
      </c>
      <c r="DW68" s="27">
        <f t="shared" si="107"/>
        <v>100814.17647058824</v>
      </c>
      <c r="DX68" s="27">
        <f t="shared" si="107"/>
        <v>68975.333333333328</v>
      </c>
      <c r="DY68" s="27">
        <f t="shared" si="107"/>
        <v>106909</v>
      </c>
      <c r="DZ68" s="27">
        <f t="shared" si="107"/>
        <v>129768.63636363637</v>
      </c>
      <c r="EA68" s="27">
        <f t="shared" si="107"/>
        <v>72269.125</v>
      </c>
      <c r="EB68" s="27">
        <f t="shared" si="107"/>
        <v>161974.46666666667</v>
      </c>
      <c r="EC68" s="27">
        <f t="shared" si="107"/>
        <v>169672.66666666666</v>
      </c>
      <c r="ED68" s="27">
        <f t="shared" si="107"/>
        <v>68728.800000000003</v>
      </c>
      <c r="EE68" s="27">
        <f t="shared" si="107"/>
        <v>115607</v>
      </c>
      <c r="EF68" s="27">
        <f t="shared" si="107"/>
        <v>88097.636363636368</v>
      </c>
      <c r="EG68" s="27">
        <f t="shared" si="107"/>
        <v>63112.5</v>
      </c>
      <c r="EH68" s="27">
        <f t="shared" si="107"/>
        <v>90301.25</v>
      </c>
      <c r="EI68" s="27">
        <f t="shared" si="107"/>
        <v>64616.142857142855</v>
      </c>
      <c r="EJ68" s="27">
        <f t="shared" si="107"/>
        <v>185459.25</v>
      </c>
      <c r="EK68" s="27">
        <f t="shared" si="107"/>
        <v>242474.46153846153</v>
      </c>
      <c r="EL68" s="27">
        <f t="shared" si="107"/>
        <v>97820.076923076922</v>
      </c>
      <c r="EM68" s="27">
        <f t="shared" si="107"/>
        <v>97291.125</v>
      </c>
      <c r="EN68" s="27">
        <f t="shared" si="107"/>
        <v>121666.46511627907</v>
      </c>
      <c r="EO68" s="27">
        <f t="shared" si="107"/>
        <v>309202.66666666669</v>
      </c>
      <c r="EP68" s="27">
        <f t="shared" si="107"/>
        <v>274724.25</v>
      </c>
      <c r="EQ68" s="27" t="e">
        <f t="shared" si="107"/>
        <v>#DIV/0!</v>
      </c>
      <c r="ER68" s="27">
        <f t="shared" si="107"/>
        <v>78080.2</v>
      </c>
      <c r="ES68" s="27">
        <f t="shared" si="107"/>
        <v>166001</v>
      </c>
      <c r="ET68" s="27">
        <f t="shared" si="107"/>
        <v>73474.5</v>
      </c>
      <c r="EU68" s="27">
        <f t="shared" si="107"/>
        <v>220195</v>
      </c>
      <c r="EV68" s="27">
        <f t="shared" si="107"/>
        <v>258986.22222222222</v>
      </c>
      <c r="EW68" s="27">
        <f t="shared" si="107"/>
        <v>165616.51190476189</v>
      </c>
      <c r="EX68" s="27">
        <f t="shared" si="107"/>
        <v>192307.03333333333</v>
      </c>
      <c r="EY68" s="27">
        <f t="shared" si="107"/>
        <v>83496.642857142855</v>
      </c>
      <c r="EZ68" s="27">
        <f t="shared" si="107"/>
        <v>70532</v>
      </c>
      <c r="FA68" s="27">
        <f t="shared" si="107"/>
        <v>190045.29032258064</v>
      </c>
      <c r="FB68" s="27">
        <f t="shared" si="107"/>
        <v>168060.90476190476</v>
      </c>
      <c r="FC68" s="27">
        <f t="shared" si="107"/>
        <v>119212.5</v>
      </c>
      <c r="FD68" s="27">
        <f t="shared" si="107"/>
        <v>178533.63636363635</v>
      </c>
      <c r="FE68" s="28">
        <f t="shared" si="107"/>
        <v>208384.65209940018</v>
      </c>
    </row>
    <row r="69" spans="1:161">
      <c r="A69" s="1" t="s">
        <v>375</v>
      </c>
      <c r="B69" s="2" t="s">
        <v>278</v>
      </c>
      <c r="C69" s="37" t="s">
        <v>477</v>
      </c>
      <c r="D69" s="1">
        <v>6</v>
      </c>
      <c r="E69" s="2" t="s">
        <v>694</v>
      </c>
      <c r="F69" s="4" t="s">
        <v>345</v>
      </c>
      <c r="G69" s="7">
        <v>4</v>
      </c>
      <c r="H69" s="7">
        <v>10</v>
      </c>
      <c r="I69" s="7">
        <v>9</v>
      </c>
      <c r="J69" s="7">
        <v>9</v>
      </c>
      <c r="K69" s="7">
        <v>6</v>
      </c>
      <c r="L69" s="7">
        <v>317</v>
      </c>
      <c r="M69" s="7">
        <v>33</v>
      </c>
      <c r="N69" s="7">
        <v>19</v>
      </c>
      <c r="O69" s="7">
        <v>21</v>
      </c>
      <c r="P69" s="7">
        <v>39</v>
      </c>
      <c r="Q69" s="7">
        <v>26</v>
      </c>
      <c r="R69" s="7">
        <v>14</v>
      </c>
      <c r="S69" s="7">
        <v>29</v>
      </c>
      <c r="T69" s="7">
        <v>3</v>
      </c>
      <c r="U69" s="7">
        <v>10</v>
      </c>
      <c r="V69" s="7">
        <v>455</v>
      </c>
      <c r="W69" s="7">
        <v>34</v>
      </c>
      <c r="X69" s="7">
        <v>8</v>
      </c>
      <c r="Y69" s="7">
        <v>21</v>
      </c>
      <c r="Z69" s="7">
        <v>22</v>
      </c>
      <c r="AA69" s="7">
        <v>20</v>
      </c>
      <c r="AB69" s="7">
        <v>18</v>
      </c>
      <c r="AC69" s="7">
        <v>10</v>
      </c>
      <c r="AD69" s="7">
        <v>11</v>
      </c>
      <c r="AE69" s="7">
        <v>14</v>
      </c>
      <c r="AF69" s="7">
        <v>34</v>
      </c>
      <c r="AG69" s="7">
        <v>17</v>
      </c>
      <c r="AH69" s="7">
        <v>10</v>
      </c>
      <c r="AI69" s="7">
        <v>10</v>
      </c>
      <c r="AJ69" s="7">
        <v>21</v>
      </c>
      <c r="AK69" s="7">
        <v>53</v>
      </c>
      <c r="AL69" s="7">
        <v>14</v>
      </c>
      <c r="AM69" s="7">
        <v>34</v>
      </c>
      <c r="AN69" s="7">
        <v>86</v>
      </c>
      <c r="AO69" s="7">
        <v>12</v>
      </c>
      <c r="AP69" s="7">
        <v>16</v>
      </c>
      <c r="AQ69" s="7">
        <v>4</v>
      </c>
      <c r="AR69" s="7">
        <v>23</v>
      </c>
      <c r="AS69" s="7">
        <v>7</v>
      </c>
      <c r="AT69" s="7">
        <v>23</v>
      </c>
      <c r="AU69" s="7">
        <v>6</v>
      </c>
      <c r="AV69" s="7">
        <v>8</v>
      </c>
      <c r="AW69" s="7">
        <v>102</v>
      </c>
      <c r="AX69" s="7">
        <v>13</v>
      </c>
      <c r="AY69" s="7">
        <v>30</v>
      </c>
      <c r="AZ69" s="7">
        <v>14</v>
      </c>
      <c r="BA69" s="7">
        <v>56</v>
      </c>
      <c r="BB69" s="7">
        <v>44</v>
      </c>
      <c r="BC69" s="7">
        <v>28</v>
      </c>
      <c r="BD69" s="7">
        <v>117</v>
      </c>
      <c r="BE69" s="9">
        <f t="shared" ref="BE69:BE73" si="108">SUM(G69:BD69)</f>
        <v>1944</v>
      </c>
      <c r="BG69" s="7">
        <v>122222</v>
      </c>
      <c r="BH69" s="7">
        <v>306102</v>
      </c>
      <c r="BI69" s="7">
        <v>290491</v>
      </c>
      <c r="BJ69" s="7">
        <v>246952</v>
      </c>
      <c r="BK69" s="7">
        <v>185586</v>
      </c>
      <c r="BL69" s="7">
        <v>9724991</v>
      </c>
      <c r="BM69" s="7">
        <v>982812</v>
      </c>
      <c r="BN69" s="7">
        <v>595386</v>
      </c>
      <c r="BO69" s="7">
        <v>597762</v>
      </c>
      <c r="BP69" s="7">
        <v>1170683</v>
      </c>
      <c r="BQ69" s="7">
        <v>768008</v>
      </c>
      <c r="BR69" s="7">
        <v>407926</v>
      </c>
      <c r="BS69" s="7">
        <v>832107</v>
      </c>
      <c r="BT69" s="7">
        <v>120033</v>
      </c>
      <c r="BU69" s="7">
        <v>330146</v>
      </c>
      <c r="BV69" s="7">
        <v>14040546</v>
      </c>
      <c r="BW69" s="7">
        <v>1059336</v>
      </c>
      <c r="BX69" s="7">
        <v>245155</v>
      </c>
      <c r="BY69" s="7">
        <v>593642</v>
      </c>
      <c r="BZ69" s="7">
        <v>678115</v>
      </c>
      <c r="CA69" s="7">
        <v>604049</v>
      </c>
      <c r="CB69" s="7">
        <v>520047</v>
      </c>
      <c r="CC69" s="7">
        <v>287412</v>
      </c>
      <c r="CD69" s="7">
        <v>353547</v>
      </c>
      <c r="CE69" s="7">
        <v>373221</v>
      </c>
      <c r="CF69" s="7">
        <v>1040624</v>
      </c>
      <c r="CG69" s="7">
        <v>506556</v>
      </c>
      <c r="CH69" s="7">
        <v>313360</v>
      </c>
      <c r="CI69" s="7">
        <v>267591</v>
      </c>
      <c r="CJ69" s="7">
        <v>624798</v>
      </c>
      <c r="CK69" s="7">
        <v>1611281</v>
      </c>
      <c r="CL69" s="7">
        <v>419780</v>
      </c>
      <c r="CM69" s="7">
        <v>1034590</v>
      </c>
      <c r="CN69" s="7">
        <v>2566376</v>
      </c>
      <c r="CO69" s="7">
        <v>379414</v>
      </c>
      <c r="CP69" s="7">
        <v>482655</v>
      </c>
      <c r="CQ69" s="7">
        <v>105846</v>
      </c>
      <c r="CR69" s="7">
        <v>638523</v>
      </c>
      <c r="CS69" s="7">
        <v>207958</v>
      </c>
      <c r="CT69" s="7">
        <v>681591</v>
      </c>
      <c r="CU69" s="7">
        <v>191523</v>
      </c>
      <c r="CV69" s="7">
        <v>250178</v>
      </c>
      <c r="CW69" s="7">
        <v>3159499</v>
      </c>
      <c r="CX69" s="7">
        <v>395900</v>
      </c>
      <c r="CY69" s="7">
        <v>979193</v>
      </c>
      <c r="CZ69" s="7">
        <v>438815</v>
      </c>
      <c r="DA69" s="7">
        <v>1735542</v>
      </c>
      <c r="DB69" s="7">
        <v>1256515</v>
      </c>
      <c r="DC69" s="7">
        <v>854708</v>
      </c>
      <c r="DD69" s="7">
        <v>3525326</v>
      </c>
      <c r="DE69" s="324">
        <f t="shared" si="105"/>
        <v>59104419</v>
      </c>
      <c r="DG69" s="27">
        <f t="shared" ref="DG69:DG73" si="109">BG69/G69</f>
        <v>30555.5</v>
      </c>
      <c r="DH69" s="27">
        <f t="shared" ref="DH69:DH73" si="110">BH69/H69</f>
        <v>30610.2</v>
      </c>
      <c r="DI69" s="27">
        <f t="shared" ref="DI69:DI73" si="111">BI69/I69</f>
        <v>32276.777777777777</v>
      </c>
      <c r="DJ69" s="27">
        <f t="shared" ref="DJ69:DJ73" si="112">BJ69/J69</f>
        <v>27439.111111111109</v>
      </c>
      <c r="DK69" s="27">
        <f t="shared" ref="DK69:DK73" si="113">BK69/K69</f>
        <v>30931</v>
      </c>
      <c r="DL69" s="27">
        <f t="shared" ref="DL69:DL73" si="114">BL69/L69</f>
        <v>30678.205047318614</v>
      </c>
      <c r="DM69" s="27">
        <f t="shared" ref="DM69:DM73" si="115">BM69/M69</f>
        <v>29782.18181818182</v>
      </c>
      <c r="DN69" s="27">
        <f t="shared" ref="DN69:DN73" si="116">BN69/N69</f>
        <v>31336.105263157893</v>
      </c>
      <c r="DO69" s="27">
        <f t="shared" ref="DO69:DO73" si="117">BO69/O69</f>
        <v>28464.857142857141</v>
      </c>
      <c r="DP69" s="27">
        <f t="shared" ref="DP69:DP73" si="118">BP69/P69</f>
        <v>30017.51282051282</v>
      </c>
      <c r="DQ69" s="27">
        <f t="shared" ref="DQ69:DQ73" si="119">BQ69/Q69</f>
        <v>29538.76923076923</v>
      </c>
      <c r="DR69" s="27">
        <f t="shared" ref="DR69:DR73" si="120">BR69/R69</f>
        <v>29137.571428571428</v>
      </c>
      <c r="DS69" s="27">
        <f t="shared" ref="DS69:DS73" si="121">BS69/S69</f>
        <v>28693.344827586207</v>
      </c>
      <c r="DT69" s="27">
        <f t="shared" ref="DT69:DT73" si="122">BT69/T69</f>
        <v>40011</v>
      </c>
      <c r="DU69" s="27">
        <f t="shared" ref="DU69:DU73" si="123">BU69/U69</f>
        <v>33014.6</v>
      </c>
      <c r="DV69" s="27">
        <f t="shared" ref="DV69:DV73" si="124">BV69/V69</f>
        <v>30858.342857142856</v>
      </c>
      <c r="DW69" s="27">
        <f t="shared" ref="DW69:DW73" si="125">BW69/W69</f>
        <v>31156.941176470587</v>
      </c>
      <c r="DX69" s="27">
        <f t="shared" ref="DX69:DX73" si="126">BX69/X69</f>
        <v>30644.375</v>
      </c>
      <c r="DY69" s="27">
        <f t="shared" ref="DY69:DY73" si="127">BY69/Y69</f>
        <v>28268.666666666668</v>
      </c>
      <c r="DZ69" s="27">
        <f t="shared" ref="DZ69:DZ73" si="128">BZ69/Z69</f>
        <v>30823.409090909092</v>
      </c>
      <c r="EA69" s="27">
        <f t="shared" ref="EA69:EA73" si="129">CA69/AA69</f>
        <v>30202.45</v>
      </c>
      <c r="EB69" s="27">
        <f t="shared" ref="EB69:EB73" si="130">CB69/AB69</f>
        <v>28891.5</v>
      </c>
      <c r="EC69" s="27">
        <f t="shared" ref="EC69:EC73" si="131">CC69/AC69</f>
        <v>28741.200000000001</v>
      </c>
      <c r="ED69" s="27">
        <f t="shared" ref="ED69:ED73" si="132">CD69/AD69</f>
        <v>32140.636363636364</v>
      </c>
      <c r="EE69" s="27">
        <f t="shared" ref="EE69:EE73" si="133">CE69/AE69</f>
        <v>26658.642857142859</v>
      </c>
      <c r="EF69" s="27">
        <f t="shared" ref="EF69:EF73" si="134">CF69/AF69</f>
        <v>30606.588235294119</v>
      </c>
      <c r="EG69" s="27">
        <f t="shared" ref="EG69:EG73" si="135">CG69/AG69</f>
        <v>29797.411764705881</v>
      </c>
      <c r="EH69" s="27">
        <f t="shared" ref="EH69:EH73" si="136">CH69/AH69</f>
        <v>31336</v>
      </c>
      <c r="EI69" s="27">
        <f t="shared" ref="EI69:EI73" si="137">CI69/AI69</f>
        <v>26759.1</v>
      </c>
      <c r="EJ69" s="27">
        <f t="shared" ref="EJ69:EJ73" si="138">CJ69/AJ69</f>
        <v>29752.285714285714</v>
      </c>
      <c r="EK69" s="27">
        <f t="shared" ref="EK69:EK73" si="139">CK69/AK69</f>
        <v>30401.528301886792</v>
      </c>
      <c r="EL69" s="27">
        <f t="shared" ref="EL69:EL73" si="140">CL69/AL69</f>
        <v>29984.285714285714</v>
      </c>
      <c r="EM69" s="27">
        <f t="shared" ref="EM69:EM73" si="141">CM69/AM69</f>
        <v>30429.117647058825</v>
      </c>
      <c r="EN69" s="27">
        <f t="shared" ref="EN69:EN73" si="142">CN69/AN69</f>
        <v>29841.581395348836</v>
      </c>
      <c r="EO69" s="27">
        <f t="shared" ref="EO69:EO73" si="143">CO69/AO69</f>
        <v>31617.833333333332</v>
      </c>
      <c r="EP69" s="27">
        <f t="shared" ref="EP69:EP73" si="144">CP69/AP69</f>
        <v>30165.9375</v>
      </c>
      <c r="EQ69" s="27">
        <f t="shared" ref="EQ69:EQ73" si="145">CQ69/AQ69</f>
        <v>26461.5</v>
      </c>
      <c r="ER69" s="27">
        <f t="shared" ref="ER69:ER73" si="146">CR69/AR69</f>
        <v>27761.869565217392</v>
      </c>
      <c r="ES69" s="27">
        <f t="shared" ref="ES69:ES73" si="147">CS69/AS69</f>
        <v>29708.285714285714</v>
      </c>
      <c r="ET69" s="27">
        <f t="shared" ref="ET69:ET73" si="148">CT69/AT69</f>
        <v>29634.391304347828</v>
      </c>
      <c r="EU69" s="27">
        <f t="shared" ref="EU69:EU73" si="149">CU69/AU69</f>
        <v>31920.5</v>
      </c>
      <c r="EV69" s="27">
        <f t="shared" ref="EV69:EV73" si="150">CV69/AV69</f>
        <v>31272.25</v>
      </c>
      <c r="EW69" s="27">
        <f t="shared" ref="EW69:EW73" si="151">CW69/AW69</f>
        <v>30975.480392156864</v>
      </c>
      <c r="EX69" s="27">
        <f t="shared" ref="EX69:EX73" si="152">CX69/AX69</f>
        <v>30453.846153846152</v>
      </c>
      <c r="EY69" s="27">
        <f t="shared" ref="EY69:EY73" si="153">CY69/AY69</f>
        <v>32639.766666666666</v>
      </c>
      <c r="EZ69" s="27">
        <f t="shared" ref="EZ69:EZ73" si="154">CZ69/AZ69</f>
        <v>31343.928571428572</v>
      </c>
      <c r="FA69" s="27">
        <f t="shared" ref="FA69:FA73" si="155">DA69/BA69</f>
        <v>30991.821428571428</v>
      </c>
      <c r="FB69" s="27">
        <f t="shared" ref="FB69:FB73" si="156">DB69/BB69</f>
        <v>28557.159090909092</v>
      </c>
      <c r="FC69" s="27">
        <f t="shared" ref="FC69:FC73" si="157">DC69/BC69</f>
        <v>30525.285714285714</v>
      </c>
      <c r="FD69" s="27">
        <f t="shared" ref="FD69:FD73" si="158">DD69/BD69</f>
        <v>30130.991452991453</v>
      </c>
      <c r="FE69" s="28">
        <f t="shared" ref="FE69:FE73" si="159">DE69/BE69</f>
        <v>30403.507716049382</v>
      </c>
    </row>
    <row r="70" spans="1:161">
      <c r="A70" s="1" t="s">
        <v>375</v>
      </c>
      <c r="B70" s="2" t="s">
        <v>279</v>
      </c>
      <c r="C70" s="37" t="s">
        <v>477</v>
      </c>
      <c r="D70" s="1">
        <v>6</v>
      </c>
      <c r="E70" s="2" t="s">
        <v>694</v>
      </c>
      <c r="F70" s="4" t="s">
        <v>345</v>
      </c>
      <c r="G70" s="7">
        <v>12</v>
      </c>
      <c r="H70" s="7">
        <v>18</v>
      </c>
      <c r="I70" s="7">
        <v>24</v>
      </c>
      <c r="J70" s="7">
        <v>10</v>
      </c>
      <c r="K70" s="7">
        <v>22</v>
      </c>
      <c r="L70" s="7">
        <v>573</v>
      </c>
      <c r="M70" s="7">
        <v>46</v>
      </c>
      <c r="N70" s="7">
        <v>46</v>
      </c>
      <c r="O70" s="7">
        <v>70</v>
      </c>
      <c r="P70" s="7">
        <v>87</v>
      </c>
      <c r="Q70" s="7">
        <v>69</v>
      </c>
      <c r="R70" s="7">
        <v>26</v>
      </c>
      <c r="S70" s="7">
        <v>53</v>
      </c>
      <c r="T70" s="7">
        <v>10</v>
      </c>
      <c r="U70" s="7">
        <v>15</v>
      </c>
      <c r="V70" s="7">
        <v>806</v>
      </c>
      <c r="W70" s="7">
        <v>59</v>
      </c>
      <c r="X70" s="7">
        <v>22</v>
      </c>
      <c r="Y70" s="7">
        <v>45</v>
      </c>
      <c r="Z70" s="7">
        <v>49</v>
      </c>
      <c r="AA70" s="7">
        <v>47</v>
      </c>
      <c r="AB70" s="7">
        <v>33</v>
      </c>
      <c r="AC70" s="7">
        <v>31</v>
      </c>
      <c r="AD70" s="7">
        <v>17</v>
      </c>
      <c r="AE70" s="7">
        <v>30</v>
      </c>
      <c r="AF70" s="7">
        <v>81</v>
      </c>
      <c r="AG70" s="7">
        <v>25</v>
      </c>
      <c r="AH70" s="7">
        <v>53</v>
      </c>
      <c r="AI70" s="7">
        <v>26</v>
      </c>
      <c r="AJ70" s="7">
        <v>53</v>
      </c>
      <c r="AK70" s="7">
        <v>112</v>
      </c>
      <c r="AL70" s="7">
        <v>34</v>
      </c>
      <c r="AM70" s="7">
        <v>48</v>
      </c>
      <c r="AN70" s="7">
        <v>147</v>
      </c>
      <c r="AO70" s="7">
        <v>11</v>
      </c>
      <c r="AP70" s="7">
        <v>55</v>
      </c>
      <c r="AQ70" s="7">
        <v>21</v>
      </c>
      <c r="AR70" s="7">
        <v>46</v>
      </c>
      <c r="AS70" s="7">
        <v>21</v>
      </c>
      <c r="AT70" s="7">
        <v>61</v>
      </c>
      <c r="AU70" s="7">
        <v>16</v>
      </c>
      <c r="AV70" s="7">
        <v>31</v>
      </c>
      <c r="AW70" s="7">
        <v>186</v>
      </c>
      <c r="AX70" s="7">
        <v>27</v>
      </c>
      <c r="AY70" s="7">
        <v>54</v>
      </c>
      <c r="AZ70" s="7">
        <v>33</v>
      </c>
      <c r="BA70" s="7">
        <v>138</v>
      </c>
      <c r="BB70" s="7">
        <v>103</v>
      </c>
      <c r="BC70" s="7">
        <v>63</v>
      </c>
      <c r="BD70" s="7">
        <v>230</v>
      </c>
      <c r="BE70" s="9">
        <f t="shared" si="108"/>
        <v>3895</v>
      </c>
      <c r="BG70" s="7">
        <v>189135</v>
      </c>
      <c r="BH70" s="7">
        <v>261125</v>
      </c>
      <c r="BI70" s="7">
        <v>299443</v>
      </c>
      <c r="BJ70" s="7">
        <v>138022</v>
      </c>
      <c r="BK70" s="7">
        <v>308634</v>
      </c>
      <c r="BL70" s="7">
        <v>8226379</v>
      </c>
      <c r="BM70" s="7">
        <v>611771</v>
      </c>
      <c r="BN70" s="7">
        <v>659435</v>
      </c>
      <c r="BO70" s="7">
        <v>932791</v>
      </c>
      <c r="BP70" s="7">
        <v>1243929</v>
      </c>
      <c r="BQ70" s="7">
        <v>991625</v>
      </c>
      <c r="BR70" s="7">
        <v>357286</v>
      </c>
      <c r="BS70" s="7">
        <v>760031</v>
      </c>
      <c r="BT70" s="7">
        <v>155344</v>
      </c>
      <c r="BU70" s="7">
        <v>208585</v>
      </c>
      <c r="BV70" s="7">
        <v>11398236</v>
      </c>
      <c r="BW70" s="7">
        <v>805936</v>
      </c>
      <c r="BX70" s="7">
        <v>284989</v>
      </c>
      <c r="BY70" s="7">
        <v>610631</v>
      </c>
      <c r="BZ70" s="7">
        <v>670188</v>
      </c>
      <c r="CA70" s="7">
        <v>660199</v>
      </c>
      <c r="CB70" s="7">
        <v>520085</v>
      </c>
      <c r="CC70" s="7">
        <v>395829</v>
      </c>
      <c r="CD70" s="7">
        <v>244169</v>
      </c>
      <c r="CE70" s="7">
        <v>394999</v>
      </c>
      <c r="CF70" s="7">
        <v>1140673</v>
      </c>
      <c r="CG70" s="7">
        <v>370047</v>
      </c>
      <c r="CH70" s="7">
        <v>741528</v>
      </c>
      <c r="CI70" s="7">
        <v>351283</v>
      </c>
      <c r="CJ70" s="7">
        <v>726952</v>
      </c>
      <c r="CK70" s="7">
        <v>1533098</v>
      </c>
      <c r="CL70" s="7">
        <v>478607</v>
      </c>
      <c r="CM70" s="7">
        <v>657764</v>
      </c>
      <c r="CN70" s="7">
        <v>2117493</v>
      </c>
      <c r="CO70" s="7">
        <v>153832</v>
      </c>
      <c r="CP70" s="7">
        <v>764529</v>
      </c>
      <c r="CQ70" s="7">
        <v>291912</v>
      </c>
      <c r="CR70" s="7">
        <v>659337</v>
      </c>
      <c r="CS70" s="7">
        <v>280917</v>
      </c>
      <c r="CT70" s="7">
        <v>802308</v>
      </c>
      <c r="CU70" s="7">
        <v>226707</v>
      </c>
      <c r="CV70" s="7">
        <v>426631</v>
      </c>
      <c r="CW70" s="7">
        <v>2707940</v>
      </c>
      <c r="CX70" s="7">
        <v>365286</v>
      </c>
      <c r="CY70" s="7">
        <v>725828</v>
      </c>
      <c r="CZ70" s="7">
        <v>466082</v>
      </c>
      <c r="DA70" s="7">
        <v>1914468</v>
      </c>
      <c r="DB70" s="7">
        <v>1427914</v>
      </c>
      <c r="DC70" s="7">
        <v>866553</v>
      </c>
      <c r="DD70" s="7">
        <v>3279259</v>
      </c>
      <c r="DE70" s="324">
        <f t="shared" si="105"/>
        <v>54805744</v>
      </c>
      <c r="DG70" s="27">
        <f t="shared" si="109"/>
        <v>15761.25</v>
      </c>
      <c r="DH70" s="27">
        <f t="shared" si="110"/>
        <v>14506.944444444445</v>
      </c>
      <c r="DI70" s="27">
        <f t="shared" si="111"/>
        <v>12476.791666666666</v>
      </c>
      <c r="DJ70" s="27">
        <f t="shared" si="112"/>
        <v>13802.2</v>
      </c>
      <c r="DK70" s="27">
        <f t="shared" si="113"/>
        <v>14028.818181818182</v>
      </c>
      <c r="DL70" s="27">
        <f t="shared" si="114"/>
        <v>14356.68237347295</v>
      </c>
      <c r="DM70" s="27">
        <f t="shared" si="115"/>
        <v>13299.369565217392</v>
      </c>
      <c r="DN70" s="27">
        <f t="shared" si="116"/>
        <v>14335.54347826087</v>
      </c>
      <c r="DO70" s="27">
        <f t="shared" si="117"/>
        <v>13325.585714285715</v>
      </c>
      <c r="DP70" s="27">
        <f t="shared" si="118"/>
        <v>14298.034482758621</v>
      </c>
      <c r="DQ70" s="27">
        <f t="shared" si="119"/>
        <v>14371.376811594202</v>
      </c>
      <c r="DR70" s="27">
        <f t="shared" si="120"/>
        <v>13741.76923076923</v>
      </c>
      <c r="DS70" s="27">
        <f t="shared" si="121"/>
        <v>14340.207547169812</v>
      </c>
      <c r="DT70" s="27">
        <f t="shared" si="122"/>
        <v>15534.4</v>
      </c>
      <c r="DU70" s="27">
        <f t="shared" si="123"/>
        <v>13905.666666666666</v>
      </c>
      <c r="DV70" s="27">
        <f t="shared" si="124"/>
        <v>14141.732009925558</v>
      </c>
      <c r="DW70" s="27">
        <f t="shared" si="125"/>
        <v>13659.93220338983</v>
      </c>
      <c r="DX70" s="27">
        <f t="shared" si="126"/>
        <v>12954.045454545454</v>
      </c>
      <c r="DY70" s="27">
        <f t="shared" si="127"/>
        <v>13569.577777777778</v>
      </c>
      <c r="DZ70" s="27">
        <f t="shared" si="128"/>
        <v>13677.306122448979</v>
      </c>
      <c r="EA70" s="27">
        <f t="shared" si="129"/>
        <v>14046.787234042553</v>
      </c>
      <c r="EB70" s="27">
        <f t="shared" si="130"/>
        <v>15760.151515151516</v>
      </c>
      <c r="EC70" s="27">
        <f t="shared" si="131"/>
        <v>12768.677419354839</v>
      </c>
      <c r="ED70" s="27">
        <f t="shared" si="132"/>
        <v>14362.882352941177</v>
      </c>
      <c r="EE70" s="27">
        <f t="shared" si="133"/>
        <v>13166.633333333333</v>
      </c>
      <c r="EF70" s="27">
        <f t="shared" si="134"/>
        <v>14082.382716049382</v>
      </c>
      <c r="EG70" s="27">
        <f t="shared" si="135"/>
        <v>14801.88</v>
      </c>
      <c r="EH70" s="27">
        <f t="shared" si="136"/>
        <v>13991.094339622641</v>
      </c>
      <c r="EI70" s="27">
        <f t="shared" si="137"/>
        <v>13510.884615384615</v>
      </c>
      <c r="EJ70" s="27">
        <f t="shared" si="138"/>
        <v>13716.075471698114</v>
      </c>
      <c r="EK70" s="27">
        <f t="shared" si="139"/>
        <v>13688.375</v>
      </c>
      <c r="EL70" s="27">
        <f t="shared" si="140"/>
        <v>14076.676470588236</v>
      </c>
      <c r="EM70" s="27">
        <f t="shared" si="141"/>
        <v>13703.416666666666</v>
      </c>
      <c r="EN70" s="27">
        <f t="shared" si="142"/>
        <v>14404.714285714286</v>
      </c>
      <c r="EO70" s="27">
        <f t="shared" si="143"/>
        <v>13984.727272727272</v>
      </c>
      <c r="EP70" s="27">
        <f t="shared" si="144"/>
        <v>13900.527272727273</v>
      </c>
      <c r="EQ70" s="27">
        <f t="shared" si="145"/>
        <v>13900.571428571429</v>
      </c>
      <c r="ER70" s="27">
        <f t="shared" si="146"/>
        <v>14333.41304347826</v>
      </c>
      <c r="ES70" s="27">
        <f t="shared" si="147"/>
        <v>13377</v>
      </c>
      <c r="ET70" s="27">
        <f t="shared" si="148"/>
        <v>13152.590163934427</v>
      </c>
      <c r="EU70" s="27">
        <f t="shared" si="149"/>
        <v>14169.1875</v>
      </c>
      <c r="EV70" s="27">
        <f t="shared" si="150"/>
        <v>13762.290322580646</v>
      </c>
      <c r="EW70" s="27">
        <f t="shared" si="151"/>
        <v>14558.817204301075</v>
      </c>
      <c r="EX70" s="27">
        <f t="shared" si="152"/>
        <v>13529.111111111111</v>
      </c>
      <c r="EY70" s="27">
        <f t="shared" si="153"/>
        <v>13441.259259259259</v>
      </c>
      <c r="EZ70" s="27">
        <f t="shared" si="154"/>
        <v>14123.69696969697</v>
      </c>
      <c r="FA70" s="27">
        <f t="shared" si="155"/>
        <v>13872.95652173913</v>
      </c>
      <c r="FB70" s="27">
        <f t="shared" si="156"/>
        <v>13863.242718446601</v>
      </c>
      <c r="FC70" s="27">
        <f t="shared" si="157"/>
        <v>13754.809523809523</v>
      </c>
      <c r="FD70" s="27">
        <f t="shared" si="158"/>
        <v>14257.647826086957</v>
      </c>
      <c r="FE70" s="28">
        <f t="shared" si="159"/>
        <v>14070.794351732991</v>
      </c>
    </row>
    <row r="71" spans="1:161">
      <c r="A71" s="1" t="s">
        <v>375</v>
      </c>
      <c r="B71" s="2" t="s">
        <v>263</v>
      </c>
      <c r="C71" s="37" t="s">
        <v>477</v>
      </c>
      <c r="D71" s="1">
        <v>6</v>
      </c>
      <c r="E71" s="2" t="s">
        <v>694</v>
      </c>
      <c r="F71" s="4" t="s">
        <v>345</v>
      </c>
      <c r="G71" s="7">
        <v>31</v>
      </c>
      <c r="H71" s="7">
        <v>46</v>
      </c>
      <c r="I71" s="7">
        <v>50</v>
      </c>
      <c r="J71" s="7">
        <v>25</v>
      </c>
      <c r="K71" s="7">
        <v>49</v>
      </c>
      <c r="L71" s="7">
        <v>1190</v>
      </c>
      <c r="M71" s="7">
        <v>77</v>
      </c>
      <c r="N71" s="7">
        <v>108</v>
      </c>
      <c r="O71" s="7">
        <v>108</v>
      </c>
      <c r="P71" s="7">
        <v>148</v>
      </c>
      <c r="Q71" s="7">
        <v>97</v>
      </c>
      <c r="R71" s="7">
        <v>68</v>
      </c>
      <c r="S71" s="7">
        <v>155</v>
      </c>
      <c r="T71" s="7">
        <v>31</v>
      </c>
      <c r="U71" s="7">
        <v>60</v>
      </c>
      <c r="V71" s="7">
        <v>1383</v>
      </c>
      <c r="W71" s="7">
        <v>124</v>
      </c>
      <c r="X71" s="7">
        <v>54</v>
      </c>
      <c r="Y71" s="7">
        <v>123</v>
      </c>
      <c r="Z71" s="7">
        <v>135</v>
      </c>
      <c r="AA71" s="7">
        <v>94</v>
      </c>
      <c r="AB71" s="7">
        <v>100</v>
      </c>
      <c r="AC71" s="7">
        <v>73</v>
      </c>
      <c r="AD71" s="7">
        <v>61</v>
      </c>
      <c r="AE71" s="7">
        <v>64</v>
      </c>
      <c r="AF71" s="7">
        <v>182</v>
      </c>
      <c r="AG71" s="7">
        <v>53</v>
      </c>
      <c r="AH71" s="7">
        <v>128</v>
      </c>
      <c r="AI71" s="7">
        <v>66</v>
      </c>
      <c r="AJ71" s="7">
        <v>85</v>
      </c>
      <c r="AK71" s="7">
        <v>176</v>
      </c>
      <c r="AL71" s="7">
        <v>84</v>
      </c>
      <c r="AM71" s="7">
        <v>130</v>
      </c>
      <c r="AN71" s="7">
        <v>317</v>
      </c>
      <c r="AO71" s="7">
        <v>32</v>
      </c>
      <c r="AP71" s="7">
        <v>136</v>
      </c>
      <c r="AQ71" s="7">
        <v>59</v>
      </c>
      <c r="AR71" s="7">
        <v>106</v>
      </c>
      <c r="AS71" s="7">
        <v>65</v>
      </c>
      <c r="AT71" s="7">
        <v>136</v>
      </c>
      <c r="AU71" s="7">
        <v>38</v>
      </c>
      <c r="AV71" s="7">
        <v>93</v>
      </c>
      <c r="AW71" s="7">
        <v>409</v>
      </c>
      <c r="AX71" s="7">
        <v>117</v>
      </c>
      <c r="AY71" s="7">
        <v>105</v>
      </c>
      <c r="AZ71" s="7">
        <v>81</v>
      </c>
      <c r="BA71" s="7">
        <v>273</v>
      </c>
      <c r="BB71" s="7">
        <v>257</v>
      </c>
      <c r="BC71" s="7">
        <v>149</v>
      </c>
      <c r="BD71" s="7">
        <v>421</v>
      </c>
      <c r="BE71" s="9">
        <f t="shared" si="108"/>
        <v>8152</v>
      </c>
      <c r="BG71" s="7">
        <v>206643</v>
      </c>
      <c r="BH71" s="7">
        <v>319272</v>
      </c>
      <c r="BI71" s="7">
        <v>337006</v>
      </c>
      <c r="BJ71" s="7">
        <v>168269</v>
      </c>
      <c r="BK71" s="7">
        <v>353169</v>
      </c>
      <c r="BL71" s="7">
        <v>8659358</v>
      </c>
      <c r="BM71" s="7">
        <v>556135</v>
      </c>
      <c r="BN71" s="7">
        <v>732957</v>
      </c>
      <c r="BO71" s="7">
        <v>752614</v>
      </c>
      <c r="BP71" s="7">
        <v>1040180</v>
      </c>
      <c r="BQ71" s="7">
        <v>711688</v>
      </c>
      <c r="BR71" s="7">
        <v>470498</v>
      </c>
      <c r="BS71" s="7">
        <v>1098870</v>
      </c>
      <c r="BT71" s="7">
        <v>225369</v>
      </c>
      <c r="BU71" s="7">
        <v>412896</v>
      </c>
      <c r="BV71" s="7">
        <v>9614580</v>
      </c>
      <c r="BW71" s="7">
        <v>988020</v>
      </c>
      <c r="BX71" s="7">
        <v>375026</v>
      </c>
      <c r="BY71" s="7">
        <v>847391</v>
      </c>
      <c r="BZ71" s="7">
        <v>948063</v>
      </c>
      <c r="CA71" s="7">
        <v>642302</v>
      </c>
      <c r="CB71" s="7">
        <v>710342</v>
      </c>
      <c r="CC71" s="7">
        <v>507165</v>
      </c>
      <c r="CD71" s="7">
        <v>417681</v>
      </c>
      <c r="CE71" s="7">
        <v>454809</v>
      </c>
      <c r="CF71" s="7">
        <v>1294519</v>
      </c>
      <c r="CG71" s="7">
        <v>387630</v>
      </c>
      <c r="CH71" s="7">
        <v>907503</v>
      </c>
      <c r="CI71" s="7">
        <v>457905</v>
      </c>
      <c r="CJ71" s="7">
        <v>583620</v>
      </c>
      <c r="CK71" s="7">
        <v>1263918</v>
      </c>
      <c r="CL71" s="7">
        <v>570481</v>
      </c>
      <c r="CM71" s="7">
        <v>916851</v>
      </c>
      <c r="CN71" s="7">
        <v>2325573</v>
      </c>
      <c r="CO71" s="7">
        <v>217494</v>
      </c>
      <c r="CP71" s="7">
        <v>999719</v>
      </c>
      <c r="CQ71" s="7">
        <v>427783</v>
      </c>
      <c r="CR71" s="7">
        <v>714856</v>
      </c>
      <c r="CS71" s="7">
        <v>463802</v>
      </c>
      <c r="CT71" s="7">
        <v>953109</v>
      </c>
      <c r="CU71" s="7">
        <v>277808</v>
      </c>
      <c r="CV71" s="7">
        <v>677633</v>
      </c>
      <c r="CW71" s="7">
        <v>3015543</v>
      </c>
      <c r="CX71" s="7">
        <v>814753</v>
      </c>
      <c r="CY71" s="7">
        <v>733432</v>
      </c>
      <c r="CZ71" s="7">
        <v>571006</v>
      </c>
      <c r="DA71" s="7">
        <v>1947870</v>
      </c>
      <c r="DB71" s="7">
        <v>1804162</v>
      </c>
      <c r="DC71" s="7">
        <v>1026182</v>
      </c>
      <c r="DD71" s="7">
        <v>3038999</v>
      </c>
      <c r="DE71" s="324">
        <f t="shared" si="105"/>
        <v>57942454</v>
      </c>
      <c r="DG71" s="27">
        <f t="shared" si="109"/>
        <v>6665.9032258064517</v>
      </c>
      <c r="DH71" s="27">
        <f t="shared" si="110"/>
        <v>6940.695652173913</v>
      </c>
      <c r="DI71" s="27">
        <f t="shared" si="111"/>
        <v>6740.12</v>
      </c>
      <c r="DJ71" s="27">
        <f t="shared" si="112"/>
        <v>6730.76</v>
      </c>
      <c r="DK71" s="27">
        <f t="shared" si="113"/>
        <v>7207.5306122448983</v>
      </c>
      <c r="DL71" s="27">
        <f t="shared" si="114"/>
        <v>7276.7714285714283</v>
      </c>
      <c r="DM71" s="27">
        <f t="shared" si="115"/>
        <v>7222.5324675324673</v>
      </c>
      <c r="DN71" s="27">
        <f t="shared" si="116"/>
        <v>6786.6388888888887</v>
      </c>
      <c r="DO71" s="27">
        <f t="shared" si="117"/>
        <v>6968.6481481481478</v>
      </c>
      <c r="DP71" s="27">
        <f t="shared" si="118"/>
        <v>7028.2432432432433</v>
      </c>
      <c r="DQ71" s="27">
        <f t="shared" si="119"/>
        <v>7336.9896907216498</v>
      </c>
      <c r="DR71" s="27">
        <f t="shared" si="120"/>
        <v>6919.088235294118</v>
      </c>
      <c r="DS71" s="27">
        <f t="shared" si="121"/>
        <v>7089.4838709677415</v>
      </c>
      <c r="DT71" s="27">
        <f t="shared" si="122"/>
        <v>7269.9677419354839</v>
      </c>
      <c r="DU71" s="27">
        <f t="shared" si="123"/>
        <v>6881.6</v>
      </c>
      <c r="DV71" s="27">
        <f t="shared" si="124"/>
        <v>6951.9739696312363</v>
      </c>
      <c r="DW71" s="27">
        <f t="shared" si="125"/>
        <v>7967.9032258064517</v>
      </c>
      <c r="DX71" s="27">
        <f t="shared" si="126"/>
        <v>6944.9259259259261</v>
      </c>
      <c r="DY71" s="27">
        <f t="shared" si="127"/>
        <v>6889.3577235772354</v>
      </c>
      <c r="DZ71" s="27">
        <f t="shared" si="128"/>
        <v>7022.6888888888889</v>
      </c>
      <c r="EA71" s="27">
        <f t="shared" si="129"/>
        <v>6833</v>
      </c>
      <c r="EB71" s="27">
        <f t="shared" si="130"/>
        <v>7103.42</v>
      </c>
      <c r="EC71" s="27">
        <f t="shared" si="131"/>
        <v>6947.4657534246571</v>
      </c>
      <c r="ED71" s="27">
        <f t="shared" si="132"/>
        <v>6847.2295081967213</v>
      </c>
      <c r="EE71" s="27">
        <f t="shared" si="133"/>
        <v>7106.390625</v>
      </c>
      <c r="EF71" s="27">
        <f t="shared" si="134"/>
        <v>7112.7417582417584</v>
      </c>
      <c r="EG71" s="27">
        <f t="shared" si="135"/>
        <v>7313.7735849056608</v>
      </c>
      <c r="EH71" s="27">
        <f t="shared" si="136"/>
        <v>7089.8671875</v>
      </c>
      <c r="EI71" s="27">
        <f t="shared" si="137"/>
        <v>6937.954545454545</v>
      </c>
      <c r="EJ71" s="27">
        <f t="shared" si="138"/>
        <v>6866.1176470588234</v>
      </c>
      <c r="EK71" s="27">
        <f t="shared" si="139"/>
        <v>7181.352272727273</v>
      </c>
      <c r="EL71" s="27">
        <f t="shared" si="140"/>
        <v>6791.4404761904761</v>
      </c>
      <c r="EM71" s="27">
        <f t="shared" si="141"/>
        <v>7052.7</v>
      </c>
      <c r="EN71" s="27">
        <f t="shared" si="142"/>
        <v>7336.1924290220823</v>
      </c>
      <c r="EO71" s="27">
        <f t="shared" si="143"/>
        <v>6796.6875</v>
      </c>
      <c r="EP71" s="27">
        <f t="shared" si="144"/>
        <v>7350.875</v>
      </c>
      <c r="EQ71" s="27">
        <f t="shared" si="145"/>
        <v>7250.5593220338988</v>
      </c>
      <c r="ER71" s="27">
        <f t="shared" si="146"/>
        <v>6743.9245283018872</v>
      </c>
      <c r="ES71" s="27">
        <f t="shared" si="147"/>
        <v>7135.4153846153849</v>
      </c>
      <c r="ET71" s="27">
        <f t="shared" si="148"/>
        <v>7008.1544117647063</v>
      </c>
      <c r="EU71" s="27">
        <f t="shared" si="149"/>
        <v>7310.7368421052633</v>
      </c>
      <c r="EV71" s="27">
        <f t="shared" si="150"/>
        <v>7286.3763440860212</v>
      </c>
      <c r="EW71" s="27">
        <f t="shared" si="151"/>
        <v>7372.9657701711494</v>
      </c>
      <c r="EX71" s="27">
        <f t="shared" si="152"/>
        <v>6963.7008547008545</v>
      </c>
      <c r="EY71" s="27">
        <f t="shared" si="153"/>
        <v>6985.0666666666666</v>
      </c>
      <c r="EZ71" s="27">
        <f t="shared" si="154"/>
        <v>7049.4567901234568</v>
      </c>
      <c r="FA71" s="27">
        <f t="shared" si="155"/>
        <v>7135.0549450549452</v>
      </c>
      <c r="FB71" s="27">
        <f t="shared" si="156"/>
        <v>7020.0856031128405</v>
      </c>
      <c r="FC71" s="27">
        <f t="shared" si="157"/>
        <v>6887.1275167785234</v>
      </c>
      <c r="FD71" s="27">
        <f t="shared" si="158"/>
        <v>7218.5249406175772</v>
      </c>
      <c r="FE71" s="28">
        <f t="shared" si="159"/>
        <v>7107.7593228655542</v>
      </c>
    </row>
    <row r="72" spans="1:161">
      <c r="A72" s="1" t="s">
        <v>375</v>
      </c>
      <c r="B72" s="2" t="s">
        <v>368</v>
      </c>
      <c r="C72" s="37" t="s">
        <v>477</v>
      </c>
      <c r="D72" s="1">
        <v>6</v>
      </c>
      <c r="E72" s="2" t="s">
        <v>694</v>
      </c>
      <c r="F72" s="4" t="s">
        <v>345</v>
      </c>
      <c r="G72" s="7">
        <v>51</v>
      </c>
      <c r="H72" s="7">
        <v>146</v>
      </c>
      <c r="I72" s="7">
        <v>192</v>
      </c>
      <c r="J72" s="7">
        <v>61</v>
      </c>
      <c r="K72" s="7">
        <v>144</v>
      </c>
      <c r="L72" s="7">
        <v>2450</v>
      </c>
      <c r="M72" s="7">
        <v>235</v>
      </c>
      <c r="N72" s="7">
        <v>297</v>
      </c>
      <c r="O72" s="7">
        <v>382</v>
      </c>
      <c r="P72" s="7">
        <v>480</v>
      </c>
      <c r="Q72" s="7">
        <v>312</v>
      </c>
      <c r="R72" s="7">
        <v>165</v>
      </c>
      <c r="S72" s="7">
        <v>354</v>
      </c>
      <c r="T72" s="7">
        <v>124</v>
      </c>
      <c r="U72" s="7">
        <v>177</v>
      </c>
      <c r="V72" s="7">
        <v>2892</v>
      </c>
      <c r="W72" s="7">
        <v>367</v>
      </c>
      <c r="X72" s="7">
        <v>178</v>
      </c>
      <c r="Y72" s="7">
        <v>406</v>
      </c>
      <c r="Z72" s="7">
        <v>343</v>
      </c>
      <c r="AA72" s="7">
        <v>299</v>
      </c>
      <c r="AB72" s="7">
        <v>303</v>
      </c>
      <c r="AC72" s="7">
        <v>302</v>
      </c>
      <c r="AD72" s="7">
        <v>149</v>
      </c>
      <c r="AE72" s="7">
        <v>257</v>
      </c>
      <c r="AF72" s="7">
        <v>514</v>
      </c>
      <c r="AG72" s="7">
        <v>216</v>
      </c>
      <c r="AH72" s="7">
        <v>408</v>
      </c>
      <c r="AI72" s="7">
        <v>225</v>
      </c>
      <c r="AJ72" s="7">
        <v>293</v>
      </c>
      <c r="AK72" s="7">
        <v>523</v>
      </c>
      <c r="AL72" s="7">
        <v>299</v>
      </c>
      <c r="AM72" s="7">
        <v>439</v>
      </c>
      <c r="AN72" s="7">
        <v>792</v>
      </c>
      <c r="AO72" s="7">
        <v>100</v>
      </c>
      <c r="AP72" s="7">
        <v>395</v>
      </c>
      <c r="AQ72" s="7">
        <v>245</v>
      </c>
      <c r="AR72" s="7">
        <v>426</v>
      </c>
      <c r="AS72" s="7">
        <v>261</v>
      </c>
      <c r="AT72" s="7">
        <v>357</v>
      </c>
      <c r="AU72" s="7">
        <v>222</v>
      </c>
      <c r="AV72" s="7">
        <v>359</v>
      </c>
      <c r="AW72" s="7">
        <v>985</v>
      </c>
      <c r="AX72" s="7">
        <v>403</v>
      </c>
      <c r="AY72" s="7">
        <v>300</v>
      </c>
      <c r="AZ72" s="7">
        <v>387</v>
      </c>
      <c r="BA72" s="7">
        <v>639</v>
      </c>
      <c r="BB72" s="7">
        <v>747</v>
      </c>
      <c r="BC72" s="7">
        <v>576</v>
      </c>
      <c r="BD72" s="7">
        <v>1161</v>
      </c>
      <c r="BE72" s="9">
        <f t="shared" si="108"/>
        <v>22338</v>
      </c>
      <c r="BG72" s="7">
        <v>164690</v>
      </c>
      <c r="BH72" s="7">
        <v>439875</v>
      </c>
      <c r="BI72" s="7">
        <v>515444</v>
      </c>
      <c r="BJ72" s="7">
        <v>204286</v>
      </c>
      <c r="BK72" s="7">
        <v>451341</v>
      </c>
      <c r="BL72" s="7">
        <v>8167663</v>
      </c>
      <c r="BM72" s="7">
        <v>750857</v>
      </c>
      <c r="BN72" s="7">
        <v>963106</v>
      </c>
      <c r="BO72" s="7">
        <v>1253060</v>
      </c>
      <c r="BP72" s="7">
        <v>1543281</v>
      </c>
      <c r="BQ72" s="7">
        <v>992268</v>
      </c>
      <c r="BR72" s="7">
        <v>539255</v>
      </c>
      <c r="BS72" s="7">
        <v>1144083</v>
      </c>
      <c r="BT72" s="7">
        <v>379258</v>
      </c>
      <c r="BU72" s="7">
        <v>562820</v>
      </c>
      <c r="BV72" s="7">
        <v>9513458</v>
      </c>
      <c r="BW72" s="7">
        <v>1178605</v>
      </c>
      <c r="BX72" s="7">
        <v>540496</v>
      </c>
      <c r="BY72" s="7">
        <v>1278252</v>
      </c>
      <c r="BZ72" s="7">
        <v>1119057</v>
      </c>
      <c r="CA72" s="7">
        <v>959057</v>
      </c>
      <c r="CB72" s="7">
        <v>1007686</v>
      </c>
      <c r="CC72" s="7">
        <v>950830</v>
      </c>
      <c r="CD72" s="7">
        <v>481612</v>
      </c>
      <c r="CE72" s="7">
        <v>819339</v>
      </c>
      <c r="CF72" s="7">
        <v>1651753</v>
      </c>
      <c r="CG72" s="7">
        <v>668640</v>
      </c>
      <c r="CH72" s="7">
        <v>1288997</v>
      </c>
      <c r="CI72" s="7">
        <v>701273</v>
      </c>
      <c r="CJ72" s="7">
        <v>955683</v>
      </c>
      <c r="CK72" s="7">
        <v>1713631</v>
      </c>
      <c r="CL72" s="7">
        <v>941302</v>
      </c>
      <c r="CM72" s="7">
        <v>1383085</v>
      </c>
      <c r="CN72" s="7">
        <v>2641585</v>
      </c>
      <c r="CO72" s="7">
        <v>314147</v>
      </c>
      <c r="CP72" s="7">
        <v>1313963</v>
      </c>
      <c r="CQ72" s="7">
        <v>743273</v>
      </c>
      <c r="CR72" s="7">
        <v>1343762</v>
      </c>
      <c r="CS72" s="7">
        <v>819401</v>
      </c>
      <c r="CT72" s="7">
        <v>1128758</v>
      </c>
      <c r="CU72" s="7">
        <v>557985</v>
      </c>
      <c r="CV72" s="7">
        <v>1096122</v>
      </c>
      <c r="CW72" s="7">
        <v>3308084</v>
      </c>
      <c r="CX72" s="7">
        <v>1218412</v>
      </c>
      <c r="CY72" s="7">
        <v>961494</v>
      </c>
      <c r="CZ72" s="7">
        <v>1171889</v>
      </c>
      <c r="DA72" s="7">
        <v>2133233</v>
      </c>
      <c r="DB72" s="7">
        <v>2379630</v>
      </c>
      <c r="DC72" s="7">
        <v>1813712</v>
      </c>
      <c r="DD72" s="7">
        <v>3773497</v>
      </c>
      <c r="DE72" s="324">
        <f t="shared" si="105"/>
        <v>71942990</v>
      </c>
      <c r="DG72" s="27">
        <f t="shared" si="109"/>
        <v>3229.2156862745096</v>
      </c>
      <c r="DH72" s="27">
        <f t="shared" si="110"/>
        <v>3012.8424657534247</v>
      </c>
      <c r="DI72" s="27">
        <f t="shared" si="111"/>
        <v>2684.6041666666665</v>
      </c>
      <c r="DJ72" s="27">
        <f t="shared" si="112"/>
        <v>3348.9508196721313</v>
      </c>
      <c r="DK72" s="27">
        <f t="shared" si="113"/>
        <v>3134.3125</v>
      </c>
      <c r="DL72" s="27">
        <f t="shared" si="114"/>
        <v>3333.74</v>
      </c>
      <c r="DM72" s="27">
        <f t="shared" si="115"/>
        <v>3195.136170212766</v>
      </c>
      <c r="DN72" s="27">
        <f t="shared" si="116"/>
        <v>3242.7811447811446</v>
      </c>
      <c r="DO72" s="27">
        <f t="shared" si="117"/>
        <v>3280.2617801047122</v>
      </c>
      <c r="DP72" s="27">
        <f t="shared" si="118"/>
        <v>3215.1687499999998</v>
      </c>
      <c r="DQ72" s="27">
        <f t="shared" si="119"/>
        <v>3180.3461538461538</v>
      </c>
      <c r="DR72" s="27">
        <f t="shared" si="120"/>
        <v>3268.212121212121</v>
      </c>
      <c r="DS72" s="27">
        <f t="shared" si="121"/>
        <v>3231.8728813559323</v>
      </c>
      <c r="DT72" s="27">
        <f t="shared" si="122"/>
        <v>3058.5322580645161</v>
      </c>
      <c r="DU72" s="27">
        <f t="shared" si="123"/>
        <v>3179.7740112994352</v>
      </c>
      <c r="DV72" s="27">
        <f t="shared" si="124"/>
        <v>3289.5774550484093</v>
      </c>
      <c r="DW72" s="27">
        <f t="shared" si="125"/>
        <v>3211.4577656675751</v>
      </c>
      <c r="DX72" s="27">
        <f t="shared" si="126"/>
        <v>3036.4943820224721</v>
      </c>
      <c r="DY72" s="27">
        <f t="shared" si="127"/>
        <v>3148.4039408866997</v>
      </c>
      <c r="DZ72" s="27">
        <f t="shared" si="128"/>
        <v>3262.5568513119533</v>
      </c>
      <c r="EA72" s="27">
        <f t="shared" si="129"/>
        <v>3207.5484949832776</v>
      </c>
      <c r="EB72" s="27">
        <f t="shared" si="130"/>
        <v>3325.6963696369635</v>
      </c>
      <c r="EC72" s="27">
        <f t="shared" si="131"/>
        <v>3148.4437086092717</v>
      </c>
      <c r="ED72" s="27">
        <f t="shared" si="132"/>
        <v>3232.2953020134228</v>
      </c>
      <c r="EE72" s="27">
        <f t="shared" si="133"/>
        <v>3188.0894941634242</v>
      </c>
      <c r="EF72" s="27">
        <f t="shared" si="134"/>
        <v>3213.5272373540856</v>
      </c>
      <c r="EG72" s="27">
        <f t="shared" si="135"/>
        <v>3095.5555555555557</v>
      </c>
      <c r="EH72" s="27">
        <f t="shared" si="136"/>
        <v>3159.3063725490197</v>
      </c>
      <c r="EI72" s="27">
        <f t="shared" si="137"/>
        <v>3116.7688888888888</v>
      </c>
      <c r="EJ72" s="27">
        <f t="shared" si="138"/>
        <v>3261.7167235494881</v>
      </c>
      <c r="EK72" s="27">
        <f t="shared" si="139"/>
        <v>3276.5411089866157</v>
      </c>
      <c r="EL72" s="27">
        <f t="shared" si="140"/>
        <v>3148.1672240802677</v>
      </c>
      <c r="EM72" s="27">
        <f t="shared" si="141"/>
        <v>3150.5353075170842</v>
      </c>
      <c r="EN72" s="27">
        <f t="shared" si="142"/>
        <v>3335.3345959595958</v>
      </c>
      <c r="EO72" s="27">
        <f t="shared" si="143"/>
        <v>3141.47</v>
      </c>
      <c r="EP72" s="27">
        <f t="shared" si="144"/>
        <v>3326.4886075949366</v>
      </c>
      <c r="EQ72" s="27">
        <f t="shared" si="145"/>
        <v>3033.7673469387755</v>
      </c>
      <c r="ER72" s="27">
        <f t="shared" si="146"/>
        <v>3154.3708920187792</v>
      </c>
      <c r="ES72" s="27">
        <f t="shared" si="147"/>
        <v>3139.4674329501918</v>
      </c>
      <c r="ET72" s="27">
        <f t="shared" si="148"/>
        <v>3161.7871148459385</v>
      </c>
      <c r="EU72" s="27">
        <f t="shared" si="149"/>
        <v>2513.4459459459458</v>
      </c>
      <c r="EV72" s="27">
        <f t="shared" si="150"/>
        <v>3053.2646239554319</v>
      </c>
      <c r="EW72" s="27">
        <f t="shared" si="151"/>
        <v>3358.4609137055836</v>
      </c>
      <c r="EX72" s="27">
        <f t="shared" si="152"/>
        <v>3023.3548387096776</v>
      </c>
      <c r="EY72" s="27">
        <f t="shared" si="153"/>
        <v>3204.98</v>
      </c>
      <c r="EZ72" s="27">
        <f t="shared" si="154"/>
        <v>3028.136950904393</v>
      </c>
      <c r="FA72" s="27">
        <f t="shared" si="155"/>
        <v>3338.3928012519564</v>
      </c>
      <c r="FB72" s="27">
        <f t="shared" si="156"/>
        <v>3185.5823293172689</v>
      </c>
      <c r="FC72" s="27">
        <f t="shared" si="157"/>
        <v>3148.8055555555557</v>
      </c>
      <c r="FD72" s="27">
        <f t="shared" si="158"/>
        <v>3250.2127476313522</v>
      </c>
      <c r="FE72" s="28">
        <f t="shared" si="159"/>
        <v>3220.6549377741962</v>
      </c>
    </row>
    <row r="73" spans="1:161">
      <c r="A73" s="1" t="s">
        <v>375</v>
      </c>
      <c r="B73" s="2" t="s">
        <v>369</v>
      </c>
      <c r="C73" s="37" t="s">
        <v>477</v>
      </c>
      <c r="D73" s="1">
        <v>6</v>
      </c>
      <c r="E73" s="2" t="s">
        <v>694</v>
      </c>
      <c r="F73" s="4" t="s">
        <v>345</v>
      </c>
      <c r="G73" s="7">
        <v>100</v>
      </c>
      <c r="H73" s="7">
        <v>193</v>
      </c>
      <c r="I73" s="7">
        <v>366</v>
      </c>
      <c r="J73" s="7">
        <v>79</v>
      </c>
      <c r="K73" s="7">
        <v>266</v>
      </c>
      <c r="L73" s="7">
        <v>2943</v>
      </c>
      <c r="M73" s="7">
        <v>448</v>
      </c>
      <c r="N73" s="7">
        <v>487</v>
      </c>
      <c r="O73" s="7">
        <v>459</v>
      </c>
      <c r="P73" s="7">
        <v>682</v>
      </c>
      <c r="Q73" s="7">
        <v>498</v>
      </c>
      <c r="R73" s="7">
        <v>221</v>
      </c>
      <c r="S73" s="7">
        <v>582</v>
      </c>
      <c r="T73" s="7">
        <v>217</v>
      </c>
      <c r="U73" s="7">
        <v>361</v>
      </c>
      <c r="V73" s="7">
        <v>3218</v>
      </c>
      <c r="W73" s="7">
        <v>535</v>
      </c>
      <c r="X73" s="7">
        <v>293</v>
      </c>
      <c r="Y73" s="7">
        <v>591</v>
      </c>
      <c r="Z73" s="7">
        <v>555</v>
      </c>
      <c r="AA73" s="7">
        <v>448</v>
      </c>
      <c r="AB73" s="7">
        <v>360</v>
      </c>
      <c r="AC73" s="7">
        <v>441</v>
      </c>
      <c r="AD73" s="7">
        <v>247</v>
      </c>
      <c r="AE73" s="7">
        <v>431</v>
      </c>
      <c r="AF73" s="7">
        <v>736</v>
      </c>
      <c r="AG73" s="7">
        <v>261</v>
      </c>
      <c r="AH73" s="7">
        <v>625</v>
      </c>
      <c r="AI73" s="7">
        <v>340</v>
      </c>
      <c r="AJ73" s="7">
        <v>422</v>
      </c>
      <c r="AK73" s="7">
        <v>623</v>
      </c>
      <c r="AL73" s="7">
        <v>428</v>
      </c>
      <c r="AM73" s="7">
        <v>515</v>
      </c>
      <c r="AN73" s="7">
        <v>811</v>
      </c>
      <c r="AO73" s="7">
        <v>175</v>
      </c>
      <c r="AP73" s="7">
        <v>432</v>
      </c>
      <c r="AQ73" s="7">
        <v>350</v>
      </c>
      <c r="AR73" s="7">
        <v>539</v>
      </c>
      <c r="AS73" s="7">
        <v>417</v>
      </c>
      <c r="AT73" s="7">
        <v>425</v>
      </c>
      <c r="AU73" s="7">
        <v>266</v>
      </c>
      <c r="AV73" s="7">
        <v>581</v>
      </c>
      <c r="AW73" s="7">
        <v>1058</v>
      </c>
      <c r="AX73" s="7">
        <v>600</v>
      </c>
      <c r="AY73" s="7">
        <v>431</v>
      </c>
      <c r="AZ73" s="7">
        <v>668</v>
      </c>
      <c r="BA73" s="7">
        <v>855</v>
      </c>
      <c r="BB73" s="7">
        <v>847</v>
      </c>
      <c r="BC73" s="7">
        <v>775</v>
      </c>
      <c r="BD73" s="7">
        <v>1473</v>
      </c>
      <c r="BE73" s="9">
        <f t="shared" si="108"/>
        <v>29674</v>
      </c>
      <c r="BG73" s="7">
        <v>145215</v>
      </c>
      <c r="BH73" s="7">
        <v>281118</v>
      </c>
      <c r="BI73" s="7">
        <v>512921</v>
      </c>
      <c r="BJ73" s="7">
        <v>122642</v>
      </c>
      <c r="BK73" s="7">
        <v>391759</v>
      </c>
      <c r="BL73" s="7">
        <v>4387113</v>
      </c>
      <c r="BM73" s="7">
        <v>673382</v>
      </c>
      <c r="BN73" s="7">
        <v>711790</v>
      </c>
      <c r="BO73" s="7">
        <v>671078</v>
      </c>
      <c r="BP73" s="7">
        <v>997491</v>
      </c>
      <c r="BQ73" s="7">
        <v>742197</v>
      </c>
      <c r="BR73" s="7">
        <v>336087</v>
      </c>
      <c r="BS73" s="7">
        <v>867131</v>
      </c>
      <c r="BT73" s="7">
        <v>311574</v>
      </c>
      <c r="BU73" s="7">
        <v>5186017</v>
      </c>
      <c r="BV73" s="7">
        <v>4726508</v>
      </c>
      <c r="BW73" s="7">
        <v>795881</v>
      </c>
      <c r="BX73" s="7">
        <v>423621</v>
      </c>
      <c r="BY73" s="7">
        <v>886126</v>
      </c>
      <c r="BZ73" s="7">
        <v>831275</v>
      </c>
      <c r="CA73" s="7">
        <v>644823</v>
      </c>
      <c r="CB73" s="7">
        <v>672374</v>
      </c>
      <c r="CC73" s="7">
        <v>652748</v>
      </c>
      <c r="CD73" s="7">
        <v>373563</v>
      </c>
      <c r="CE73" s="7">
        <v>588447</v>
      </c>
      <c r="CF73" s="7">
        <v>1107214</v>
      </c>
      <c r="CG73" s="7">
        <v>326736</v>
      </c>
      <c r="CH73" s="7">
        <v>919714</v>
      </c>
      <c r="CI73" s="7">
        <v>493203</v>
      </c>
      <c r="CJ73" s="7">
        <v>640863</v>
      </c>
      <c r="CK73" s="7">
        <v>936418</v>
      </c>
      <c r="CL73" s="7">
        <v>649252</v>
      </c>
      <c r="CM73" s="7">
        <v>758991</v>
      </c>
      <c r="CN73" s="7">
        <v>1324215</v>
      </c>
      <c r="CO73" s="7">
        <v>265220</v>
      </c>
      <c r="CP73" s="7">
        <v>676854</v>
      </c>
      <c r="CQ73" s="7">
        <v>514765</v>
      </c>
      <c r="CR73" s="7">
        <v>815576</v>
      </c>
      <c r="CS73" s="7">
        <v>613508</v>
      </c>
      <c r="CT73" s="7">
        <v>685923</v>
      </c>
      <c r="CU73" s="7">
        <v>373102</v>
      </c>
      <c r="CV73" s="7">
        <v>886671</v>
      </c>
      <c r="CW73" s="7">
        <v>1630486</v>
      </c>
      <c r="CX73" s="7">
        <v>901690</v>
      </c>
      <c r="CY73" s="7">
        <v>647367</v>
      </c>
      <c r="CZ73" s="7">
        <v>999636</v>
      </c>
      <c r="DA73" s="7">
        <v>1295572</v>
      </c>
      <c r="DB73" s="7">
        <v>1278617</v>
      </c>
      <c r="DC73" s="7">
        <v>1164014</v>
      </c>
      <c r="DD73" s="7">
        <v>2171027</v>
      </c>
      <c r="DE73" s="324">
        <f t="shared" si="105"/>
        <v>49009515</v>
      </c>
      <c r="DG73" s="27">
        <f t="shared" si="109"/>
        <v>1452.15</v>
      </c>
      <c r="DH73" s="27">
        <f t="shared" si="110"/>
        <v>1456.5699481865286</v>
      </c>
      <c r="DI73" s="27">
        <f t="shared" si="111"/>
        <v>1401.4234972677596</v>
      </c>
      <c r="DJ73" s="27">
        <f t="shared" si="112"/>
        <v>1552.4303797468353</v>
      </c>
      <c r="DK73" s="27">
        <f t="shared" si="113"/>
        <v>1472.7781954887218</v>
      </c>
      <c r="DL73" s="27">
        <f t="shared" si="114"/>
        <v>1490.6941896024464</v>
      </c>
      <c r="DM73" s="27">
        <f t="shared" si="115"/>
        <v>1503.0848214285713</v>
      </c>
      <c r="DN73" s="27">
        <f t="shared" si="116"/>
        <v>1461.5811088295688</v>
      </c>
      <c r="DO73" s="27">
        <f t="shared" si="117"/>
        <v>1462.0435729847495</v>
      </c>
      <c r="DP73" s="27">
        <f t="shared" si="118"/>
        <v>1462.5967741935483</v>
      </c>
      <c r="DQ73" s="27">
        <f t="shared" si="119"/>
        <v>1490.3554216867469</v>
      </c>
      <c r="DR73" s="27">
        <f t="shared" si="120"/>
        <v>1520.7556561085973</v>
      </c>
      <c r="DS73" s="27">
        <f t="shared" si="121"/>
        <v>1489.9158075601374</v>
      </c>
      <c r="DT73" s="27">
        <f t="shared" si="122"/>
        <v>1435.8248847926268</v>
      </c>
      <c r="DU73" s="27">
        <f t="shared" si="123"/>
        <v>14365.698060941828</v>
      </c>
      <c r="DV73" s="27">
        <f t="shared" si="124"/>
        <v>1468.7719080174022</v>
      </c>
      <c r="DW73" s="27">
        <f t="shared" si="125"/>
        <v>1487.6280373831776</v>
      </c>
      <c r="DX73" s="27">
        <f t="shared" si="126"/>
        <v>1445.8054607508532</v>
      </c>
      <c r="DY73" s="27">
        <f t="shared" si="127"/>
        <v>1499.3671742808799</v>
      </c>
      <c r="DZ73" s="27">
        <f t="shared" si="128"/>
        <v>1497.7927927927929</v>
      </c>
      <c r="EA73" s="27">
        <f t="shared" si="129"/>
        <v>1439.3370535714287</v>
      </c>
      <c r="EB73" s="27">
        <f t="shared" si="130"/>
        <v>1867.7055555555555</v>
      </c>
      <c r="EC73" s="27">
        <f t="shared" si="131"/>
        <v>1480.1541950113378</v>
      </c>
      <c r="ED73" s="27">
        <f t="shared" si="132"/>
        <v>1512.4008097165993</v>
      </c>
      <c r="EE73" s="27">
        <f t="shared" si="133"/>
        <v>1365.3062645011601</v>
      </c>
      <c r="EF73" s="27">
        <f t="shared" si="134"/>
        <v>1504.366847826087</v>
      </c>
      <c r="EG73" s="27">
        <f t="shared" si="135"/>
        <v>1251.8620689655172</v>
      </c>
      <c r="EH73" s="27">
        <f t="shared" si="136"/>
        <v>1471.5424</v>
      </c>
      <c r="EI73" s="27">
        <f t="shared" si="137"/>
        <v>1450.5970588235293</v>
      </c>
      <c r="EJ73" s="27">
        <f t="shared" si="138"/>
        <v>1518.6327014218009</v>
      </c>
      <c r="EK73" s="27">
        <f t="shared" si="139"/>
        <v>1503.0786516853932</v>
      </c>
      <c r="EL73" s="27">
        <f t="shared" si="140"/>
        <v>1516.9439252336449</v>
      </c>
      <c r="EM73" s="27">
        <f t="shared" si="141"/>
        <v>1473.7689320388349</v>
      </c>
      <c r="EN73" s="27">
        <f t="shared" si="142"/>
        <v>1632.8175092478423</v>
      </c>
      <c r="EO73" s="27">
        <f t="shared" si="143"/>
        <v>1515.5428571428572</v>
      </c>
      <c r="EP73" s="27">
        <f t="shared" si="144"/>
        <v>1566.7916666666667</v>
      </c>
      <c r="EQ73" s="27">
        <f t="shared" si="145"/>
        <v>1470.7571428571428</v>
      </c>
      <c r="ER73" s="27">
        <f t="shared" si="146"/>
        <v>1513.1280148423004</v>
      </c>
      <c r="ES73" s="27">
        <f t="shared" si="147"/>
        <v>1471.242206235012</v>
      </c>
      <c r="ET73" s="27">
        <f t="shared" si="148"/>
        <v>1613.9364705882354</v>
      </c>
      <c r="EU73" s="27">
        <f t="shared" si="149"/>
        <v>1402.6390977443609</v>
      </c>
      <c r="EV73" s="27">
        <f t="shared" si="150"/>
        <v>1526.1118760757315</v>
      </c>
      <c r="EW73" s="27">
        <f t="shared" si="151"/>
        <v>1541.102079395085</v>
      </c>
      <c r="EX73" s="27">
        <f t="shared" si="152"/>
        <v>1502.8166666666666</v>
      </c>
      <c r="EY73" s="27">
        <f t="shared" si="153"/>
        <v>1502.0116009280744</v>
      </c>
      <c r="EZ73" s="27">
        <f t="shared" si="154"/>
        <v>1496.4610778443114</v>
      </c>
      <c r="FA73" s="27">
        <f t="shared" si="155"/>
        <v>1515.2888888888888</v>
      </c>
      <c r="FB73" s="27">
        <f t="shared" si="156"/>
        <v>1509.5832349468712</v>
      </c>
      <c r="FC73" s="27">
        <f t="shared" si="157"/>
        <v>1501.9535483870968</v>
      </c>
      <c r="FD73" s="27">
        <f t="shared" si="158"/>
        <v>1473.8811948404616</v>
      </c>
      <c r="FE73" s="28">
        <f t="shared" si="159"/>
        <v>1651.5978634494843</v>
      </c>
    </row>
    <row r="74" spans="1:161">
      <c r="A74" s="1" t="s">
        <v>539</v>
      </c>
      <c r="B74" s="2" t="s">
        <v>106</v>
      </c>
      <c r="C74" s="37" t="s">
        <v>107</v>
      </c>
      <c r="D74" s="1">
        <v>5</v>
      </c>
      <c r="E74" s="2">
        <v>1</v>
      </c>
      <c r="F74" s="4" t="s">
        <v>66</v>
      </c>
      <c r="G74" s="359">
        <v>61.035182964190533</v>
      </c>
      <c r="H74" s="359">
        <v>101.19602693124011</v>
      </c>
      <c r="I74" s="359">
        <v>113.62719236567676</v>
      </c>
      <c r="J74" s="359">
        <v>61.997958482014042</v>
      </c>
      <c r="K74" s="359">
        <v>85.366279901669884</v>
      </c>
      <c r="L74" s="359">
        <v>4755.2500216394856</v>
      </c>
      <c r="M74" s="359">
        <v>123.02538798417216</v>
      </c>
      <c r="N74" s="359">
        <v>157.97672481131119</v>
      </c>
      <c r="O74" s="359">
        <v>115.76600512524533</v>
      </c>
      <c r="P74" s="359">
        <v>178.19579522574065</v>
      </c>
      <c r="Q74" s="359">
        <v>126.78310949329776</v>
      </c>
      <c r="R74" s="359">
        <v>130.42367522761057</v>
      </c>
      <c r="S74" s="359">
        <v>142.08559624203781</v>
      </c>
      <c r="T74" s="359">
        <v>95.423147946497807</v>
      </c>
      <c r="U74" s="359">
        <v>125.25641782822943</v>
      </c>
      <c r="V74" s="359">
        <v>591.01617343795613</v>
      </c>
      <c r="W74" s="359">
        <v>143.9748195092298</v>
      </c>
      <c r="X74" s="359">
        <v>110.38800359441582</v>
      </c>
      <c r="Y74" s="359">
        <v>126.50242815373772</v>
      </c>
      <c r="Z74" s="359">
        <v>131.04718887897874</v>
      </c>
      <c r="AA74" s="359">
        <v>133.4094954601787</v>
      </c>
      <c r="AB74" s="359">
        <v>141.21797936038914</v>
      </c>
      <c r="AC74" s="359">
        <v>152.54444856113184</v>
      </c>
      <c r="AD74" s="359">
        <v>131.46091416600609</v>
      </c>
      <c r="AE74" s="359">
        <v>100.51722494089616</v>
      </c>
      <c r="AF74" s="359">
        <v>228.18160043375048</v>
      </c>
      <c r="AG74" s="359">
        <v>130.5183517032269</v>
      </c>
      <c r="AH74" s="359">
        <v>159.09361771348821</v>
      </c>
      <c r="AI74" s="359">
        <v>104.50463022113546</v>
      </c>
      <c r="AJ74" s="359">
        <v>180.47694654467711</v>
      </c>
      <c r="AK74" s="359">
        <v>201.82555814165738</v>
      </c>
      <c r="AL74" s="359">
        <v>156.33554174402369</v>
      </c>
      <c r="AM74" s="359">
        <v>118.23976235975343</v>
      </c>
      <c r="AN74" s="359">
        <v>210.83550181291363</v>
      </c>
      <c r="AO74" s="359">
        <v>81.168759667034038</v>
      </c>
      <c r="AP74" s="359">
        <v>125.34896743042206</v>
      </c>
      <c r="AQ74" s="359">
        <v>127.901121877778</v>
      </c>
      <c r="AR74" s="359">
        <v>110.29597158418365</v>
      </c>
      <c r="AS74" s="359">
        <v>211.28968507315375</v>
      </c>
      <c r="AT74" s="359">
        <v>127.84250059481158</v>
      </c>
      <c r="AU74" s="359">
        <v>105.49464418340006</v>
      </c>
      <c r="AV74" s="359">
        <v>126.39730878322081</v>
      </c>
      <c r="AW74" s="359">
        <v>212.34468013253806</v>
      </c>
      <c r="AX74" s="359">
        <v>123.3737561559366</v>
      </c>
      <c r="AY74" s="359">
        <v>126.11949191016521</v>
      </c>
      <c r="AZ74" s="359">
        <v>0</v>
      </c>
      <c r="BA74" s="359">
        <v>196.38063313507052</v>
      </c>
      <c r="BB74" s="359">
        <v>124.56747380458806</v>
      </c>
      <c r="BC74" s="359">
        <v>125.92609146065129</v>
      </c>
      <c r="BD74" s="359">
        <v>357.24922153264487</v>
      </c>
      <c r="BE74" s="324">
        <f t="shared" ref="BE74:BE95" si="160">SUM(G74:BD74)</f>
        <v>11907.199016231563</v>
      </c>
      <c r="BF74" s="359"/>
      <c r="BG74" s="359"/>
      <c r="BH74" s="359"/>
      <c r="BI74" s="359"/>
      <c r="BJ74" s="359"/>
      <c r="BK74" s="359"/>
      <c r="BL74" s="359"/>
      <c r="BM74" s="359"/>
      <c r="BN74" s="359"/>
      <c r="BO74" s="359"/>
      <c r="BP74" s="359"/>
      <c r="BQ74" s="359"/>
      <c r="BR74" s="359"/>
      <c r="BS74" s="359"/>
      <c r="BT74" s="359"/>
      <c r="BU74" s="359"/>
      <c r="BV74" s="359"/>
      <c r="BW74" s="359"/>
      <c r="BX74" s="359"/>
      <c r="BY74" s="359"/>
      <c r="BZ74" s="359"/>
      <c r="CA74" s="359"/>
      <c r="CB74" s="359"/>
      <c r="CC74" s="359"/>
      <c r="CD74" s="359"/>
      <c r="CE74" s="359"/>
      <c r="CF74" s="359"/>
      <c r="CG74" s="359"/>
      <c r="CH74" s="359"/>
      <c r="CI74" s="359"/>
      <c r="CJ74" s="359"/>
      <c r="CK74" s="359"/>
      <c r="CL74" s="359"/>
      <c r="CM74" s="359"/>
      <c r="CN74" s="359"/>
      <c r="CO74" s="359"/>
      <c r="CP74" s="359"/>
      <c r="CQ74" s="359"/>
      <c r="CR74" s="359"/>
      <c r="CS74" s="359"/>
      <c r="CT74" s="359"/>
      <c r="CU74" s="359"/>
      <c r="CV74" s="359"/>
      <c r="CW74" s="359"/>
      <c r="CX74" s="359"/>
      <c r="CY74" s="359"/>
      <c r="CZ74" s="359"/>
      <c r="DA74" s="359"/>
      <c r="DB74" s="359"/>
      <c r="DC74" s="359"/>
      <c r="DD74" s="359"/>
      <c r="DE74" s="324"/>
      <c r="DG74" s="417"/>
      <c r="DH74" s="417"/>
      <c r="DI74" s="417"/>
      <c r="DJ74" s="417"/>
      <c r="DK74" s="417"/>
      <c r="DL74" s="417"/>
      <c r="DM74" s="417"/>
      <c r="DN74" s="417"/>
      <c r="DO74" s="417"/>
      <c r="DP74" s="417"/>
      <c r="DQ74" s="417"/>
      <c r="DR74" s="417"/>
      <c r="DS74" s="417"/>
      <c r="DT74" s="417"/>
      <c r="DU74" s="417"/>
      <c r="DV74" s="417"/>
      <c r="DW74" s="417"/>
      <c r="DX74" s="417"/>
      <c r="DY74" s="417"/>
      <c r="DZ74" s="417"/>
      <c r="EA74" s="417"/>
      <c r="EB74" s="417"/>
      <c r="EC74" s="417"/>
      <c r="ED74" s="417"/>
      <c r="EE74" s="417"/>
      <c r="EF74" s="417"/>
      <c r="EG74" s="417"/>
      <c r="EH74" s="417"/>
      <c r="EI74" s="417"/>
      <c r="EJ74" s="417"/>
      <c r="EK74" s="417"/>
      <c r="EL74" s="417"/>
      <c r="EM74" s="417"/>
      <c r="EN74" s="417"/>
      <c r="EO74" s="417"/>
      <c r="EP74" s="417"/>
      <c r="EQ74" s="417"/>
      <c r="ER74" s="417"/>
      <c r="ES74" s="417"/>
      <c r="ET74" s="417"/>
      <c r="EU74" s="417"/>
      <c r="EV74" s="417"/>
      <c r="EW74" s="417"/>
      <c r="EX74" s="417"/>
      <c r="EY74" s="417"/>
      <c r="EZ74" s="417"/>
      <c r="FA74" s="417"/>
      <c r="FB74" s="417"/>
      <c r="FC74" s="417"/>
      <c r="FD74" s="417"/>
      <c r="FE74" s="122"/>
    </row>
    <row r="75" spans="1:161">
      <c r="A75" s="1" t="s">
        <v>539</v>
      </c>
      <c r="B75" s="2" t="s">
        <v>106</v>
      </c>
      <c r="C75" s="37" t="s">
        <v>107</v>
      </c>
      <c r="D75" s="1">
        <v>5</v>
      </c>
      <c r="E75" s="2">
        <v>3</v>
      </c>
      <c r="F75" s="4" t="s">
        <v>67</v>
      </c>
      <c r="G75" s="359">
        <v>104.55009565293527</v>
      </c>
      <c r="H75" s="359">
        <v>176.46336404627976</v>
      </c>
      <c r="I75" s="359">
        <v>194.13113254316426</v>
      </c>
      <c r="J75" s="359">
        <v>93.220159283294691</v>
      </c>
      <c r="K75" s="359">
        <v>117.56096517349968</v>
      </c>
      <c r="L75" s="359">
        <v>2482.5305412742891</v>
      </c>
      <c r="M75" s="359">
        <v>323.50270113026198</v>
      </c>
      <c r="N75" s="359">
        <v>348.28711521512491</v>
      </c>
      <c r="O75" s="359">
        <v>136.03729852536043</v>
      </c>
      <c r="P75" s="359">
        <v>484.73954054837549</v>
      </c>
      <c r="Q75" s="359">
        <v>357.28563793645759</v>
      </c>
      <c r="R75" s="359">
        <v>231.84664087112975</v>
      </c>
      <c r="S75" s="359">
        <v>309.85030243967481</v>
      </c>
      <c r="T75" s="359">
        <v>164.55985677978549</v>
      </c>
      <c r="U75" s="359">
        <v>244.99889961933869</v>
      </c>
      <c r="V75" s="359">
        <v>591.01617343795613</v>
      </c>
      <c r="W75" s="359">
        <v>345.48744102936593</v>
      </c>
      <c r="X75" s="359">
        <v>167.28541086853519</v>
      </c>
      <c r="Y75" s="359">
        <v>229.96783402755565</v>
      </c>
      <c r="Z75" s="359">
        <v>215.41292669294143</v>
      </c>
      <c r="AA75" s="359">
        <v>254.53624996701291</v>
      </c>
      <c r="AB75" s="359">
        <v>229.99627428161389</v>
      </c>
      <c r="AC75" s="359">
        <v>236.05501962524446</v>
      </c>
      <c r="AD75" s="359">
        <v>220.13937094642216</v>
      </c>
      <c r="AE75" s="359">
        <v>195.32941376011439</v>
      </c>
      <c r="AF75" s="359">
        <v>387.28438088182958</v>
      </c>
      <c r="AG75" s="359">
        <v>266.67076597349956</v>
      </c>
      <c r="AH75" s="359">
        <v>293.64035360906888</v>
      </c>
      <c r="AI75" s="359">
        <v>178.47791186008925</v>
      </c>
      <c r="AJ75" s="359">
        <v>281.64549476213972</v>
      </c>
      <c r="AK75" s="359">
        <v>324.87344167632853</v>
      </c>
      <c r="AL75" s="359">
        <v>255.78755955913141</v>
      </c>
      <c r="AM75" s="359">
        <v>118.23976235975343</v>
      </c>
      <c r="AN75" s="359">
        <v>210.83550181291363</v>
      </c>
      <c r="AO75" s="359">
        <v>81.168759667034038</v>
      </c>
      <c r="AP75" s="359">
        <v>121.00664291826136</v>
      </c>
      <c r="AQ75" s="359">
        <v>196.91847152995803</v>
      </c>
      <c r="AR75" s="359">
        <v>110.29597158418365</v>
      </c>
      <c r="AS75" s="359">
        <v>97.656567457442478</v>
      </c>
      <c r="AT75" s="359">
        <v>219.18086146918878</v>
      </c>
      <c r="AU75" s="359">
        <v>127.66932922051171</v>
      </c>
      <c r="AV75" s="359">
        <v>309.03858536428828</v>
      </c>
      <c r="AW75" s="359">
        <v>419.2461730850406</v>
      </c>
      <c r="AX75" s="359">
        <v>324.45078091880197</v>
      </c>
      <c r="AY75" s="359">
        <v>126.11949191016521</v>
      </c>
      <c r="AZ75" s="359">
        <v>328.93454050443256</v>
      </c>
      <c r="BA75" s="359">
        <v>347.4961740520132</v>
      </c>
      <c r="BB75" s="359">
        <v>233.12399415113271</v>
      </c>
      <c r="BC75" s="359">
        <v>246.39512096312149</v>
      </c>
      <c r="BD75" s="359">
        <v>488.30264921650991</v>
      </c>
      <c r="BE75" s="324">
        <f t="shared" si="160"/>
        <v>14549.249652182578</v>
      </c>
      <c r="BF75" s="359"/>
      <c r="BG75" s="359"/>
      <c r="BH75" s="359"/>
      <c r="BI75" s="359"/>
      <c r="BJ75" s="359"/>
      <c r="BK75" s="359"/>
      <c r="BL75" s="359"/>
      <c r="BM75" s="359"/>
      <c r="BN75" s="359"/>
      <c r="BO75" s="359"/>
      <c r="BP75" s="359"/>
      <c r="BQ75" s="359"/>
      <c r="BR75" s="359"/>
      <c r="BS75" s="359"/>
      <c r="BT75" s="359"/>
      <c r="BU75" s="359"/>
      <c r="BV75" s="359"/>
      <c r="BW75" s="359"/>
      <c r="BX75" s="359"/>
      <c r="BY75" s="359"/>
      <c r="BZ75" s="359"/>
      <c r="CA75" s="359"/>
      <c r="CB75" s="359"/>
      <c r="CC75" s="359"/>
      <c r="CD75" s="359"/>
      <c r="CE75" s="359"/>
      <c r="CF75" s="359"/>
      <c r="CG75" s="359"/>
      <c r="CH75" s="359"/>
      <c r="CI75" s="359"/>
      <c r="CJ75" s="359"/>
      <c r="CK75" s="359"/>
      <c r="CL75" s="359"/>
      <c r="CM75" s="359"/>
      <c r="CN75" s="359"/>
      <c r="CO75" s="359"/>
      <c r="CP75" s="359"/>
      <c r="CQ75" s="359"/>
      <c r="CR75" s="359"/>
      <c r="CS75" s="359"/>
      <c r="CT75" s="359"/>
      <c r="CU75" s="359"/>
      <c r="CV75" s="359"/>
      <c r="CW75" s="359"/>
      <c r="CX75" s="359"/>
      <c r="CY75" s="359"/>
      <c r="CZ75" s="359"/>
      <c r="DA75" s="359"/>
      <c r="DB75" s="359"/>
      <c r="DC75" s="359"/>
      <c r="DD75" s="359"/>
      <c r="DE75" s="324"/>
      <c r="DG75" s="417"/>
      <c r="DH75" s="417"/>
      <c r="DI75" s="417"/>
      <c r="DJ75" s="417"/>
      <c r="DK75" s="417"/>
      <c r="DL75" s="417"/>
      <c r="DM75" s="417"/>
      <c r="DN75" s="417"/>
      <c r="DO75" s="417"/>
      <c r="DP75" s="417"/>
      <c r="DQ75" s="417"/>
      <c r="DR75" s="417"/>
      <c r="DS75" s="417"/>
      <c r="DT75" s="417"/>
      <c r="DU75" s="417"/>
      <c r="DV75" s="417"/>
      <c r="DW75" s="417"/>
      <c r="DX75" s="417"/>
      <c r="DY75" s="417"/>
      <c r="DZ75" s="417"/>
      <c r="EA75" s="417"/>
      <c r="EB75" s="417"/>
      <c r="EC75" s="417"/>
      <c r="ED75" s="417"/>
      <c r="EE75" s="417"/>
      <c r="EF75" s="417"/>
      <c r="EG75" s="417"/>
      <c r="EH75" s="417"/>
      <c r="EI75" s="417"/>
      <c r="EJ75" s="417"/>
      <c r="EK75" s="417"/>
      <c r="EL75" s="417"/>
      <c r="EM75" s="417"/>
      <c r="EN75" s="417"/>
      <c r="EO75" s="417"/>
      <c r="EP75" s="417"/>
      <c r="EQ75" s="417"/>
      <c r="ER75" s="417"/>
      <c r="ES75" s="417"/>
      <c r="ET75" s="417"/>
      <c r="EU75" s="417"/>
      <c r="EV75" s="417"/>
      <c r="EW75" s="417"/>
      <c r="EX75" s="417"/>
      <c r="EY75" s="417"/>
      <c r="EZ75" s="417"/>
      <c r="FA75" s="417"/>
      <c r="FB75" s="417"/>
      <c r="FC75" s="417"/>
      <c r="FD75" s="417"/>
      <c r="FE75" s="122"/>
    </row>
    <row r="76" spans="1:161">
      <c r="A76" s="1" t="s">
        <v>539</v>
      </c>
      <c r="B76" s="2" t="s">
        <v>106</v>
      </c>
      <c r="C76" s="37" t="s">
        <v>107</v>
      </c>
      <c r="D76" s="1">
        <v>5</v>
      </c>
      <c r="E76" s="2">
        <v>4</v>
      </c>
      <c r="F76" s="4" t="s">
        <v>68</v>
      </c>
      <c r="G76" s="359">
        <v>461.71529530048576</v>
      </c>
      <c r="H76" s="359">
        <v>781.12079330015854</v>
      </c>
      <c r="I76" s="359">
        <v>857.02847035014429</v>
      </c>
      <c r="J76" s="359">
        <v>404.10283793445944</v>
      </c>
      <c r="K76" s="359">
        <v>502.4385459658285</v>
      </c>
      <c r="L76" s="359">
        <v>5384.6832043667637</v>
      </c>
      <c r="M76" s="359">
        <v>1494.4881176671374</v>
      </c>
      <c r="N76" s="359">
        <v>1583.4588512643134</v>
      </c>
      <c r="O76" s="359">
        <v>1027.4845080025382</v>
      </c>
      <c r="P76" s="359">
        <v>2245.5019075161367</v>
      </c>
      <c r="Q76" s="359">
        <v>1659.6450801889901</v>
      </c>
      <c r="R76" s="359">
        <v>1028.8095291280383</v>
      </c>
      <c r="S76" s="359">
        <v>1407.165915956336</v>
      </c>
      <c r="T76" s="359">
        <v>727.37613595242942</v>
      </c>
      <c r="U76" s="359">
        <v>1099.7380802684638</v>
      </c>
      <c r="V76" s="359">
        <v>2364.0646937518241</v>
      </c>
      <c r="W76" s="359">
        <v>1583.4623856375995</v>
      </c>
      <c r="X76" s="359">
        <v>726.03905074826002</v>
      </c>
      <c r="Y76" s="359">
        <v>1023.3367419840404</v>
      </c>
      <c r="Z76" s="359">
        <v>946.01744458572853</v>
      </c>
      <c r="AA76" s="359">
        <v>1139.2717543748856</v>
      </c>
      <c r="AB76" s="359">
        <v>1008.7633920476802</v>
      </c>
      <c r="AC76" s="359">
        <v>1027.7306495650905</v>
      </c>
      <c r="AD76" s="359">
        <v>969.23594056610455</v>
      </c>
      <c r="AE76" s="359">
        <v>876.1298438596757</v>
      </c>
      <c r="AF76" s="359">
        <v>1708.2403039753972</v>
      </c>
      <c r="AG76" s="359">
        <v>1202.8354781642706</v>
      </c>
      <c r="AH76" s="359">
        <v>1309.108150331856</v>
      </c>
      <c r="AI76" s="359">
        <v>787.88492907931072</v>
      </c>
      <c r="AJ76" s="359">
        <v>1227.7505272660212</v>
      </c>
      <c r="AK76" s="359">
        <v>1422.5416502399851</v>
      </c>
      <c r="AL76" s="359">
        <v>1122.602256051633</v>
      </c>
      <c r="AM76" s="359">
        <v>810.92537465517398</v>
      </c>
      <c r="AN76" s="359">
        <v>1338.5225930528634</v>
      </c>
      <c r="AO76" s="359">
        <v>494.2905747838617</v>
      </c>
      <c r="AP76" s="359">
        <v>1265.1787985915989</v>
      </c>
      <c r="AQ76" s="359">
        <v>856.69123577201219</v>
      </c>
      <c r="AR76" s="359">
        <v>1420.795638773455</v>
      </c>
      <c r="AS76" s="359">
        <v>958.79185790832628</v>
      </c>
      <c r="AT76" s="359">
        <v>1844.7852526278873</v>
      </c>
      <c r="AU76" s="359">
        <v>621.55074206760514</v>
      </c>
      <c r="AV76" s="359">
        <v>2149.3607243624901</v>
      </c>
      <c r="AW76" s="359">
        <v>1883.8861852926648</v>
      </c>
      <c r="AX76" s="359">
        <v>1992.3751730618196</v>
      </c>
      <c r="AY76" s="359">
        <v>504.47796764066072</v>
      </c>
      <c r="AZ76" s="359">
        <v>2960.4108645398928</v>
      </c>
      <c r="BA76" s="359">
        <v>1541.1002371249954</v>
      </c>
      <c r="BB76" s="359">
        <v>1041.0524969510752</v>
      </c>
      <c r="BC76" s="359">
        <v>1106.0495133549559</v>
      </c>
      <c r="BD76" s="359">
        <v>4037.4746214159441</v>
      </c>
      <c r="BE76" s="324">
        <f t="shared" si="160"/>
        <v>67937.492317368858</v>
      </c>
      <c r="BF76" s="359"/>
      <c r="BG76" s="359"/>
      <c r="BH76" s="359"/>
      <c r="BI76" s="359"/>
      <c r="BJ76" s="359"/>
      <c r="BK76" s="359"/>
      <c r="BL76" s="359"/>
      <c r="BM76" s="359"/>
      <c r="BN76" s="359"/>
      <c r="BO76" s="359"/>
      <c r="BP76" s="359"/>
      <c r="BQ76" s="359"/>
      <c r="BR76" s="359"/>
      <c r="BS76" s="359"/>
      <c r="BT76" s="359"/>
      <c r="BU76" s="359"/>
      <c r="BV76" s="359"/>
      <c r="BW76" s="359"/>
      <c r="BX76" s="359"/>
      <c r="BY76" s="359"/>
      <c r="BZ76" s="359"/>
      <c r="CA76" s="359"/>
      <c r="CB76" s="359"/>
      <c r="CC76" s="359"/>
      <c r="CD76" s="359"/>
      <c r="CE76" s="359"/>
      <c r="CF76" s="359"/>
      <c r="CG76" s="359"/>
      <c r="CH76" s="359"/>
      <c r="CI76" s="359"/>
      <c r="CJ76" s="359"/>
      <c r="CK76" s="359"/>
      <c r="CL76" s="359"/>
      <c r="CM76" s="359"/>
      <c r="CN76" s="359"/>
      <c r="CO76" s="359"/>
      <c r="CP76" s="359"/>
      <c r="CQ76" s="359"/>
      <c r="CR76" s="359"/>
      <c r="CS76" s="359"/>
      <c r="CT76" s="359"/>
      <c r="CU76" s="359"/>
      <c r="CV76" s="359"/>
      <c r="CW76" s="359"/>
      <c r="CX76" s="359"/>
      <c r="CY76" s="359"/>
      <c r="CZ76" s="359"/>
      <c r="DA76" s="359"/>
      <c r="DB76" s="359"/>
      <c r="DC76" s="359"/>
      <c r="DD76" s="359"/>
      <c r="DE76" s="324"/>
      <c r="DG76" s="417"/>
      <c r="DH76" s="417"/>
      <c r="DI76" s="417"/>
      <c r="DJ76" s="417"/>
      <c r="DK76" s="417"/>
      <c r="DL76" s="417"/>
      <c r="DM76" s="417"/>
      <c r="DN76" s="417"/>
      <c r="DO76" s="417"/>
      <c r="DP76" s="417"/>
      <c r="DQ76" s="417"/>
      <c r="DR76" s="417"/>
      <c r="DS76" s="417"/>
      <c r="DT76" s="417"/>
      <c r="DU76" s="417"/>
      <c r="DV76" s="417"/>
      <c r="DW76" s="417"/>
      <c r="DX76" s="417"/>
      <c r="DY76" s="417"/>
      <c r="DZ76" s="417"/>
      <c r="EA76" s="417"/>
      <c r="EB76" s="417"/>
      <c r="EC76" s="417"/>
      <c r="ED76" s="417"/>
      <c r="EE76" s="417"/>
      <c r="EF76" s="417"/>
      <c r="EG76" s="417"/>
      <c r="EH76" s="417"/>
      <c r="EI76" s="417"/>
      <c r="EJ76" s="417"/>
      <c r="EK76" s="417"/>
      <c r="EL76" s="417"/>
      <c r="EM76" s="417"/>
      <c r="EN76" s="417"/>
      <c r="EO76" s="417"/>
      <c r="EP76" s="417"/>
      <c r="EQ76" s="417"/>
      <c r="ER76" s="417"/>
      <c r="ES76" s="417"/>
      <c r="ET76" s="417"/>
      <c r="EU76" s="417"/>
      <c r="EV76" s="417"/>
      <c r="EW76" s="417"/>
      <c r="EX76" s="417"/>
      <c r="EY76" s="417"/>
      <c r="EZ76" s="417"/>
      <c r="FA76" s="417"/>
      <c r="FB76" s="417"/>
      <c r="FC76" s="417"/>
      <c r="FD76" s="417"/>
      <c r="FE76" s="122"/>
    </row>
    <row r="77" spans="1:161">
      <c r="A77" s="1" t="s">
        <v>539</v>
      </c>
      <c r="B77" s="2" t="s">
        <v>106</v>
      </c>
      <c r="C77" s="37" t="s">
        <v>107</v>
      </c>
      <c r="D77" s="1">
        <v>5</v>
      </c>
      <c r="E77" s="2">
        <v>5</v>
      </c>
      <c r="F77" s="4" t="s">
        <v>69</v>
      </c>
      <c r="G77" s="359">
        <v>418.20038261174108</v>
      </c>
      <c r="H77" s="359">
        <v>705.85345618511906</v>
      </c>
      <c r="I77" s="359">
        <v>776.52453017265702</v>
      </c>
      <c r="J77" s="359">
        <v>372.88063713317877</v>
      </c>
      <c r="K77" s="359">
        <v>470.24386069399873</v>
      </c>
      <c r="L77" s="359">
        <v>839.24424363637081</v>
      </c>
      <c r="M77" s="359">
        <v>1294.0108045210479</v>
      </c>
      <c r="N77" s="359">
        <v>1393.1484608604997</v>
      </c>
      <c r="O77" s="359">
        <v>81.08517360046045</v>
      </c>
      <c r="P77" s="359">
        <v>1938.9581621935019</v>
      </c>
      <c r="Q77" s="359">
        <v>1429.1425517458304</v>
      </c>
      <c r="R77" s="359">
        <v>927.386563484519</v>
      </c>
      <c r="S77" s="359">
        <v>1239.4012097586992</v>
      </c>
      <c r="T77" s="359">
        <v>658.23942711914196</v>
      </c>
      <c r="U77" s="359">
        <v>979.99559847735475</v>
      </c>
      <c r="V77" s="359">
        <v>2364.0646937518245</v>
      </c>
      <c r="W77" s="359">
        <v>1381.9497641174637</v>
      </c>
      <c r="X77" s="359">
        <v>669.14164347414078</v>
      </c>
      <c r="Y77" s="359">
        <v>919.87133611022261</v>
      </c>
      <c r="Z77" s="359">
        <v>861.6517067717657</v>
      </c>
      <c r="AA77" s="359">
        <v>1018.1449998680516</v>
      </c>
      <c r="AB77" s="359">
        <v>919.98509712645557</v>
      </c>
      <c r="AC77" s="359">
        <v>944.22007850097782</v>
      </c>
      <c r="AD77" s="359">
        <v>880.55748378568865</v>
      </c>
      <c r="AE77" s="359">
        <v>781.31765504045757</v>
      </c>
      <c r="AF77" s="359">
        <v>1549.1375235273183</v>
      </c>
      <c r="AG77" s="359">
        <v>1066.6830638939982</v>
      </c>
      <c r="AH77" s="359">
        <v>1174.5614144362755</v>
      </c>
      <c r="AI77" s="359">
        <v>713.911647440357</v>
      </c>
      <c r="AJ77" s="359">
        <v>1126.5819790485589</v>
      </c>
      <c r="AK77" s="359">
        <v>1299.4937667053141</v>
      </c>
      <c r="AL77" s="359">
        <v>1023.1502382365256</v>
      </c>
      <c r="AM77" s="359">
        <v>698.26993291645397</v>
      </c>
      <c r="AN77" s="359">
        <v>1173.4623977857939</v>
      </c>
      <c r="AO77" s="359">
        <v>437.75206274528659</v>
      </c>
      <c r="AP77" s="359">
        <v>484.02657167304545</v>
      </c>
      <c r="AQ77" s="359">
        <v>787.6738861198321</v>
      </c>
      <c r="AR77" s="359">
        <v>441.18388633673459</v>
      </c>
      <c r="AS77" s="359">
        <v>845.15874029261499</v>
      </c>
      <c r="AT77" s="359">
        <v>0</v>
      </c>
      <c r="AU77" s="359">
        <v>421.97857673360022</v>
      </c>
      <c r="AV77" s="359">
        <v>505.58923513288323</v>
      </c>
      <c r="AW77" s="359">
        <v>1676.9846923401624</v>
      </c>
      <c r="AX77" s="359">
        <v>804.30809905146145</v>
      </c>
      <c r="AY77" s="359">
        <v>504.47796764066084</v>
      </c>
      <c r="AZ77" s="359">
        <v>0</v>
      </c>
      <c r="BA77" s="359">
        <v>1389.9846962080528</v>
      </c>
      <c r="BB77" s="359">
        <v>932.49597660453082</v>
      </c>
      <c r="BC77" s="359">
        <v>985.58048385248594</v>
      </c>
      <c r="BD77" s="359">
        <v>0</v>
      </c>
      <c r="BE77" s="324">
        <f t="shared" si="160"/>
        <v>44307.66635946311</v>
      </c>
      <c r="BF77" s="359"/>
      <c r="BG77" s="359"/>
      <c r="BH77" s="359"/>
      <c r="BI77" s="359"/>
      <c r="BJ77" s="359"/>
      <c r="BK77" s="359"/>
      <c r="BL77" s="359"/>
      <c r="BM77" s="359"/>
      <c r="BN77" s="359"/>
      <c r="BO77" s="359"/>
      <c r="BP77" s="359"/>
      <c r="BQ77" s="359"/>
      <c r="BR77" s="359"/>
      <c r="BS77" s="359"/>
      <c r="BT77" s="359"/>
      <c r="BU77" s="359"/>
      <c r="BV77" s="359"/>
      <c r="BW77" s="359"/>
      <c r="BX77" s="359"/>
      <c r="BY77" s="359"/>
      <c r="BZ77" s="359"/>
      <c r="CA77" s="359"/>
      <c r="CB77" s="359"/>
      <c r="CC77" s="359"/>
      <c r="CD77" s="359"/>
      <c r="CE77" s="359"/>
      <c r="CF77" s="359"/>
      <c r="CG77" s="359"/>
      <c r="CH77" s="359"/>
      <c r="CI77" s="359"/>
      <c r="CJ77" s="359"/>
      <c r="CK77" s="359"/>
      <c r="CL77" s="359"/>
      <c r="CM77" s="359"/>
      <c r="CN77" s="359"/>
      <c r="CO77" s="359"/>
      <c r="CP77" s="359"/>
      <c r="CQ77" s="359"/>
      <c r="CR77" s="359"/>
      <c r="CS77" s="359"/>
      <c r="CT77" s="359"/>
      <c r="CU77" s="359"/>
      <c r="CV77" s="359"/>
      <c r="CW77" s="359"/>
      <c r="CX77" s="359"/>
      <c r="CY77" s="359"/>
      <c r="CZ77" s="359"/>
      <c r="DA77" s="359"/>
      <c r="DB77" s="359"/>
      <c r="DC77" s="359"/>
      <c r="DD77" s="359"/>
      <c r="DE77" s="324"/>
      <c r="DG77" s="417"/>
      <c r="DH77" s="417"/>
      <c r="DI77" s="417"/>
      <c r="DJ77" s="417"/>
      <c r="DK77" s="417"/>
      <c r="DL77" s="417"/>
      <c r="DM77" s="417"/>
      <c r="DN77" s="417"/>
      <c r="DO77" s="417"/>
      <c r="DP77" s="417"/>
      <c r="DQ77" s="417"/>
      <c r="DR77" s="417"/>
      <c r="DS77" s="417"/>
      <c r="DT77" s="417"/>
      <c r="DU77" s="417"/>
      <c r="DV77" s="417"/>
      <c r="DW77" s="417"/>
      <c r="DX77" s="417"/>
      <c r="DY77" s="417"/>
      <c r="DZ77" s="417"/>
      <c r="EA77" s="417"/>
      <c r="EB77" s="417"/>
      <c r="EC77" s="417"/>
      <c r="ED77" s="417"/>
      <c r="EE77" s="417"/>
      <c r="EF77" s="417"/>
      <c r="EG77" s="417"/>
      <c r="EH77" s="417"/>
      <c r="EI77" s="417"/>
      <c r="EJ77" s="417"/>
      <c r="EK77" s="417"/>
      <c r="EL77" s="417"/>
      <c r="EM77" s="417"/>
      <c r="EN77" s="417"/>
      <c r="EO77" s="417"/>
      <c r="EP77" s="417"/>
      <c r="EQ77" s="417"/>
      <c r="ER77" s="417"/>
      <c r="ES77" s="417"/>
      <c r="ET77" s="417"/>
      <c r="EU77" s="417"/>
      <c r="EV77" s="417"/>
      <c r="EW77" s="417"/>
      <c r="EX77" s="417"/>
      <c r="EY77" s="417"/>
      <c r="EZ77" s="417"/>
      <c r="FA77" s="417"/>
      <c r="FB77" s="417"/>
      <c r="FC77" s="417"/>
      <c r="FD77" s="417"/>
      <c r="FE77" s="122"/>
    </row>
    <row r="78" spans="1:161">
      <c r="A78" s="1" t="s">
        <v>539</v>
      </c>
      <c r="B78" s="2" t="s">
        <v>271</v>
      </c>
      <c r="C78" s="37" t="s">
        <v>77</v>
      </c>
      <c r="D78" s="1">
        <v>5</v>
      </c>
      <c r="E78" s="2">
        <v>1</v>
      </c>
      <c r="F78" s="4" t="s">
        <v>105</v>
      </c>
      <c r="G78" s="7">
        <v>0</v>
      </c>
      <c r="H78" s="7">
        <v>0</v>
      </c>
      <c r="I78" s="7">
        <v>0</v>
      </c>
      <c r="J78" s="7">
        <v>0</v>
      </c>
      <c r="K78" s="7">
        <v>0</v>
      </c>
      <c r="L78" s="7">
        <v>8</v>
      </c>
      <c r="M78" s="7">
        <v>0</v>
      </c>
      <c r="N78" s="7">
        <v>0</v>
      </c>
      <c r="O78" s="7">
        <v>0</v>
      </c>
      <c r="P78" s="7">
        <v>0</v>
      </c>
      <c r="Q78" s="7">
        <v>0</v>
      </c>
      <c r="R78" s="7">
        <v>0</v>
      </c>
      <c r="S78" s="7">
        <v>0</v>
      </c>
      <c r="T78" s="7">
        <v>0</v>
      </c>
      <c r="U78" s="7">
        <v>0</v>
      </c>
      <c r="V78" s="7">
        <v>0</v>
      </c>
      <c r="W78" s="7">
        <v>0</v>
      </c>
      <c r="X78" s="7">
        <v>0</v>
      </c>
      <c r="Y78" s="7">
        <v>0</v>
      </c>
      <c r="Z78" s="7">
        <v>0</v>
      </c>
      <c r="AA78" s="7">
        <v>0</v>
      </c>
      <c r="AB78" s="7">
        <v>0</v>
      </c>
      <c r="AC78" s="7">
        <v>0</v>
      </c>
      <c r="AD78" s="7">
        <v>0</v>
      </c>
      <c r="AE78" s="7">
        <v>0</v>
      </c>
      <c r="AF78" s="7">
        <v>0</v>
      </c>
      <c r="AG78" s="7">
        <v>0</v>
      </c>
      <c r="AH78" s="7">
        <v>0</v>
      </c>
      <c r="AI78" s="7">
        <v>0</v>
      </c>
      <c r="AJ78" s="7">
        <v>0</v>
      </c>
      <c r="AK78" s="7">
        <v>0</v>
      </c>
      <c r="AL78" s="7">
        <v>0</v>
      </c>
      <c r="AM78" s="7">
        <v>0</v>
      </c>
      <c r="AN78" s="7">
        <v>0</v>
      </c>
      <c r="AO78" s="7">
        <v>0</v>
      </c>
      <c r="AP78" s="7">
        <v>0</v>
      </c>
      <c r="AQ78" s="7">
        <v>0</v>
      </c>
      <c r="AR78" s="7">
        <v>0</v>
      </c>
      <c r="AS78" s="7">
        <v>0</v>
      </c>
      <c r="AT78" s="7">
        <v>0</v>
      </c>
      <c r="AU78" s="7">
        <v>0</v>
      </c>
      <c r="AV78" s="7">
        <v>0</v>
      </c>
      <c r="AW78" s="7">
        <v>0</v>
      </c>
      <c r="AX78" s="7">
        <v>0</v>
      </c>
      <c r="AY78" s="7">
        <v>0</v>
      </c>
      <c r="AZ78" s="7">
        <v>0</v>
      </c>
      <c r="BA78" s="7">
        <v>0</v>
      </c>
      <c r="BB78" s="7">
        <v>0</v>
      </c>
      <c r="BC78" s="7">
        <v>0</v>
      </c>
      <c r="BD78" s="7">
        <v>0</v>
      </c>
      <c r="BE78" s="324">
        <f t="shared" si="160"/>
        <v>8</v>
      </c>
      <c r="BG78" s="7">
        <v>0</v>
      </c>
      <c r="BH78" s="7">
        <v>0</v>
      </c>
      <c r="BI78" s="7">
        <v>0</v>
      </c>
      <c r="BJ78" s="7">
        <v>0</v>
      </c>
      <c r="BK78" s="7">
        <v>0</v>
      </c>
      <c r="BL78" s="7">
        <f>L78*DL78</f>
        <v>553623</v>
      </c>
      <c r="BM78" s="7">
        <v>0</v>
      </c>
      <c r="BN78" s="7">
        <v>0</v>
      </c>
      <c r="BO78" s="7">
        <v>0</v>
      </c>
      <c r="BP78" s="7">
        <v>0</v>
      </c>
      <c r="BQ78" s="7">
        <v>0</v>
      </c>
      <c r="BR78" s="7">
        <v>0</v>
      </c>
      <c r="BS78" s="7">
        <v>0</v>
      </c>
      <c r="BT78" s="7">
        <v>0</v>
      </c>
      <c r="BU78" s="7">
        <v>0</v>
      </c>
      <c r="BV78" s="7">
        <v>0</v>
      </c>
      <c r="BW78" s="7">
        <v>0</v>
      </c>
      <c r="BX78" s="7">
        <v>0</v>
      </c>
      <c r="BY78" s="7">
        <v>0</v>
      </c>
      <c r="BZ78" s="7">
        <v>0</v>
      </c>
      <c r="CA78" s="7">
        <v>0</v>
      </c>
      <c r="CB78" s="7">
        <v>0</v>
      </c>
      <c r="CC78" s="7">
        <v>0</v>
      </c>
      <c r="CD78" s="7">
        <v>0</v>
      </c>
      <c r="CE78" s="7">
        <v>0</v>
      </c>
      <c r="CF78" s="7">
        <v>0</v>
      </c>
      <c r="CG78" s="7">
        <v>0</v>
      </c>
      <c r="CH78" s="7">
        <v>0</v>
      </c>
      <c r="CI78" s="7">
        <v>0</v>
      </c>
      <c r="CJ78" s="7">
        <v>0</v>
      </c>
      <c r="CK78" s="7">
        <v>0</v>
      </c>
      <c r="CL78" s="7">
        <v>0</v>
      </c>
      <c r="CM78" s="7">
        <v>0</v>
      </c>
      <c r="CN78" s="7">
        <v>0</v>
      </c>
      <c r="CO78" s="7">
        <v>0</v>
      </c>
      <c r="CP78" s="7">
        <v>0</v>
      </c>
      <c r="CQ78" s="7">
        <v>0</v>
      </c>
      <c r="CR78" s="7">
        <v>0</v>
      </c>
      <c r="CS78" s="7">
        <v>0</v>
      </c>
      <c r="CT78" s="7">
        <v>0</v>
      </c>
      <c r="CU78" s="7">
        <v>0</v>
      </c>
      <c r="CV78" s="7">
        <v>0</v>
      </c>
      <c r="CW78" s="7">
        <v>0</v>
      </c>
      <c r="CX78" s="7">
        <v>0</v>
      </c>
      <c r="CY78" s="7">
        <v>0</v>
      </c>
      <c r="CZ78" s="7">
        <v>0</v>
      </c>
      <c r="DA78" s="7">
        <v>0</v>
      </c>
      <c r="DB78" s="7">
        <v>0</v>
      </c>
      <c r="DC78" s="7">
        <v>0</v>
      </c>
      <c r="DD78" s="7">
        <v>0</v>
      </c>
      <c r="DE78" s="324">
        <f t="shared" si="105"/>
        <v>553623</v>
      </c>
      <c r="DG78" s="46">
        <v>0</v>
      </c>
      <c r="DH78" s="46">
        <v>0</v>
      </c>
      <c r="DI78" s="46">
        <v>0</v>
      </c>
      <c r="DJ78" s="46">
        <v>0</v>
      </c>
      <c r="DK78" s="46">
        <v>0</v>
      </c>
      <c r="DL78" s="46">
        <v>69202.875</v>
      </c>
      <c r="DM78" s="46">
        <v>0</v>
      </c>
      <c r="DN78" s="46">
        <v>0</v>
      </c>
      <c r="DO78" s="46">
        <v>0</v>
      </c>
      <c r="DP78" s="46">
        <v>0</v>
      </c>
      <c r="DQ78" s="46">
        <v>0</v>
      </c>
      <c r="DR78" s="46">
        <v>0</v>
      </c>
      <c r="DS78" s="46">
        <v>0</v>
      </c>
      <c r="DT78" s="46">
        <v>0</v>
      </c>
      <c r="DU78" s="46">
        <v>0</v>
      </c>
      <c r="DV78" s="46">
        <v>0</v>
      </c>
      <c r="DW78" s="46">
        <v>0</v>
      </c>
      <c r="DX78" s="46">
        <v>0</v>
      </c>
      <c r="DY78" s="46">
        <v>0</v>
      </c>
      <c r="DZ78" s="46">
        <v>0</v>
      </c>
      <c r="EA78" s="46">
        <v>0</v>
      </c>
      <c r="EB78" s="46">
        <v>0</v>
      </c>
      <c r="EC78" s="46">
        <v>0</v>
      </c>
      <c r="ED78" s="46">
        <v>0</v>
      </c>
      <c r="EE78" s="46">
        <v>0</v>
      </c>
      <c r="EF78" s="46">
        <v>0</v>
      </c>
      <c r="EG78" s="46">
        <v>0</v>
      </c>
      <c r="EH78" s="46">
        <v>0</v>
      </c>
      <c r="EI78" s="46">
        <v>0</v>
      </c>
      <c r="EJ78" s="46">
        <v>0</v>
      </c>
      <c r="EK78" s="46">
        <v>0</v>
      </c>
      <c r="EL78" s="46">
        <v>0</v>
      </c>
      <c r="EM78" s="46">
        <v>0</v>
      </c>
      <c r="EN78" s="46">
        <v>0</v>
      </c>
      <c r="EO78" s="46">
        <v>0</v>
      </c>
      <c r="EP78" s="46">
        <v>0</v>
      </c>
      <c r="EQ78" s="46">
        <v>0</v>
      </c>
      <c r="ER78" s="46">
        <v>0</v>
      </c>
      <c r="ES78" s="46">
        <v>0</v>
      </c>
      <c r="ET78" s="46">
        <v>0</v>
      </c>
      <c r="EU78" s="46">
        <v>0</v>
      </c>
      <c r="EV78" s="46">
        <v>0</v>
      </c>
      <c r="EW78" s="46">
        <v>0</v>
      </c>
      <c r="EX78" s="46">
        <v>0</v>
      </c>
      <c r="EY78" s="46">
        <v>0</v>
      </c>
      <c r="EZ78" s="46">
        <v>0</v>
      </c>
      <c r="FA78" s="46">
        <v>0</v>
      </c>
      <c r="FB78" s="46">
        <v>0</v>
      </c>
      <c r="FC78" s="46">
        <v>0</v>
      </c>
      <c r="FD78" s="46">
        <v>0</v>
      </c>
      <c r="FE78" s="28">
        <v>69202.875</v>
      </c>
    </row>
    <row r="79" spans="1:161">
      <c r="A79" s="1" t="s">
        <v>539</v>
      </c>
      <c r="B79" s="2" t="s">
        <v>278</v>
      </c>
      <c r="C79" s="37" t="s">
        <v>77</v>
      </c>
      <c r="D79" s="1">
        <v>5</v>
      </c>
      <c r="E79" s="2">
        <v>1</v>
      </c>
      <c r="F79" s="4" t="s">
        <v>105</v>
      </c>
      <c r="G79" s="7">
        <v>0</v>
      </c>
      <c r="H79" s="7">
        <v>0</v>
      </c>
      <c r="I79" s="7">
        <v>0</v>
      </c>
      <c r="J79" s="7">
        <v>0</v>
      </c>
      <c r="K79" s="7">
        <v>0</v>
      </c>
      <c r="L79" s="7">
        <v>23</v>
      </c>
      <c r="M79" s="7">
        <v>0</v>
      </c>
      <c r="N79" s="7">
        <v>0</v>
      </c>
      <c r="O79" s="7">
        <v>0</v>
      </c>
      <c r="P79" s="7">
        <v>0</v>
      </c>
      <c r="Q79" s="7">
        <v>0</v>
      </c>
      <c r="R79" s="7">
        <v>0</v>
      </c>
      <c r="S79" s="7">
        <v>0</v>
      </c>
      <c r="T79" s="7">
        <v>0</v>
      </c>
      <c r="U79" s="7">
        <v>0</v>
      </c>
      <c r="V79" s="7">
        <v>0</v>
      </c>
      <c r="W79" s="7">
        <v>0</v>
      </c>
      <c r="X79" s="7">
        <v>0</v>
      </c>
      <c r="Y79" s="7">
        <v>0</v>
      </c>
      <c r="Z79" s="7">
        <v>0</v>
      </c>
      <c r="AA79" s="7">
        <v>0</v>
      </c>
      <c r="AB79" s="7">
        <v>0</v>
      </c>
      <c r="AC79" s="7">
        <v>0</v>
      </c>
      <c r="AD79" s="7">
        <v>0</v>
      </c>
      <c r="AE79" s="7">
        <v>0</v>
      </c>
      <c r="AF79" s="7">
        <v>0</v>
      </c>
      <c r="AG79" s="7">
        <v>0</v>
      </c>
      <c r="AH79" s="7">
        <v>0</v>
      </c>
      <c r="AI79" s="7">
        <v>0</v>
      </c>
      <c r="AJ79" s="7">
        <v>0</v>
      </c>
      <c r="AK79" s="7">
        <v>0</v>
      </c>
      <c r="AL79" s="7">
        <v>0</v>
      </c>
      <c r="AM79" s="7">
        <v>0</v>
      </c>
      <c r="AN79" s="7">
        <v>0</v>
      </c>
      <c r="AO79" s="7">
        <v>0</v>
      </c>
      <c r="AP79" s="7">
        <v>0</v>
      </c>
      <c r="AQ79" s="7">
        <v>0</v>
      </c>
      <c r="AR79" s="7">
        <v>0</v>
      </c>
      <c r="AS79" s="7">
        <v>0</v>
      </c>
      <c r="AT79" s="7">
        <v>0</v>
      </c>
      <c r="AU79" s="7">
        <v>0</v>
      </c>
      <c r="AV79" s="7">
        <v>0</v>
      </c>
      <c r="AW79" s="7">
        <v>0</v>
      </c>
      <c r="AX79" s="7">
        <v>0</v>
      </c>
      <c r="AY79" s="7">
        <v>0</v>
      </c>
      <c r="AZ79" s="7">
        <v>0</v>
      </c>
      <c r="BA79" s="7">
        <v>0</v>
      </c>
      <c r="BB79" s="7">
        <v>0</v>
      </c>
      <c r="BC79" s="7">
        <v>0</v>
      </c>
      <c r="BD79" s="7">
        <v>0</v>
      </c>
      <c r="BE79" s="324">
        <f t="shared" si="160"/>
        <v>23</v>
      </c>
      <c r="BG79" s="7">
        <v>0</v>
      </c>
      <c r="BH79" s="7">
        <v>0</v>
      </c>
      <c r="BI79" s="7">
        <v>0</v>
      </c>
      <c r="BJ79" s="7">
        <v>0</v>
      </c>
      <c r="BK79" s="7">
        <v>0</v>
      </c>
      <c r="BL79" s="127">
        <f t="shared" ref="BL79:BL84" si="161">L79*DL79</f>
        <v>658476</v>
      </c>
      <c r="BM79" s="7">
        <v>0</v>
      </c>
      <c r="BN79" s="7">
        <v>0</v>
      </c>
      <c r="BO79" s="7">
        <v>0</v>
      </c>
      <c r="BP79" s="7">
        <v>0</v>
      </c>
      <c r="BQ79" s="7">
        <v>0</v>
      </c>
      <c r="BR79" s="7">
        <v>0</v>
      </c>
      <c r="BS79" s="7">
        <v>0</v>
      </c>
      <c r="BT79" s="7">
        <v>0</v>
      </c>
      <c r="BU79" s="7">
        <v>0</v>
      </c>
      <c r="BV79" s="7">
        <v>0</v>
      </c>
      <c r="BW79" s="7">
        <v>0</v>
      </c>
      <c r="BX79" s="7">
        <v>0</v>
      </c>
      <c r="BY79" s="7">
        <v>0</v>
      </c>
      <c r="BZ79" s="7">
        <v>0</v>
      </c>
      <c r="CA79" s="7">
        <v>0</v>
      </c>
      <c r="CB79" s="7">
        <v>0</v>
      </c>
      <c r="CC79" s="7">
        <v>0</v>
      </c>
      <c r="CD79" s="7">
        <v>0</v>
      </c>
      <c r="CE79" s="7">
        <v>0</v>
      </c>
      <c r="CF79" s="7">
        <v>0</v>
      </c>
      <c r="CG79" s="7">
        <v>0</v>
      </c>
      <c r="CH79" s="7">
        <v>0</v>
      </c>
      <c r="CI79" s="7">
        <v>0</v>
      </c>
      <c r="CJ79" s="7">
        <v>0</v>
      </c>
      <c r="CK79" s="7">
        <v>0</v>
      </c>
      <c r="CL79" s="7">
        <v>0</v>
      </c>
      <c r="CM79" s="7">
        <v>0</v>
      </c>
      <c r="CN79" s="7">
        <v>0</v>
      </c>
      <c r="CO79" s="7">
        <v>0</v>
      </c>
      <c r="CP79" s="7">
        <v>0</v>
      </c>
      <c r="CQ79" s="7">
        <v>0</v>
      </c>
      <c r="CR79" s="7">
        <v>0</v>
      </c>
      <c r="CS79" s="7">
        <v>0</v>
      </c>
      <c r="CT79" s="7">
        <v>0</v>
      </c>
      <c r="CU79" s="7">
        <v>0</v>
      </c>
      <c r="CV79" s="7">
        <v>0</v>
      </c>
      <c r="CW79" s="7">
        <v>0</v>
      </c>
      <c r="CX79" s="7">
        <v>0</v>
      </c>
      <c r="CY79" s="7">
        <v>0</v>
      </c>
      <c r="CZ79" s="7">
        <v>0</v>
      </c>
      <c r="DA79" s="7">
        <v>0</v>
      </c>
      <c r="DB79" s="7">
        <v>0</v>
      </c>
      <c r="DC79" s="7">
        <v>0</v>
      </c>
      <c r="DD79" s="7">
        <v>0</v>
      </c>
      <c r="DE79" s="324">
        <f t="shared" si="105"/>
        <v>658476</v>
      </c>
      <c r="DG79" s="46">
        <v>0</v>
      </c>
      <c r="DH79" s="46">
        <v>0</v>
      </c>
      <c r="DI79" s="46">
        <v>0</v>
      </c>
      <c r="DJ79" s="46">
        <v>0</v>
      </c>
      <c r="DK79" s="46">
        <v>0</v>
      </c>
      <c r="DL79" s="46">
        <v>28629.391304347828</v>
      </c>
      <c r="DM79" s="46">
        <v>0</v>
      </c>
      <c r="DN79" s="46">
        <v>0</v>
      </c>
      <c r="DO79" s="46">
        <v>0</v>
      </c>
      <c r="DP79" s="46">
        <v>0</v>
      </c>
      <c r="DQ79" s="46">
        <v>0</v>
      </c>
      <c r="DR79" s="46">
        <v>0</v>
      </c>
      <c r="DS79" s="46">
        <v>0</v>
      </c>
      <c r="DT79" s="46">
        <v>0</v>
      </c>
      <c r="DU79" s="46">
        <v>0</v>
      </c>
      <c r="DV79" s="46">
        <v>0</v>
      </c>
      <c r="DW79" s="46">
        <v>0</v>
      </c>
      <c r="DX79" s="46">
        <v>0</v>
      </c>
      <c r="DY79" s="46">
        <v>0</v>
      </c>
      <c r="DZ79" s="46">
        <v>0</v>
      </c>
      <c r="EA79" s="46">
        <v>0</v>
      </c>
      <c r="EB79" s="46">
        <v>0</v>
      </c>
      <c r="EC79" s="46">
        <v>0</v>
      </c>
      <c r="ED79" s="46">
        <v>0</v>
      </c>
      <c r="EE79" s="46">
        <v>0</v>
      </c>
      <c r="EF79" s="46">
        <v>0</v>
      </c>
      <c r="EG79" s="46">
        <v>0</v>
      </c>
      <c r="EH79" s="46">
        <v>0</v>
      </c>
      <c r="EI79" s="46">
        <v>0</v>
      </c>
      <c r="EJ79" s="46">
        <v>0</v>
      </c>
      <c r="EK79" s="46">
        <v>0</v>
      </c>
      <c r="EL79" s="46">
        <v>0</v>
      </c>
      <c r="EM79" s="46">
        <v>0</v>
      </c>
      <c r="EN79" s="46">
        <v>0</v>
      </c>
      <c r="EO79" s="46">
        <v>0</v>
      </c>
      <c r="EP79" s="46">
        <v>0</v>
      </c>
      <c r="EQ79" s="46">
        <v>0</v>
      </c>
      <c r="ER79" s="46">
        <v>0</v>
      </c>
      <c r="ES79" s="46">
        <v>0</v>
      </c>
      <c r="ET79" s="46">
        <v>0</v>
      </c>
      <c r="EU79" s="46">
        <v>0</v>
      </c>
      <c r="EV79" s="46">
        <v>0</v>
      </c>
      <c r="EW79" s="46">
        <v>0</v>
      </c>
      <c r="EX79" s="46">
        <v>0</v>
      </c>
      <c r="EY79" s="46">
        <v>0</v>
      </c>
      <c r="EZ79" s="46">
        <v>0</v>
      </c>
      <c r="FA79" s="46">
        <v>0</v>
      </c>
      <c r="FB79" s="46">
        <v>0</v>
      </c>
      <c r="FC79" s="46">
        <v>0</v>
      </c>
      <c r="FD79" s="46">
        <v>0</v>
      </c>
      <c r="FE79" s="28">
        <v>28629.391304347828</v>
      </c>
    </row>
    <row r="80" spans="1:161">
      <c r="A80" s="1" t="s">
        <v>539</v>
      </c>
      <c r="B80" s="2" t="s">
        <v>279</v>
      </c>
      <c r="C80" s="37" t="s">
        <v>77</v>
      </c>
      <c r="D80" s="1">
        <v>5</v>
      </c>
      <c r="E80" s="2">
        <v>1</v>
      </c>
      <c r="F80" s="4" t="s">
        <v>105</v>
      </c>
      <c r="G80" s="7">
        <v>0</v>
      </c>
      <c r="H80" s="7">
        <v>0</v>
      </c>
      <c r="I80" s="7">
        <v>0</v>
      </c>
      <c r="J80" s="7">
        <v>0</v>
      </c>
      <c r="K80" s="7">
        <v>0</v>
      </c>
      <c r="L80" s="7">
        <v>96</v>
      </c>
      <c r="M80" s="7">
        <v>0</v>
      </c>
      <c r="N80" s="7">
        <v>0</v>
      </c>
      <c r="O80" s="7">
        <v>0</v>
      </c>
      <c r="P80" s="7">
        <v>0</v>
      </c>
      <c r="Q80" s="7">
        <v>0</v>
      </c>
      <c r="R80" s="7">
        <v>0</v>
      </c>
      <c r="S80" s="7">
        <v>0</v>
      </c>
      <c r="T80" s="7">
        <v>0</v>
      </c>
      <c r="U80" s="7">
        <v>0</v>
      </c>
      <c r="V80" s="7">
        <v>0</v>
      </c>
      <c r="W80" s="7">
        <v>0</v>
      </c>
      <c r="X80" s="7">
        <v>0</v>
      </c>
      <c r="Y80" s="7">
        <v>0</v>
      </c>
      <c r="Z80" s="7">
        <v>0</v>
      </c>
      <c r="AA80" s="7">
        <v>0</v>
      </c>
      <c r="AB80" s="7">
        <v>0</v>
      </c>
      <c r="AC80" s="7">
        <v>0</v>
      </c>
      <c r="AD80" s="7">
        <v>0</v>
      </c>
      <c r="AE80" s="7">
        <v>0</v>
      </c>
      <c r="AF80" s="7">
        <v>0</v>
      </c>
      <c r="AG80" s="7">
        <v>0</v>
      </c>
      <c r="AH80" s="7">
        <v>0</v>
      </c>
      <c r="AI80" s="7">
        <v>0</v>
      </c>
      <c r="AJ80" s="7">
        <v>0</v>
      </c>
      <c r="AK80" s="7">
        <v>0</v>
      </c>
      <c r="AL80" s="7">
        <v>0</v>
      </c>
      <c r="AM80" s="7">
        <v>0</v>
      </c>
      <c r="AN80" s="7">
        <v>0</v>
      </c>
      <c r="AO80" s="7">
        <v>0</v>
      </c>
      <c r="AP80" s="7">
        <v>0</v>
      </c>
      <c r="AQ80" s="7">
        <v>0</v>
      </c>
      <c r="AR80" s="7">
        <v>0</v>
      </c>
      <c r="AS80" s="7">
        <v>0</v>
      </c>
      <c r="AT80" s="7">
        <v>0</v>
      </c>
      <c r="AU80" s="7">
        <v>0</v>
      </c>
      <c r="AV80" s="7">
        <v>0</v>
      </c>
      <c r="AW80" s="7">
        <v>0</v>
      </c>
      <c r="AX80" s="7">
        <v>0</v>
      </c>
      <c r="AY80" s="7">
        <v>0</v>
      </c>
      <c r="AZ80" s="7">
        <v>0</v>
      </c>
      <c r="BA80" s="7">
        <v>0</v>
      </c>
      <c r="BB80" s="7">
        <v>0</v>
      </c>
      <c r="BC80" s="7">
        <v>0</v>
      </c>
      <c r="BD80" s="7">
        <v>0</v>
      </c>
      <c r="BE80" s="324">
        <f t="shared" si="160"/>
        <v>96</v>
      </c>
      <c r="BG80" s="7">
        <v>0</v>
      </c>
      <c r="BH80" s="7">
        <v>0</v>
      </c>
      <c r="BI80" s="7">
        <v>0</v>
      </c>
      <c r="BJ80" s="7">
        <v>0</v>
      </c>
      <c r="BK80" s="7">
        <v>0</v>
      </c>
      <c r="BL80" s="127">
        <f t="shared" si="161"/>
        <v>1311686</v>
      </c>
      <c r="BM80" s="7">
        <v>0</v>
      </c>
      <c r="BN80" s="7">
        <v>0</v>
      </c>
      <c r="BO80" s="7">
        <v>0</v>
      </c>
      <c r="BP80" s="7">
        <v>0</v>
      </c>
      <c r="BQ80" s="7">
        <v>0</v>
      </c>
      <c r="BR80" s="7">
        <v>0</v>
      </c>
      <c r="BS80" s="7">
        <v>0</v>
      </c>
      <c r="BT80" s="7">
        <v>0</v>
      </c>
      <c r="BU80" s="7">
        <v>0</v>
      </c>
      <c r="BV80" s="7">
        <v>0</v>
      </c>
      <c r="BW80" s="7">
        <v>0</v>
      </c>
      <c r="BX80" s="7">
        <v>0</v>
      </c>
      <c r="BY80" s="7">
        <v>0</v>
      </c>
      <c r="BZ80" s="7">
        <v>0</v>
      </c>
      <c r="CA80" s="7">
        <v>0</v>
      </c>
      <c r="CB80" s="7">
        <v>0</v>
      </c>
      <c r="CC80" s="7">
        <v>0</v>
      </c>
      <c r="CD80" s="7">
        <v>0</v>
      </c>
      <c r="CE80" s="7">
        <v>0</v>
      </c>
      <c r="CF80" s="7">
        <v>0</v>
      </c>
      <c r="CG80" s="7">
        <v>0</v>
      </c>
      <c r="CH80" s="7">
        <v>0</v>
      </c>
      <c r="CI80" s="7">
        <v>0</v>
      </c>
      <c r="CJ80" s="7">
        <v>0</v>
      </c>
      <c r="CK80" s="7">
        <v>0</v>
      </c>
      <c r="CL80" s="7">
        <v>0</v>
      </c>
      <c r="CM80" s="7">
        <v>0</v>
      </c>
      <c r="CN80" s="7">
        <v>0</v>
      </c>
      <c r="CO80" s="7">
        <v>0</v>
      </c>
      <c r="CP80" s="7">
        <v>0</v>
      </c>
      <c r="CQ80" s="7">
        <v>0</v>
      </c>
      <c r="CR80" s="7">
        <v>0</v>
      </c>
      <c r="CS80" s="7">
        <v>0</v>
      </c>
      <c r="CT80" s="7">
        <v>0</v>
      </c>
      <c r="CU80" s="7">
        <v>0</v>
      </c>
      <c r="CV80" s="7">
        <v>0</v>
      </c>
      <c r="CW80" s="7">
        <v>0</v>
      </c>
      <c r="CX80" s="7">
        <v>0</v>
      </c>
      <c r="CY80" s="7">
        <v>0</v>
      </c>
      <c r="CZ80" s="7">
        <v>0</v>
      </c>
      <c r="DA80" s="7">
        <v>0</v>
      </c>
      <c r="DB80" s="7">
        <v>0</v>
      </c>
      <c r="DC80" s="7">
        <v>0</v>
      </c>
      <c r="DD80" s="7">
        <v>0</v>
      </c>
      <c r="DE80" s="324">
        <f t="shared" si="105"/>
        <v>1311686</v>
      </c>
      <c r="DG80" s="46">
        <v>0</v>
      </c>
      <c r="DH80" s="46">
        <v>0</v>
      </c>
      <c r="DI80" s="46">
        <v>0</v>
      </c>
      <c r="DJ80" s="46">
        <v>0</v>
      </c>
      <c r="DK80" s="46">
        <v>0</v>
      </c>
      <c r="DL80" s="46">
        <v>13663.395833333334</v>
      </c>
      <c r="DM80" s="46">
        <v>0</v>
      </c>
      <c r="DN80" s="46">
        <v>0</v>
      </c>
      <c r="DO80" s="46">
        <v>0</v>
      </c>
      <c r="DP80" s="46">
        <v>0</v>
      </c>
      <c r="DQ80" s="46">
        <v>0</v>
      </c>
      <c r="DR80" s="46">
        <v>0</v>
      </c>
      <c r="DS80" s="46">
        <v>0</v>
      </c>
      <c r="DT80" s="46">
        <v>0</v>
      </c>
      <c r="DU80" s="46">
        <v>0</v>
      </c>
      <c r="DV80" s="46">
        <v>0</v>
      </c>
      <c r="DW80" s="46">
        <v>0</v>
      </c>
      <c r="DX80" s="46">
        <v>0</v>
      </c>
      <c r="DY80" s="46">
        <v>0</v>
      </c>
      <c r="DZ80" s="46">
        <v>0</v>
      </c>
      <c r="EA80" s="46">
        <v>0</v>
      </c>
      <c r="EB80" s="46">
        <v>0</v>
      </c>
      <c r="EC80" s="46">
        <v>0</v>
      </c>
      <c r="ED80" s="46">
        <v>0</v>
      </c>
      <c r="EE80" s="46">
        <v>0</v>
      </c>
      <c r="EF80" s="46">
        <v>0</v>
      </c>
      <c r="EG80" s="46">
        <v>0</v>
      </c>
      <c r="EH80" s="46">
        <v>0</v>
      </c>
      <c r="EI80" s="46">
        <v>0</v>
      </c>
      <c r="EJ80" s="46">
        <v>0</v>
      </c>
      <c r="EK80" s="46">
        <v>0</v>
      </c>
      <c r="EL80" s="46">
        <v>0</v>
      </c>
      <c r="EM80" s="46">
        <v>0</v>
      </c>
      <c r="EN80" s="46">
        <v>0</v>
      </c>
      <c r="EO80" s="46">
        <v>0</v>
      </c>
      <c r="EP80" s="46">
        <v>0</v>
      </c>
      <c r="EQ80" s="46">
        <v>0</v>
      </c>
      <c r="ER80" s="46">
        <v>0</v>
      </c>
      <c r="ES80" s="46">
        <v>0</v>
      </c>
      <c r="ET80" s="46">
        <v>0</v>
      </c>
      <c r="EU80" s="46">
        <v>0</v>
      </c>
      <c r="EV80" s="46">
        <v>0</v>
      </c>
      <c r="EW80" s="46">
        <v>0</v>
      </c>
      <c r="EX80" s="46">
        <v>0</v>
      </c>
      <c r="EY80" s="46">
        <v>0</v>
      </c>
      <c r="EZ80" s="46">
        <v>0</v>
      </c>
      <c r="FA80" s="46">
        <v>0</v>
      </c>
      <c r="FB80" s="46">
        <v>0</v>
      </c>
      <c r="FC80" s="46">
        <v>0</v>
      </c>
      <c r="FD80" s="46">
        <v>0</v>
      </c>
      <c r="FE80" s="28">
        <v>13663.395833333334</v>
      </c>
    </row>
    <row r="81" spans="1:161">
      <c r="A81" s="1" t="s">
        <v>539</v>
      </c>
      <c r="B81" s="2" t="s">
        <v>263</v>
      </c>
      <c r="C81" s="37" t="s">
        <v>77</v>
      </c>
      <c r="D81" s="1">
        <v>5</v>
      </c>
      <c r="E81" s="2">
        <v>1</v>
      </c>
      <c r="F81" s="4" t="s">
        <v>105</v>
      </c>
      <c r="G81" s="7">
        <v>0</v>
      </c>
      <c r="H81" s="7">
        <v>0</v>
      </c>
      <c r="I81" s="7">
        <v>0</v>
      </c>
      <c r="J81" s="7">
        <v>0</v>
      </c>
      <c r="K81" s="7">
        <v>0</v>
      </c>
      <c r="L81" s="7">
        <v>172</v>
      </c>
      <c r="M81" s="7">
        <v>0</v>
      </c>
      <c r="N81" s="7">
        <v>0</v>
      </c>
      <c r="O81" s="7">
        <v>0</v>
      </c>
      <c r="P81" s="7">
        <v>0</v>
      </c>
      <c r="Q81" s="7">
        <v>0</v>
      </c>
      <c r="R81" s="7">
        <v>0</v>
      </c>
      <c r="S81" s="7">
        <v>0</v>
      </c>
      <c r="T81" s="7">
        <v>0</v>
      </c>
      <c r="U81" s="7">
        <v>0</v>
      </c>
      <c r="V81" s="7">
        <v>0</v>
      </c>
      <c r="W81" s="7">
        <v>0</v>
      </c>
      <c r="X81" s="7">
        <v>0</v>
      </c>
      <c r="Y81" s="7">
        <v>0</v>
      </c>
      <c r="Z81" s="7">
        <v>0</v>
      </c>
      <c r="AA81" s="7">
        <v>0</v>
      </c>
      <c r="AB81" s="7">
        <v>0</v>
      </c>
      <c r="AC81" s="7">
        <v>0</v>
      </c>
      <c r="AD81" s="7">
        <v>0</v>
      </c>
      <c r="AE81" s="7">
        <v>0</v>
      </c>
      <c r="AF81" s="7">
        <v>0</v>
      </c>
      <c r="AG81" s="7">
        <v>0</v>
      </c>
      <c r="AH81" s="7">
        <v>0</v>
      </c>
      <c r="AI81" s="7">
        <v>0</v>
      </c>
      <c r="AJ81" s="7">
        <v>0</v>
      </c>
      <c r="AK81" s="7">
        <v>0</v>
      </c>
      <c r="AL81" s="7">
        <v>0</v>
      </c>
      <c r="AM81" s="7">
        <v>0</v>
      </c>
      <c r="AN81" s="7">
        <v>0</v>
      </c>
      <c r="AO81" s="7">
        <v>0</v>
      </c>
      <c r="AP81" s="7">
        <v>0</v>
      </c>
      <c r="AQ81" s="7">
        <v>0</v>
      </c>
      <c r="AR81" s="7">
        <v>0</v>
      </c>
      <c r="AS81" s="7">
        <v>0</v>
      </c>
      <c r="AT81" s="7">
        <v>0</v>
      </c>
      <c r="AU81" s="7">
        <v>0</v>
      </c>
      <c r="AV81" s="7">
        <v>0</v>
      </c>
      <c r="AW81" s="7">
        <v>0</v>
      </c>
      <c r="AX81" s="7">
        <v>0</v>
      </c>
      <c r="AY81" s="7">
        <v>0</v>
      </c>
      <c r="AZ81" s="7">
        <v>0</v>
      </c>
      <c r="BA81" s="7">
        <v>0</v>
      </c>
      <c r="BB81" s="7">
        <v>0</v>
      </c>
      <c r="BC81" s="7">
        <v>0</v>
      </c>
      <c r="BD81" s="7">
        <v>0</v>
      </c>
      <c r="BE81" s="324">
        <f t="shared" si="160"/>
        <v>172</v>
      </c>
      <c r="BG81" s="7">
        <v>0</v>
      </c>
      <c r="BH81" s="7">
        <v>0</v>
      </c>
      <c r="BI81" s="7">
        <v>0</v>
      </c>
      <c r="BJ81" s="7">
        <v>0</v>
      </c>
      <c r="BK81" s="7">
        <v>0</v>
      </c>
      <c r="BL81" s="127">
        <f t="shared" si="161"/>
        <v>1183306</v>
      </c>
      <c r="BM81" s="7">
        <v>0</v>
      </c>
      <c r="BN81" s="7">
        <v>0</v>
      </c>
      <c r="BO81" s="7">
        <v>0</v>
      </c>
      <c r="BP81" s="7">
        <v>0</v>
      </c>
      <c r="BQ81" s="7">
        <v>0</v>
      </c>
      <c r="BR81" s="7">
        <v>0</v>
      </c>
      <c r="BS81" s="7">
        <v>0</v>
      </c>
      <c r="BT81" s="7">
        <v>0</v>
      </c>
      <c r="BU81" s="7">
        <v>0</v>
      </c>
      <c r="BV81" s="7">
        <v>0</v>
      </c>
      <c r="BW81" s="7">
        <v>0</v>
      </c>
      <c r="BX81" s="7">
        <v>0</v>
      </c>
      <c r="BY81" s="7">
        <v>0</v>
      </c>
      <c r="BZ81" s="7">
        <v>0</v>
      </c>
      <c r="CA81" s="7">
        <v>0</v>
      </c>
      <c r="CB81" s="7">
        <v>0</v>
      </c>
      <c r="CC81" s="7">
        <v>0</v>
      </c>
      <c r="CD81" s="7">
        <v>0</v>
      </c>
      <c r="CE81" s="7">
        <v>0</v>
      </c>
      <c r="CF81" s="7">
        <v>0</v>
      </c>
      <c r="CG81" s="7">
        <v>0</v>
      </c>
      <c r="CH81" s="7">
        <v>0</v>
      </c>
      <c r="CI81" s="7">
        <v>0</v>
      </c>
      <c r="CJ81" s="7">
        <v>0</v>
      </c>
      <c r="CK81" s="7">
        <v>0</v>
      </c>
      <c r="CL81" s="7">
        <v>0</v>
      </c>
      <c r="CM81" s="7">
        <v>0</v>
      </c>
      <c r="CN81" s="7">
        <v>0</v>
      </c>
      <c r="CO81" s="7">
        <v>0</v>
      </c>
      <c r="CP81" s="7">
        <v>0</v>
      </c>
      <c r="CQ81" s="7">
        <v>0</v>
      </c>
      <c r="CR81" s="7">
        <v>0</v>
      </c>
      <c r="CS81" s="7">
        <v>0</v>
      </c>
      <c r="CT81" s="7">
        <v>0</v>
      </c>
      <c r="CU81" s="7">
        <v>0</v>
      </c>
      <c r="CV81" s="7">
        <v>0</v>
      </c>
      <c r="CW81" s="7">
        <v>0</v>
      </c>
      <c r="CX81" s="7">
        <v>0</v>
      </c>
      <c r="CY81" s="7">
        <v>0</v>
      </c>
      <c r="CZ81" s="7">
        <v>0</v>
      </c>
      <c r="DA81" s="7">
        <v>0</v>
      </c>
      <c r="DB81" s="7">
        <v>0</v>
      </c>
      <c r="DC81" s="7">
        <v>0</v>
      </c>
      <c r="DD81" s="7">
        <v>0</v>
      </c>
      <c r="DE81" s="324">
        <f t="shared" si="105"/>
        <v>1183306</v>
      </c>
      <c r="DG81" s="46">
        <v>0</v>
      </c>
      <c r="DH81" s="46">
        <v>0</v>
      </c>
      <c r="DI81" s="46">
        <v>0</v>
      </c>
      <c r="DJ81" s="46">
        <v>0</v>
      </c>
      <c r="DK81" s="46">
        <v>0</v>
      </c>
      <c r="DL81" s="46">
        <v>6879.6860465116279</v>
      </c>
      <c r="DM81" s="46">
        <v>0</v>
      </c>
      <c r="DN81" s="46">
        <v>0</v>
      </c>
      <c r="DO81" s="46">
        <v>0</v>
      </c>
      <c r="DP81" s="46">
        <v>0</v>
      </c>
      <c r="DQ81" s="46">
        <v>0</v>
      </c>
      <c r="DR81" s="46">
        <v>0</v>
      </c>
      <c r="DS81" s="46">
        <v>0</v>
      </c>
      <c r="DT81" s="46">
        <v>0</v>
      </c>
      <c r="DU81" s="46">
        <v>0</v>
      </c>
      <c r="DV81" s="46">
        <v>0</v>
      </c>
      <c r="DW81" s="46">
        <v>0</v>
      </c>
      <c r="DX81" s="46">
        <v>0</v>
      </c>
      <c r="DY81" s="46">
        <v>0</v>
      </c>
      <c r="DZ81" s="46">
        <v>0</v>
      </c>
      <c r="EA81" s="46">
        <v>0</v>
      </c>
      <c r="EB81" s="46">
        <v>0</v>
      </c>
      <c r="EC81" s="46">
        <v>0</v>
      </c>
      <c r="ED81" s="46">
        <v>0</v>
      </c>
      <c r="EE81" s="46">
        <v>0</v>
      </c>
      <c r="EF81" s="46">
        <v>0</v>
      </c>
      <c r="EG81" s="46">
        <v>0</v>
      </c>
      <c r="EH81" s="46">
        <v>0</v>
      </c>
      <c r="EI81" s="46">
        <v>0</v>
      </c>
      <c r="EJ81" s="46">
        <v>0</v>
      </c>
      <c r="EK81" s="46">
        <v>0</v>
      </c>
      <c r="EL81" s="46">
        <v>0</v>
      </c>
      <c r="EM81" s="46">
        <v>0</v>
      </c>
      <c r="EN81" s="46">
        <v>0</v>
      </c>
      <c r="EO81" s="46">
        <v>0</v>
      </c>
      <c r="EP81" s="46">
        <v>0</v>
      </c>
      <c r="EQ81" s="46">
        <v>0</v>
      </c>
      <c r="ER81" s="46">
        <v>0</v>
      </c>
      <c r="ES81" s="46">
        <v>0</v>
      </c>
      <c r="ET81" s="46">
        <v>0</v>
      </c>
      <c r="EU81" s="46">
        <v>0</v>
      </c>
      <c r="EV81" s="46">
        <v>0</v>
      </c>
      <c r="EW81" s="46">
        <v>0</v>
      </c>
      <c r="EX81" s="46">
        <v>0</v>
      </c>
      <c r="EY81" s="46">
        <v>0</v>
      </c>
      <c r="EZ81" s="46">
        <v>0</v>
      </c>
      <c r="FA81" s="46">
        <v>0</v>
      </c>
      <c r="FB81" s="46">
        <v>0</v>
      </c>
      <c r="FC81" s="46">
        <v>0</v>
      </c>
      <c r="FD81" s="46">
        <v>0</v>
      </c>
      <c r="FE81" s="28">
        <v>6879.6860465116279</v>
      </c>
    </row>
    <row r="82" spans="1:161">
      <c r="A82" s="1" t="s">
        <v>539</v>
      </c>
      <c r="B82" s="2" t="s">
        <v>368</v>
      </c>
      <c r="C82" s="37" t="s">
        <v>77</v>
      </c>
      <c r="D82" s="1">
        <v>5</v>
      </c>
      <c r="E82" s="2">
        <v>1</v>
      </c>
      <c r="F82" s="4" t="s">
        <v>105</v>
      </c>
      <c r="G82" s="7">
        <v>0</v>
      </c>
      <c r="H82" s="7">
        <v>0</v>
      </c>
      <c r="I82" s="7">
        <v>0</v>
      </c>
      <c r="J82" s="7">
        <v>0</v>
      </c>
      <c r="K82" s="7">
        <v>0</v>
      </c>
      <c r="L82" s="7">
        <v>305</v>
      </c>
      <c r="M82" s="7">
        <v>0</v>
      </c>
      <c r="N82" s="7">
        <v>0</v>
      </c>
      <c r="O82" s="7">
        <v>0</v>
      </c>
      <c r="P82" s="7">
        <v>0</v>
      </c>
      <c r="Q82" s="7">
        <v>0</v>
      </c>
      <c r="R82" s="7">
        <v>0</v>
      </c>
      <c r="S82" s="7">
        <v>0</v>
      </c>
      <c r="T82" s="7">
        <v>0</v>
      </c>
      <c r="U82" s="7">
        <v>0</v>
      </c>
      <c r="V82" s="7">
        <v>0</v>
      </c>
      <c r="W82" s="7">
        <v>0</v>
      </c>
      <c r="X82" s="7">
        <v>0</v>
      </c>
      <c r="Y82" s="7">
        <v>0</v>
      </c>
      <c r="Z82" s="7">
        <v>0</v>
      </c>
      <c r="AA82" s="7">
        <v>0</v>
      </c>
      <c r="AB82" s="7">
        <v>0</v>
      </c>
      <c r="AC82" s="7">
        <v>0</v>
      </c>
      <c r="AD82" s="7">
        <v>0</v>
      </c>
      <c r="AE82" s="7">
        <v>0</v>
      </c>
      <c r="AF82" s="7">
        <v>0</v>
      </c>
      <c r="AG82" s="7">
        <v>0</v>
      </c>
      <c r="AH82" s="7">
        <v>0</v>
      </c>
      <c r="AI82" s="7">
        <v>0</v>
      </c>
      <c r="AJ82" s="7">
        <v>0</v>
      </c>
      <c r="AK82" s="7">
        <v>0</v>
      </c>
      <c r="AL82" s="7">
        <v>0</v>
      </c>
      <c r="AM82" s="7">
        <v>0</v>
      </c>
      <c r="AN82" s="7">
        <v>0</v>
      </c>
      <c r="AO82" s="7">
        <v>0</v>
      </c>
      <c r="AP82" s="7">
        <v>0</v>
      </c>
      <c r="AQ82" s="7">
        <v>0</v>
      </c>
      <c r="AR82" s="7">
        <v>0</v>
      </c>
      <c r="AS82" s="7">
        <v>0</v>
      </c>
      <c r="AT82" s="7">
        <v>0</v>
      </c>
      <c r="AU82" s="7">
        <v>0</v>
      </c>
      <c r="AV82" s="7">
        <v>0</v>
      </c>
      <c r="AW82" s="7">
        <v>0</v>
      </c>
      <c r="AX82" s="7">
        <v>0</v>
      </c>
      <c r="AY82" s="7">
        <v>0</v>
      </c>
      <c r="AZ82" s="7">
        <v>0</v>
      </c>
      <c r="BA82" s="7">
        <v>0</v>
      </c>
      <c r="BB82" s="7">
        <v>0</v>
      </c>
      <c r="BC82" s="7">
        <v>0</v>
      </c>
      <c r="BD82" s="7">
        <v>0</v>
      </c>
      <c r="BE82" s="324">
        <f t="shared" si="160"/>
        <v>305</v>
      </c>
      <c r="BG82" s="7">
        <v>0</v>
      </c>
      <c r="BH82" s="7">
        <v>0</v>
      </c>
      <c r="BI82" s="7">
        <v>0</v>
      </c>
      <c r="BJ82" s="7">
        <v>0</v>
      </c>
      <c r="BK82" s="7">
        <v>0</v>
      </c>
      <c r="BL82" s="127">
        <f t="shared" si="161"/>
        <v>1048346</v>
      </c>
      <c r="BM82" s="7">
        <v>0</v>
      </c>
      <c r="BN82" s="7">
        <v>0</v>
      </c>
      <c r="BO82" s="7">
        <v>0</v>
      </c>
      <c r="BP82" s="7">
        <v>0</v>
      </c>
      <c r="BQ82" s="7">
        <v>0</v>
      </c>
      <c r="BR82" s="7">
        <v>0</v>
      </c>
      <c r="BS82" s="7">
        <v>0</v>
      </c>
      <c r="BT82" s="7">
        <v>0</v>
      </c>
      <c r="BU82" s="7">
        <v>0</v>
      </c>
      <c r="BV82" s="7">
        <v>0</v>
      </c>
      <c r="BW82" s="7">
        <v>0</v>
      </c>
      <c r="BX82" s="7">
        <v>0</v>
      </c>
      <c r="BY82" s="7">
        <v>0</v>
      </c>
      <c r="BZ82" s="7">
        <v>0</v>
      </c>
      <c r="CA82" s="7">
        <v>0</v>
      </c>
      <c r="CB82" s="7">
        <v>0</v>
      </c>
      <c r="CC82" s="7">
        <v>0</v>
      </c>
      <c r="CD82" s="7">
        <v>0</v>
      </c>
      <c r="CE82" s="7">
        <v>0</v>
      </c>
      <c r="CF82" s="7">
        <v>0</v>
      </c>
      <c r="CG82" s="7">
        <v>0</v>
      </c>
      <c r="CH82" s="7">
        <v>0</v>
      </c>
      <c r="CI82" s="7">
        <v>0</v>
      </c>
      <c r="CJ82" s="7">
        <v>0</v>
      </c>
      <c r="CK82" s="7">
        <v>0</v>
      </c>
      <c r="CL82" s="7">
        <v>0</v>
      </c>
      <c r="CM82" s="7">
        <v>0</v>
      </c>
      <c r="CN82" s="7">
        <v>0</v>
      </c>
      <c r="CO82" s="7">
        <v>0</v>
      </c>
      <c r="CP82" s="7">
        <v>0</v>
      </c>
      <c r="CQ82" s="7">
        <v>0</v>
      </c>
      <c r="CR82" s="7">
        <v>0</v>
      </c>
      <c r="CS82" s="7">
        <v>0</v>
      </c>
      <c r="CT82" s="7">
        <v>0</v>
      </c>
      <c r="CU82" s="7">
        <v>0</v>
      </c>
      <c r="CV82" s="7">
        <v>0</v>
      </c>
      <c r="CW82" s="7">
        <v>0</v>
      </c>
      <c r="CX82" s="7">
        <v>0</v>
      </c>
      <c r="CY82" s="7">
        <v>0</v>
      </c>
      <c r="CZ82" s="7">
        <v>0</v>
      </c>
      <c r="DA82" s="7">
        <v>0</v>
      </c>
      <c r="DB82" s="7">
        <v>0</v>
      </c>
      <c r="DC82" s="7">
        <v>0</v>
      </c>
      <c r="DD82" s="7">
        <v>0</v>
      </c>
      <c r="DE82" s="324">
        <f t="shared" si="105"/>
        <v>1048346</v>
      </c>
      <c r="DG82" s="46">
        <v>0</v>
      </c>
      <c r="DH82" s="46">
        <v>0</v>
      </c>
      <c r="DI82" s="46">
        <v>0</v>
      </c>
      <c r="DJ82" s="46">
        <v>0</v>
      </c>
      <c r="DK82" s="46">
        <v>0</v>
      </c>
      <c r="DL82" s="46">
        <v>3437.2</v>
      </c>
      <c r="DM82" s="46">
        <v>0</v>
      </c>
      <c r="DN82" s="46">
        <v>0</v>
      </c>
      <c r="DO82" s="46">
        <v>0</v>
      </c>
      <c r="DP82" s="46">
        <v>0</v>
      </c>
      <c r="DQ82" s="46">
        <v>0</v>
      </c>
      <c r="DR82" s="46">
        <v>0</v>
      </c>
      <c r="DS82" s="46">
        <v>0</v>
      </c>
      <c r="DT82" s="46">
        <v>0</v>
      </c>
      <c r="DU82" s="46">
        <v>0</v>
      </c>
      <c r="DV82" s="46">
        <v>0</v>
      </c>
      <c r="DW82" s="46">
        <v>0</v>
      </c>
      <c r="DX82" s="46">
        <v>0</v>
      </c>
      <c r="DY82" s="46">
        <v>0</v>
      </c>
      <c r="DZ82" s="46">
        <v>0</v>
      </c>
      <c r="EA82" s="46">
        <v>0</v>
      </c>
      <c r="EB82" s="46">
        <v>0</v>
      </c>
      <c r="EC82" s="46">
        <v>0</v>
      </c>
      <c r="ED82" s="46">
        <v>0</v>
      </c>
      <c r="EE82" s="46">
        <v>0</v>
      </c>
      <c r="EF82" s="46">
        <v>0</v>
      </c>
      <c r="EG82" s="46">
        <v>0</v>
      </c>
      <c r="EH82" s="46">
        <v>0</v>
      </c>
      <c r="EI82" s="46">
        <v>0</v>
      </c>
      <c r="EJ82" s="46">
        <v>0</v>
      </c>
      <c r="EK82" s="46">
        <v>0</v>
      </c>
      <c r="EL82" s="46">
        <v>0</v>
      </c>
      <c r="EM82" s="46">
        <v>0</v>
      </c>
      <c r="EN82" s="46">
        <v>0</v>
      </c>
      <c r="EO82" s="46">
        <v>0</v>
      </c>
      <c r="EP82" s="46">
        <v>0</v>
      </c>
      <c r="EQ82" s="46">
        <v>0</v>
      </c>
      <c r="ER82" s="46">
        <v>0</v>
      </c>
      <c r="ES82" s="46">
        <v>0</v>
      </c>
      <c r="ET82" s="46">
        <v>0</v>
      </c>
      <c r="EU82" s="46">
        <v>0</v>
      </c>
      <c r="EV82" s="46">
        <v>0</v>
      </c>
      <c r="EW82" s="46">
        <v>0</v>
      </c>
      <c r="EX82" s="46">
        <v>0</v>
      </c>
      <c r="EY82" s="46">
        <v>0</v>
      </c>
      <c r="EZ82" s="46">
        <v>0</v>
      </c>
      <c r="FA82" s="46">
        <v>0</v>
      </c>
      <c r="FB82" s="46">
        <v>0</v>
      </c>
      <c r="FC82" s="46">
        <v>0</v>
      </c>
      <c r="FD82" s="46">
        <v>0</v>
      </c>
      <c r="FE82" s="28">
        <v>3437.2</v>
      </c>
    </row>
    <row r="83" spans="1:161">
      <c r="A83" s="1" t="s">
        <v>539</v>
      </c>
      <c r="B83" s="2" t="s">
        <v>369</v>
      </c>
      <c r="C83" s="37" t="s">
        <v>77</v>
      </c>
      <c r="D83" s="1">
        <v>5</v>
      </c>
      <c r="E83" s="2">
        <v>1</v>
      </c>
      <c r="F83" s="4" t="s">
        <v>105</v>
      </c>
      <c r="G83" s="7">
        <v>0</v>
      </c>
      <c r="H83" s="7">
        <v>0</v>
      </c>
      <c r="I83" s="7">
        <v>0</v>
      </c>
      <c r="J83" s="7">
        <v>0</v>
      </c>
      <c r="K83" s="7">
        <v>0</v>
      </c>
      <c r="L83" s="7">
        <v>196</v>
      </c>
      <c r="M83" s="7">
        <v>0</v>
      </c>
      <c r="N83" s="7">
        <v>0</v>
      </c>
      <c r="O83" s="7">
        <v>0</v>
      </c>
      <c r="P83" s="7">
        <v>0</v>
      </c>
      <c r="Q83" s="7">
        <v>0</v>
      </c>
      <c r="R83" s="7">
        <v>0</v>
      </c>
      <c r="S83" s="7">
        <v>0</v>
      </c>
      <c r="T83" s="7">
        <v>0</v>
      </c>
      <c r="U83" s="7">
        <v>0</v>
      </c>
      <c r="V83" s="7">
        <v>0</v>
      </c>
      <c r="W83" s="7">
        <v>0</v>
      </c>
      <c r="X83" s="7">
        <v>0</v>
      </c>
      <c r="Y83" s="7">
        <v>0</v>
      </c>
      <c r="Z83" s="7">
        <v>0</v>
      </c>
      <c r="AA83" s="7">
        <v>0</v>
      </c>
      <c r="AB83" s="7">
        <v>0</v>
      </c>
      <c r="AC83" s="7">
        <v>0</v>
      </c>
      <c r="AD83" s="7">
        <v>0</v>
      </c>
      <c r="AE83" s="7">
        <v>0</v>
      </c>
      <c r="AF83" s="7">
        <v>0</v>
      </c>
      <c r="AG83" s="7">
        <v>0</v>
      </c>
      <c r="AH83" s="7">
        <v>0</v>
      </c>
      <c r="AI83" s="7">
        <v>0</v>
      </c>
      <c r="AJ83" s="7">
        <v>0</v>
      </c>
      <c r="AK83" s="7">
        <v>0</v>
      </c>
      <c r="AL83" s="7">
        <v>0</v>
      </c>
      <c r="AM83" s="7">
        <v>0</v>
      </c>
      <c r="AN83" s="7">
        <v>0</v>
      </c>
      <c r="AO83" s="7">
        <v>0</v>
      </c>
      <c r="AP83" s="7">
        <v>0</v>
      </c>
      <c r="AQ83" s="7">
        <v>0</v>
      </c>
      <c r="AR83" s="7">
        <v>0</v>
      </c>
      <c r="AS83" s="7">
        <v>0</v>
      </c>
      <c r="AT83" s="7">
        <v>0</v>
      </c>
      <c r="AU83" s="7">
        <v>0</v>
      </c>
      <c r="AV83" s="7">
        <v>0</v>
      </c>
      <c r="AW83" s="7">
        <v>0</v>
      </c>
      <c r="AX83" s="7">
        <v>0</v>
      </c>
      <c r="AY83" s="7">
        <v>0</v>
      </c>
      <c r="AZ83" s="7">
        <v>0</v>
      </c>
      <c r="BA83" s="7">
        <v>0</v>
      </c>
      <c r="BB83" s="7">
        <v>0</v>
      </c>
      <c r="BC83" s="7">
        <v>0</v>
      </c>
      <c r="BD83" s="7">
        <v>0</v>
      </c>
      <c r="BE83" s="324">
        <f t="shared" si="160"/>
        <v>196</v>
      </c>
      <c r="BG83" s="7">
        <v>0</v>
      </c>
      <c r="BH83" s="7">
        <v>0</v>
      </c>
      <c r="BI83" s="7">
        <v>0</v>
      </c>
      <c r="BJ83" s="7">
        <v>0</v>
      </c>
      <c r="BK83" s="7">
        <v>0</v>
      </c>
      <c r="BL83" s="127">
        <f t="shared" si="161"/>
        <v>306279</v>
      </c>
      <c r="BM83" s="7">
        <v>0</v>
      </c>
      <c r="BN83" s="7">
        <v>0</v>
      </c>
      <c r="BO83" s="7">
        <v>0</v>
      </c>
      <c r="BP83" s="7">
        <v>0</v>
      </c>
      <c r="BQ83" s="7">
        <v>0</v>
      </c>
      <c r="BR83" s="7">
        <v>0</v>
      </c>
      <c r="BS83" s="7">
        <v>0</v>
      </c>
      <c r="BT83" s="7">
        <v>0</v>
      </c>
      <c r="BU83" s="7">
        <v>0</v>
      </c>
      <c r="BV83" s="7">
        <v>0</v>
      </c>
      <c r="BW83" s="7">
        <v>0</v>
      </c>
      <c r="BX83" s="7">
        <v>0</v>
      </c>
      <c r="BY83" s="7">
        <v>0</v>
      </c>
      <c r="BZ83" s="7">
        <v>0</v>
      </c>
      <c r="CA83" s="7">
        <v>0</v>
      </c>
      <c r="CB83" s="7">
        <v>0</v>
      </c>
      <c r="CC83" s="7">
        <v>0</v>
      </c>
      <c r="CD83" s="7">
        <v>0</v>
      </c>
      <c r="CE83" s="7">
        <v>0</v>
      </c>
      <c r="CF83" s="7">
        <v>0</v>
      </c>
      <c r="CG83" s="7">
        <v>0</v>
      </c>
      <c r="CH83" s="7">
        <v>0</v>
      </c>
      <c r="CI83" s="7">
        <v>0</v>
      </c>
      <c r="CJ83" s="7">
        <v>0</v>
      </c>
      <c r="CK83" s="7">
        <v>0</v>
      </c>
      <c r="CL83" s="7">
        <v>0</v>
      </c>
      <c r="CM83" s="7">
        <v>0</v>
      </c>
      <c r="CN83" s="7">
        <v>0</v>
      </c>
      <c r="CO83" s="7">
        <v>0</v>
      </c>
      <c r="CP83" s="7">
        <v>0</v>
      </c>
      <c r="CQ83" s="7">
        <v>0</v>
      </c>
      <c r="CR83" s="7">
        <v>0</v>
      </c>
      <c r="CS83" s="7">
        <v>0</v>
      </c>
      <c r="CT83" s="7">
        <v>0</v>
      </c>
      <c r="CU83" s="7">
        <v>0</v>
      </c>
      <c r="CV83" s="7">
        <v>0</v>
      </c>
      <c r="CW83" s="7">
        <v>0</v>
      </c>
      <c r="CX83" s="7">
        <v>0</v>
      </c>
      <c r="CY83" s="7">
        <v>0</v>
      </c>
      <c r="CZ83" s="7">
        <v>0</v>
      </c>
      <c r="DA83" s="7">
        <v>0</v>
      </c>
      <c r="DB83" s="7">
        <v>0</v>
      </c>
      <c r="DC83" s="7">
        <v>0</v>
      </c>
      <c r="DD83" s="7">
        <v>0</v>
      </c>
      <c r="DE83" s="324">
        <f t="shared" si="105"/>
        <v>306279</v>
      </c>
      <c r="DG83" s="46">
        <v>0</v>
      </c>
      <c r="DH83" s="46">
        <v>0</v>
      </c>
      <c r="DI83" s="46">
        <v>0</v>
      </c>
      <c r="DJ83" s="46">
        <v>0</v>
      </c>
      <c r="DK83" s="46">
        <v>0</v>
      </c>
      <c r="DL83" s="46">
        <v>1562.6479591836735</v>
      </c>
      <c r="DM83" s="46">
        <v>0</v>
      </c>
      <c r="DN83" s="46">
        <v>0</v>
      </c>
      <c r="DO83" s="46">
        <v>0</v>
      </c>
      <c r="DP83" s="46">
        <v>0</v>
      </c>
      <c r="DQ83" s="46">
        <v>0</v>
      </c>
      <c r="DR83" s="46">
        <v>0</v>
      </c>
      <c r="DS83" s="46">
        <v>0</v>
      </c>
      <c r="DT83" s="46">
        <v>0</v>
      </c>
      <c r="DU83" s="46">
        <v>0</v>
      </c>
      <c r="DV83" s="46">
        <v>0</v>
      </c>
      <c r="DW83" s="46">
        <v>0</v>
      </c>
      <c r="DX83" s="46">
        <v>0</v>
      </c>
      <c r="DY83" s="46">
        <v>0</v>
      </c>
      <c r="DZ83" s="46">
        <v>0</v>
      </c>
      <c r="EA83" s="46">
        <v>0</v>
      </c>
      <c r="EB83" s="46">
        <v>0</v>
      </c>
      <c r="EC83" s="46">
        <v>0</v>
      </c>
      <c r="ED83" s="46">
        <v>0</v>
      </c>
      <c r="EE83" s="46">
        <v>0</v>
      </c>
      <c r="EF83" s="46">
        <v>0</v>
      </c>
      <c r="EG83" s="46">
        <v>0</v>
      </c>
      <c r="EH83" s="46">
        <v>0</v>
      </c>
      <c r="EI83" s="46">
        <v>0</v>
      </c>
      <c r="EJ83" s="46">
        <v>0</v>
      </c>
      <c r="EK83" s="46">
        <v>0</v>
      </c>
      <c r="EL83" s="46">
        <v>0</v>
      </c>
      <c r="EM83" s="46">
        <v>0</v>
      </c>
      <c r="EN83" s="46">
        <v>0</v>
      </c>
      <c r="EO83" s="46">
        <v>0</v>
      </c>
      <c r="EP83" s="46">
        <v>0</v>
      </c>
      <c r="EQ83" s="46">
        <v>0</v>
      </c>
      <c r="ER83" s="46">
        <v>0</v>
      </c>
      <c r="ES83" s="46">
        <v>0</v>
      </c>
      <c r="ET83" s="46">
        <v>0</v>
      </c>
      <c r="EU83" s="46">
        <v>0</v>
      </c>
      <c r="EV83" s="46">
        <v>0</v>
      </c>
      <c r="EW83" s="46">
        <v>0</v>
      </c>
      <c r="EX83" s="46">
        <v>0</v>
      </c>
      <c r="EY83" s="46">
        <v>0</v>
      </c>
      <c r="EZ83" s="46">
        <v>0</v>
      </c>
      <c r="FA83" s="46">
        <v>0</v>
      </c>
      <c r="FB83" s="46">
        <v>0</v>
      </c>
      <c r="FC83" s="46">
        <v>0</v>
      </c>
      <c r="FD83" s="46">
        <v>0</v>
      </c>
      <c r="FE83" s="28">
        <v>1562.6479591836735</v>
      </c>
    </row>
    <row r="84" spans="1:161">
      <c r="A84" s="1" t="s">
        <v>539</v>
      </c>
      <c r="B84" s="2" t="s">
        <v>271</v>
      </c>
      <c r="C84" s="4" t="s">
        <v>674</v>
      </c>
      <c r="D84" s="1">
        <v>5</v>
      </c>
      <c r="E84" s="2">
        <v>3</v>
      </c>
      <c r="F84" s="4" t="s">
        <v>80</v>
      </c>
      <c r="G84" s="7">
        <v>0</v>
      </c>
      <c r="H84" s="7">
        <v>0</v>
      </c>
      <c r="I84" s="7">
        <v>0</v>
      </c>
      <c r="J84" s="7">
        <v>0</v>
      </c>
      <c r="K84" s="7">
        <v>0</v>
      </c>
      <c r="L84" s="7">
        <v>0</v>
      </c>
      <c r="M84" s="7">
        <v>0</v>
      </c>
      <c r="N84" s="7">
        <v>0</v>
      </c>
      <c r="O84" s="7">
        <v>0</v>
      </c>
      <c r="P84" s="7">
        <v>0</v>
      </c>
      <c r="Q84" s="7">
        <v>0</v>
      </c>
      <c r="R84" s="7">
        <v>0</v>
      </c>
      <c r="S84" s="7">
        <v>0</v>
      </c>
      <c r="T84" s="7">
        <v>0</v>
      </c>
      <c r="U84" s="7">
        <v>0</v>
      </c>
      <c r="V84" s="7">
        <v>1</v>
      </c>
      <c r="W84" s="7">
        <v>0</v>
      </c>
      <c r="X84" s="7">
        <v>0</v>
      </c>
      <c r="Y84" s="7">
        <v>0</v>
      </c>
      <c r="Z84" s="7">
        <v>0</v>
      </c>
      <c r="AA84" s="7">
        <v>0</v>
      </c>
      <c r="AB84" s="7">
        <v>0</v>
      </c>
      <c r="AC84" s="7">
        <v>0</v>
      </c>
      <c r="AD84" s="7">
        <v>0</v>
      </c>
      <c r="AE84" s="7">
        <v>0</v>
      </c>
      <c r="AF84" s="7">
        <v>0</v>
      </c>
      <c r="AG84" s="7">
        <v>0</v>
      </c>
      <c r="AH84" s="7">
        <v>0</v>
      </c>
      <c r="AI84" s="7">
        <v>0</v>
      </c>
      <c r="AJ84" s="7">
        <v>0</v>
      </c>
      <c r="AK84" s="7">
        <v>0</v>
      </c>
      <c r="AL84" s="7">
        <v>0</v>
      </c>
      <c r="AM84" s="7">
        <v>0</v>
      </c>
      <c r="AN84" s="7">
        <v>0</v>
      </c>
      <c r="AO84" s="7">
        <v>0</v>
      </c>
      <c r="AP84" s="7">
        <v>0</v>
      </c>
      <c r="AQ84" s="7">
        <v>0</v>
      </c>
      <c r="AR84" s="7">
        <v>0</v>
      </c>
      <c r="AS84" s="7">
        <v>0</v>
      </c>
      <c r="AT84" s="7">
        <v>0</v>
      </c>
      <c r="AU84" s="7">
        <v>0</v>
      </c>
      <c r="AV84" s="7">
        <v>0</v>
      </c>
      <c r="AW84" s="7">
        <v>0</v>
      </c>
      <c r="AX84" s="7">
        <v>0</v>
      </c>
      <c r="AY84" s="7">
        <v>0</v>
      </c>
      <c r="AZ84" s="7">
        <v>0</v>
      </c>
      <c r="BA84" s="7">
        <v>0</v>
      </c>
      <c r="BB84" s="7">
        <v>0</v>
      </c>
      <c r="BC84" s="7">
        <v>0</v>
      </c>
      <c r="BD84" s="7">
        <v>1</v>
      </c>
      <c r="BE84" s="324">
        <f t="shared" si="160"/>
        <v>2</v>
      </c>
      <c r="BG84" s="7">
        <f>G84*DG84</f>
        <v>0</v>
      </c>
      <c r="BH84" s="359">
        <f t="shared" ref="BH84:BK84" si="162">H84*DH84</f>
        <v>0</v>
      </c>
      <c r="BI84" s="359">
        <f t="shared" si="162"/>
        <v>0</v>
      </c>
      <c r="BJ84" s="359">
        <f t="shared" si="162"/>
        <v>0</v>
      </c>
      <c r="BK84" s="359">
        <f t="shared" si="162"/>
        <v>0</v>
      </c>
      <c r="BL84" s="359">
        <f t="shared" si="161"/>
        <v>0</v>
      </c>
      <c r="BM84" s="359">
        <f t="shared" ref="BM84:DD84" si="163">M84*DM84</f>
        <v>0</v>
      </c>
      <c r="BN84" s="359">
        <f t="shared" si="163"/>
        <v>0</v>
      </c>
      <c r="BO84" s="359">
        <f t="shared" si="163"/>
        <v>0</v>
      </c>
      <c r="BP84" s="359">
        <f t="shared" si="163"/>
        <v>0</v>
      </c>
      <c r="BQ84" s="359">
        <f t="shared" si="163"/>
        <v>0</v>
      </c>
      <c r="BR84" s="359">
        <f t="shared" si="163"/>
        <v>0</v>
      </c>
      <c r="BS84" s="359">
        <f t="shared" si="163"/>
        <v>0</v>
      </c>
      <c r="BT84" s="359">
        <f t="shared" si="163"/>
        <v>0</v>
      </c>
      <c r="BU84" s="359">
        <f t="shared" si="163"/>
        <v>0</v>
      </c>
      <c r="BV84" s="359">
        <f t="shared" si="163"/>
        <v>58226</v>
      </c>
      <c r="BW84" s="359">
        <f t="shared" si="163"/>
        <v>0</v>
      </c>
      <c r="BX84" s="359">
        <f t="shared" si="163"/>
        <v>0</v>
      </c>
      <c r="BY84" s="359">
        <f t="shared" si="163"/>
        <v>0</v>
      </c>
      <c r="BZ84" s="359">
        <f t="shared" si="163"/>
        <v>0</v>
      </c>
      <c r="CA84" s="359">
        <f t="shared" si="163"/>
        <v>0</v>
      </c>
      <c r="CB84" s="359">
        <f t="shared" si="163"/>
        <v>0</v>
      </c>
      <c r="CC84" s="359">
        <f t="shared" si="163"/>
        <v>0</v>
      </c>
      <c r="CD84" s="359">
        <f t="shared" si="163"/>
        <v>0</v>
      </c>
      <c r="CE84" s="359">
        <f t="shared" si="163"/>
        <v>0</v>
      </c>
      <c r="CF84" s="359">
        <f t="shared" si="163"/>
        <v>0</v>
      </c>
      <c r="CG84" s="359">
        <f t="shared" si="163"/>
        <v>0</v>
      </c>
      <c r="CH84" s="359">
        <f t="shared" si="163"/>
        <v>0</v>
      </c>
      <c r="CI84" s="359">
        <f t="shared" si="163"/>
        <v>0</v>
      </c>
      <c r="CJ84" s="359">
        <f t="shared" si="163"/>
        <v>0</v>
      </c>
      <c r="CK84" s="359">
        <f t="shared" si="163"/>
        <v>0</v>
      </c>
      <c r="CL84" s="359">
        <f t="shared" si="163"/>
        <v>0</v>
      </c>
      <c r="CM84" s="359">
        <f t="shared" si="163"/>
        <v>0</v>
      </c>
      <c r="CN84" s="359">
        <f t="shared" si="163"/>
        <v>0</v>
      </c>
      <c r="CO84" s="359">
        <f t="shared" si="163"/>
        <v>0</v>
      </c>
      <c r="CP84" s="359">
        <f t="shared" si="163"/>
        <v>0</v>
      </c>
      <c r="CQ84" s="359">
        <f t="shared" si="163"/>
        <v>0</v>
      </c>
      <c r="CR84" s="359">
        <f t="shared" si="163"/>
        <v>0</v>
      </c>
      <c r="CS84" s="359">
        <f t="shared" si="163"/>
        <v>0</v>
      </c>
      <c r="CT84" s="359">
        <f t="shared" si="163"/>
        <v>0</v>
      </c>
      <c r="CU84" s="359">
        <f t="shared" si="163"/>
        <v>0</v>
      </c>
      <c r="CV84" s="359">
        <f t="shared" si="163"/>
        <v>0</v>
      </c>
      <c r="CW84" s="359">
        <f t="shared" si="163"/>
        <v>0</v>
      </c>
      <c r="CX84" s="359">
        <f t="shared" si="163"/>
        <v>0</v>
      </c>
      <c r="CY84" s="359">
        <f t="shared" si="163"/>
        <v>0</v>
      </c>
      <c r="CZ84" s="359">
        <f t="shared" si="163"/>
        <v>0</v>
      </c>
      <c r="DA84" s="359">
        <f t="shared" si="163"/>
        <v>0</v>
      </c>
      <c r="DB84" s="359">
        <f t="shared" si="163"/>
        <v>0</v>
      </c>
      <c r="DC84" s="359">
        <f t="shared" si="163"/>
        <v>0</v>
      </c>
      <c r="DD84" s="359">
        <f t="shared" si="163"/>
        <v>58226</v>
      </c>
      <c r="DE84" s="324">
        <f t="shared" si="105"/>
        <v>116452</v>
      </c>
      <c r="DG84" s="46">
        <v>0</v>
      </c>
      <c r="DH84" s="46">
        <v>0</v>
      </c>
      <c r="DI84" s="46">
        <v>0</v>
      </c>
      <c r="DJ84" s="46">
        <v>0</v>
      </c>
      <c r="DK84" s="46">
        <v>0</v>
      </c>
      <c r="DL84" s="46">
        <v>0</v>
      </c>
      <c r="DM84" s="46">
        <v>0</v>
      </c>
      <c r="DN84" s="46">
        <v>0</v>
      </c>
      <c r="DO84" s="46">
        <v>0</v>
      </c>
      <c r="DP84" s="46">
        <v>0</v>
      </c>
      <c r="DQ84" s="46">
        <v>0</v>
      </c>
      <c r="DR84" s="46">
        <v>0</v>
      </c>
      <c r="DS84" s="46">
        <v>0</v>
      </c>
      <c r="DT84" s="46">
        <v>0</v>
      </c>
      <c r="DU84" s="46">
        <v>0</v>
      </c>
      <c r="DV84" s="7">
        <v>58226</v>
      </c>
      <c r="DW84" s="46">
        <v>0</v>
      </c>
      <c r="DX84" s="46">
        <v>0</v>
      </c>
      <c r="DY84" s="46">
        <v>0</v>
      </c>
      <c r="DZ84" s="46">
        <v>0</v>
      </c>
      <c r="EA84" s="46">
        <v>0</v>
      </c>
      <c r="EB84" s="46">
        <v>0</v>
      </c>
      <c r="EC84" s="46">
        <v>0</v>
      </c>
      <c r="ED84" s="46">
        <v>0</v>
      </c>
      <c r="EE84" s="46">
        <v>0</v>
      </c>
      <c r="EF84" s="46">
        <v>0</v>
      </c>
      <c r="EG84" s="46">
        <v>0</v>
      </c>
      <c r="EH84" s="46">
        <v>0</v>
      </c>
      <c r="EI84" s="46">
        <v>0</v>
      </c>
      <c r="EJ84" s="46">
        <v>0</v>
      </c>
      <c r="EK84" s="46">
        <v>0</v>
      </c>
      <c r="EL84" s="46">
        <v>0</v>
      </c>
      <c r="EM84" s="46">
        <v>0</v>
      </c>
      <c r="EN84" s="46">
        <v>0</v>
      </c>
      <c r="EO84" s="46">
        <v>0</v>
      </c>
      <c r="EP84" s="46">
        <v>0</v>
      </c>
      <c r="EQ84" s="46">
        <v>0</v>
      </c>
      <c r="ER84" s="46">
        <v>0</v>
      </c>
      <c r="ES84" s="46">
        <v>0</v>
      </c>
      <c r="ET84" s="46">
        <v>0</v>
      </c>
      <c r="EU84" s="46">
        <v>0</v>
      </c>
      <c r="EV84" s="46">
        <v>0</v>
      </c>
      <c r="EW84" s="46">
        <v>0</v>
      </c>
      <c r="EX84" s="46">
        <v>0</v>
      </c>
      <c r="EY84" s="46">
        <v>0</v>
      </c>
      <c r="EZ84" s="46">
        <v>0</v>
      </c>
      <c r="FA84" s="46">
        <v>0</v>
      </c>
      <c r="FB84" s="46">
        <v>0</v>
      </c>
      <c r="FC84" s="46">
        <v>0</v>
      </c>
      <c r="FD84" s="7">
        <v>58226</v>
      </c>
      <c r="FE84" s="42">
        <v>58226</v>
      </c>
    </row>
    <row r="85" spans="1:161">
      <c r="A85" s="1" t="s">
        <v>539</v>
      </c>
      <c r="B85" s="2" t="s">
        <v>278</v>
      </c>
      <c r="C85" s="37" t="s">
        <v>542</v>
      </c>
      <c r="D85" s="1">
        <v>5</v>
      </c>
      <c r="E85" s="2" t="s">
        <v>78</v>
      </c>
      <c r="F85" s="4" t="s">
        <v>79</v>
      </c>
      <c r="G85" s="7">
        <v>0</v>
      </c>
      <c r="H85" s="7">
        <v>0</v>
      </c>
      <c r="I85" s="7">
        <v>1</v>
      </c>
      <c r="J85" s="7">
        <v>0</v>
      </c>
      <c r="K85" s="7">
        <v>1</v>
      </c>
      <c r="L85" s="7">
        <v>7</v>
      </c>
      <c r="M85" s="7">
        <v>0</v>
      </c>
      <c r="N85" s="7">
        <v>0</v>
      </c>
      <c r="O85" s="7">
        <v>0</v>
      </c>
      <c r="P85" s="7">
        <v>0</v>
      </c>
      <c r="Q85" s="7">
        <v>0</v>
      </c>
      <c r="R85" s="7">
        <v>0</v>
      </c>
      <c r="S85" s="7">
        <v>1</v>
      </c>
      <c r="T85" s="7">
        <v>0</v>
      </c>
      <c r="U85" s="7">
        <v>0</v>
      </c>
      <c r="V85" s="7">
        <v>4</v>
      </c>
      <c r="W85" s="7">
        <v>0</v>
      </c>
      <c r="X85" s="7">
        <v>0</v>
      </c>
      <c r="Y85" s="7">
        <v>0</v>
      </c>
      <c r="Z85" s="7">
        <v>0</v>
      </c>
      <c r="AA85" s="7">
        <v>0</v>
      </c>
      <c r="AB85" s="7">
        <v>0</v>
      </c>
      <c r="AC85" s="7">
        <v>0</v>
      </c>
      <c r="AD85" s="7">
        <v>0</v>
      </c>
      <c r="AE85" s="7">
        <v>0</v>
      </c>
      <c r="AF85" s="7">
        <v>0</v>
      </c>
      <c r="AG85" s="7">
        <v>0</v>
      </c>
      <c r="AH85" s="7">
        <v>0</v>
      </c>
      <c r="AI85" s="7">
        <v>0</v>
      </c>
      <c r="AJ85" s="7">
        <v>0</v>
      </c>
      <c r="AK85" s="7">
        <v>0</v>
      </c>
      <c r="AL85" s="7">
        <v>0</v>
      </c>
      <c r="AM85" s="7">
        <v>0</v>
      </c>
      <c r="AN85" s="7">
        <v>0</v>
      </c>
      <c r="AO85" s="7">
        <v>0</v>
      </c>
      <c r="AP85" s="7">
        <v>0</v>
      </c>
      <c r="AQ85" s="7">
        <v>0</v>
      </c>
      <c r="AR85" s="7">
        <v>0</v>
      </c>
      <c r="AS85" s="7">
        <v>0</v>
      </c>
      <c r="AT85" s="7">
        <v>1</v>
      </c>
      <c r="AU85" s="7">
        <v>0</v>
      </c>
      <c r="AV85" s="7">
        <v>0</v>
      </c>
      <c r="AW85" s="7">
        <v>1</v>
      </c>
      <c r="AX85" s="7">
        <v>0</v>
      </c>
      <c r="AY85" s="7">
        <v>0</v>
      </c>
      <c r="AZ85" s="7">
        <v>0</v>
      </c>
      <c r="BA85" s="7">
        <v>0</v>
      </c>
      <c r="BB85" s="7">
        <v>0</v>
      </c>
      <c r="BC85" s="7">
        <v>0</v>
      </c>
      <c r="BD85" s="7">
        <v>1</v>
      </c>
      <c r="BE85" s="324">
        <f t="shared" si="160"/>
        <v>17</v>
      </c>
      <c r="BG85" s="359">
        <f t="shared" ref="BG85:BG90" si="164">G85*DG85</f>
        <v>0</v>
      </c>
      <c r="BH85" s="359">
        <f t="shared" ref="BH85:BH90" si="165">H85*DH85</f>
        <v>0</v>
      </c>
      <c r="BI85" s="359">
        <f t="shared" ref="BI85:BI90" si="166">I85*DI85</f>
        <v>28074.058823529413</v>
      </c>
      <c r="BJ85" s="359">
        <f t="shared" ref="BJ85:BJ90" si="167">J85*DJ85</f>
        <v>0</v>
      </c>
      <c r="BK85" s="359">
        <f t="shared" ref="BK85:BK90" si="168">K85*DK85</f>
        <v>28074.058823529413</v>
      </c>
      <c r="BL85" s="359">
        <f t="shared" ref="BL85:BL90" si="169">L85*DL85</f>
        <v>196518.4117647059</v>
      </c>
      <c r="BM85" s="359">
        <f t="shared" ref="BM85:BM90" si="170">M85*DM85</f>
        <v>0</v>
      </c>
      <c r="BN85" s="359">
        <f t="shared" ref="BN85:BN90" si="171">N85*DN85</f>
        <v>0</v>
      </c>
      <c r="BO85" s="359">
        <f t="shared" ref="BO85:BO90" si="172">O85*DO85</f>
        <v>0</v>
      </c>
      <c r="BP85" s="359">
        <f t="shared" ref="BP85:BP90" si="173">P85*DP85</f>
        <v>0</v>
      </c>
      <c r="BQ85" s="359">
        <f t="shared" ref="BQ85:BQ90" si="174">Q85*DQ85</f>
        <v>0</v>
      </c>
      <c r="BR85" s="359">
        <f t="shared" ref="BR85:BR90" si="175">R85*DR85</f>
        <v>0</v>
      </c>
      <c r="BS85" s="359">
        <f t="shared" ref="BS85:BS90" si="176">S85*DS85</f>
        <v>28074.058823529413</v>
      </c>
      <c r="BT85" s="359">
        <f t="shared" ref="BT85:BT90" si="177">T85*DT85</f>
        <v>0</v>
      </c>
      <c r="BU85" s="359">
        <f t="shared" ref="BU85:BU90" si="178">U85*DU85</f>
        <v>0</v>
      </c>
      <c r="BV85" s="359">
        <f t="shared" ref="BV85:BV90" si="179">V85*DV85</f>
        <v>112296.23529411765</v>
      </c>
      <c r="BW85" s="359">
        <f t="shared" ref="BW85:BW90" si="180">W85*DW85</f>
        <v>0</v>
      </c>
      <c r="BX85" s="359">
        <f t="shared" ref="BX85:BX90" si="181">X85*DX85</f>
        <v>0</v>
      </c>
      <c r="BY85" s="359">
        <f t="shared" ref="BY85:BY90" si="182">Y85*DY85</f>
        <v>0</v>
      </c>
      <c r="BZ85" s="359">
        <f t="shared" ref="BZ85:BZ90" si="183">Z85*DZ85</f>
        <v>0</v>
      </c>
      <c r="CA85" s="359">
        <f t="shared" ref="CA85:CA90" si="184">AA85*EA85</f>
        <v>0</v>
      </c>
      <c r="CB85" s="359">
        <f t="shared" ref="CB85:CB90" si="185">AB85*EB85</f>
        <v>0</v>
      </c>
      <c r="CC85" s="359">
        <f t="shared" ref="CC85:CC90" si="186">AC85*EC85</f>
        <v>0</v>
      </c>
      <c r="CD85" s="359">
        <f t="shared" ref="CD85:CD90" si="187">AD85*ED85</f>
        <v>0</v>
      </c>
      <c r="CE85" s="359">
        <f t="shared" ref="CE85:CE90" si="188">AE85*EE85</f>
        <v>0</v>
      </c>
      <c r="CF85" s="359">
        <f t="shared" ref="CF85:CF90" si="189">AF85*EF85</f>
        <v>0</v>
      </c>
      <c r="CG85" s="359">
        <f t="shared" ref="CG85:CG90" si="190">AG85*EG85</f>
        <v>0</v>
      </c>
      <c r="CH85" s="359">
        <f t="shared" ref="CH85:CH90" si="191">AH85*EH85</f>
        <v>0</v>
      </c>
      <c r="CI85" s="359">
        <f t="shared" ref="CI85:CI90" si="192">AI85*EI85</f>
        <v>0</v>
      </c>
      <c r="CJ85" s="359">
        <f t="shared" ref="CJ85:CJ90" si="193">AJ85*EJ85</f>
        <v>0</v>
      </c>
      <c r="CK85" s="359">
        <f t="shared" ref="CK85:CK90" si="194">AK85*EK85</f>
        <v>0</v>
      </c>
      <c r="CL85" s="359">
        <f t="shared" ref="CL85:CL90" si="195">AL85*EL85</f>
        <v>0</v>
      </c>
      <c r="CM85" s="359">
        <f t="shared" ref="CM85:CM90" si="196">AM85*EM85</f>
        <v>0</v>
      </c>
      <c r="CN85" s="359">
        <f t="shared" ref="CN85:CN90" si="197">AN85*EN85</f>
        <v>0</v>
      </c>
      <c r="CO85" s="359">
        <f t="shared" ref="CO85:CO90" si="198">AO85*EO85</f>
        <v>0</v>
      </c>
      <c r="CP85" s="359">
        <f t="shared" ref="CP85:CP90" si="199">AP85*EP85</f>
        <v>0</v>
      </c>
      <c r="CQ85" s="359">
        <f t="shared" ref="CQ85:CQ90" si="200">AQ85*EQ85</f>
        <v>0</v>
      </c>
      <c r="CR85" s="359">
        <f t="shared" ref="CR85:CR90" si="201">AR85*ER85</f>
        <v>0</v>
      </c>
      <c r="CS85" s="359">
        <f t="shared" ref="CS85:CS90" si="202">AS85*ES85</f>
        <v>0</v>
      </c>
      <c r="CT85" s="359">
        <f t="shared" ref="CT85:CT90" si="203">AT85*ET85</f>
        <v>28074.058823529413</v>
      </c>
      <c r="CU85" s="359">
        <f t="shared" ref="CU85:CU90" si="204">AU85*EU85</f>
        <v>0</v>
      </c>
      <c r="CV85" s="359">
        <f t="shared" ref="CV85:CV90" si="205">AV85*EV85</f>
        <v>0</v>
      </c>
      <c r="CW85" s="359">
        <f t="shared" ref="CW85:CW90" si="206">AW85*EW85</f>
        <v>0</v>
      </c>
      <c r="CX85" s="359">
        <f t="shared" ref="CX85:CX90" si="207">AX85*EX85</f>
        <v>0</v>
      </c>
      <c r="CY85" s="359">
        <f t="shared" ref="CY85:CY90" si="208">AY85*EY85</f>
        <v>0</v>
      </c>
      <c r="CZ85" s="359">
        <f t="shared" ref="CZ85:CZ90" si="209">AZ85*EZ85</f>
        <v>0</v>
      </c>
      <c r="DA85" s="359">
        <f t="shared" ref="DA85:DA90" si="210">BA85*FA85</f>
        <v>0</v>
      </c>
      <c r="DB85" s="359">
        <f t="shared" ref="DB85:DB90" si="211">BB85*FB85</f>
        <v>0</v>
      </c>
      <c r="DC85" s="359">
        <f t="shared" ref="DC85:DC90" si="212">BC85*FC85</f>
        <v>0</v>
      </c>
      <c r="DD85" s="359">
        <f t="shared" ref="DD85:DD90" si="213">BD85*FD85</f>
        <v>28074.058823529413</v>
      </c>
      <c r="DE85" s="324">
        <f t="shared" si="105"/>
        <v>449184.9411764706</v>
      </c>
      <c r="DG85" s="7"/>
      <c r="DH85" s="7"/>
      <c r="DI85" s="7">
        <v>28074.058823529413</v>
      </c>
      <c r="DJ85" s="7"/>
      <c r="DK85" s="7">
        <v>28074.058823529413</v>
      </c>
      <c r="DL85" s="7">
        <v>28074.058823529413</v>
      </c>
      <c r="DM85" s="7"/>
      <c r="DN85" s="7"/>
      <c r="DO85" s="7"/>
      <c r="DP85" s="7"/>
      <c r="DQ85" s="7"/>
      <c r="DR85" s="7"/>
      <c r="DS85" s="7">
        <v>28074.058823529413</v>
      </c>
      <c r="DT85" s="7"/>
      <c r="DU85" s="7"/>
      <c r="DV85" s="7">
        <v>28074.058823529413</v>
      </c>
      <c r="DW85" s="46">
        <v>0</v>
      </c>
      <c r="DX85" s="46">
        <v>0</v>
      </c>
      <c r="DY85" s="46">
        <v>0</v>
      </c>
      <c r="DZ85" s="46">
        <v>0</v>
      </c>
      <c r="EA85" s="46">
        <v>0</v>
      </c>
      <c r="EB85" s="46">
        <v>0</v>
      </c>
      <c r="EC85" s="46">
        <v>0</v>
      </c>
      <c r="ED85" s="46">
        <v>0</v>
      </c>
      <c r="EE85" s="46">
        <v>0</v>
      </c>
      <c r="EF85" s="46">
        <v>0</v>
      </c>
      <c r="EG85" s="46">
        <v>0</v>
      </c>
      <c r="EH85" s="46">
        <v>0</v>
      </c>
      <c r="EI85" s="46">
        <v>0</v>
      </c>
      <c r="EJ85" s="46">
        <v>0</v>
      </c>
      <c r="EK85" s="46">
        <v>0</v>
      </c>
      <c r="EL85" s="46">
        <v>0</v>
      </c>
      <c r="EM85" s="46">
        <v>0</v>
      </c>
      <c r="EN85" s="46">
        <v>0</v>
      </c>
      <c r="EO85" s="46">
        <v>0</v>
      </c>
      <c r="EP85" s="46">
        <v>0</v>
      </c>
      <c r="EQ85" s="46">
        <v>0</v>
      </c>
      <c r="ER85" s="46">
        <v>0</v>
      </c>
      <c r="ES85" s="46">
        <v>0</v>
      </c>
      <c r="ET85" s="7">
        <v>28074.058823529413</v>
      </c>
      <c r="EU85" s="46">
        <v>0</v>
      </c>
      <c r="EV85" s="46">
        <v>0</v>
      </c>
      <c r="EW85" s="46">
        <v>0</v>
      </c>
      <c r="EX85" s="46">
        <v>0</v>
      </c>
      <c r="EY85" s="46">
        <v>0</v>
      </c>
      <c r="EZ85" s="46">
        <v>0</v>
      </c>
      <c r="FA85" s="46">
        <v>0</v>
      </c>
      <c r="FB85" s="46">
        <v>0</v>
      </c>
      <c r="FC85" s="46">
        <v>0</v>
      </c>
      <c r="FD85" s="7">
        <v>28074.058823529413</v>
      </c>
      <c r="FE85" s="42">
        <v>28074.058823529413</v>
      </c>
    </row>
    <row r="86" spans="1:161">
      <c r="A86" s="51" t="s">
        <v>70</v>
      </c>
      <c r="B86" s="149" t="s">
        <v>71</v>
      </c>
      <c r="C86" s="150" t="s">
        <v>72</v>
      </c>
      <c r="D86" s="1">
        <v>5</v>
      </c>
      <c r="E86" s="2" t="s">
        <v>78</v>
      </c>
      <c r="F86" s="4" t="s">
        <v>79</v>
      </c>
      <c r="G86" s="40">
        <v>1.336585614814078</v>
      </c>
      <c r="H86" s="40">
        <v>2.2559366632137126</v>
      </c>
      <c r="I86" s="40">
        <v>2.4818043209267371</v>
      </c>
      <c r="J86" s="40">
        <v>1.1917418451948649</v>
      </c>
      <c r="K86" s="40">
        <v>1.5029187102436383</v>
      </c>
      <c r="L86" s="40">
        <v>31.737078661492976</v>
      </c>
      <c r="M86" s="40">
        <v>4.135711727319368</v>
      </c>
      <c r="N86" s="40">
        <v>4.4525597524746008</v>
      </c>
      <c r="O86" s="40">
        <v>1.7391231940212992</v>
      </c>
      <c r="P86" s="40">
        <v>6.1969899958705046</v>
      </c>
      <c r="Q86" s="40">
        <v>4.5675983466413319</v>
      </c>
      <c r="R86" s="40">
        <v>2.9639655812463874</v>
      </c>
      <c r="S86" s="40">
        <v>3.9611772174885966</v>
      </c>
      <c r="T86" s="40">
        <v>2.10376026893239</v>
      </c>
      <c r="U86" s="40">
        <v>3.1321062198118876</v>
      </c>
      <c r="V86" s="40">
        <v>7.5556479466258279</v>
      </c>
      <c r="W86" s="40">
        <v>4.416768257311614</v>
      </c>
      <c r="X86" s="40">
        <v>2.1386042005870642</v>
      </c>
      <c r="Y86" s="40">
        <v>2.9399466056112864</v>
      </c>
      <c r="Z86" s="40">
        <v>2.7538742768687428</v>
      </c>
      <c r="AA86" s="40">
        <v>3.2540332749573944</v>
      </c>
      <c r="AB86" s="40">
        <v>2.9403101904958189</v>
      </c>
      <c r="AC86" s="40">
        <v>3.0177661872555031</v>
      </c>
      <c r="AD86" s="40">
        <v>2.814297917411301</v>
      </c>
      <c r="AE86" s="40">
        <v>2.4971233450469463</v>
      </c>
      <c r="AF86" s="40">
        <v>4.9511072093820401</v>
      </c>
      <c r="AG86" s="40">
        <v>3.4091629229573464</v>
      </c>
      <c r="AH86" s="40">
        <v>3.7539465661099252</v>
      </c>
      <c r="AI86" s="40">
        <v>2.2816909737332489</v>
      </c>
      <c r="AJ86" s="40">
        <v>3.6006023182026703</v>
      </c>
      <c r="AK86" s="40">
        <v>4.1532354998618333</v>
      </c>
      <c r="AL86" s="40">
        <v>3.2700302225456244</v>
      </c>
      <c r="AM86" s="40">
        <v>1.5115965650926169</v>
      </c>
      <c r="AN86" s="40">
        <v>2.6953557245008239</v>
      </c>
      <c r="AO86" s="40">
        <v>1.0376747707950373</v>
      </c>
      <c r="AP86" s="40">
        <v>1.546968821132314</v>
      </c>
      <c r="AQ86" s="40">
        <v>2.5174381208777796</v>
      </c>
      <c r="AR86" s="40">
        <v>1.4100418375583124</v>
      </c>
      <c r="AS86" s="40">
        <v>1.2484576168063379</v>
      </c>
      <c r="AT86" s="40">
        <v>2.8020441746391667</v>
      </c>
      <c r="AU86" s="40">
        <v>1.6321456984177114</v>
      </c>
      <c r="AV86" s="40">
        <v>3.950800092919891</v>
      </c>
      <c r="AW86" s="40">
        <v>5.3597120166344494</v>
      </c>
      <c r="AX86" s="40">
        <v>4.1478321352362109</v>
      </c>
      <c r="AY86" s="40">
        <v>1.6123323233904154</v>
      </c>
      <c r="AZ86" s="40">
        <v>4.2051532550784421</v>
      </c>
      <c r="BA86" s="40">
        <v>4.4424482305847617</v>
      </c>
      <c r="BB86" s="40">
        <v>2.980295475623099</v>
      </c>
      <c r="BC86" s="40">
        <v>3.149955743062363</v>
      </c>
      <c r="BD86" s="40">
        <v>6.2425413629936584</v>
      </c>
      <c r="BE86" s="324">
        <f t="shared" si="160"/>
        <v>185.99999999999991</v>
      </c>
      <c r="BG86" s="359">
        <f t="shared" si="164"/>
        <v>17506.045065134036</v>
      </c>
      <c r="BH86" s="359">
        <f t="shared" si="165"/>
        <v>29547.324505509405</v>
      </c>
      <c r="BI86" s="359">
        <f t="shared" si="166"/>
        <v>32505.645581881676</v>
      </c>
      <c r="BJ86" s="359">
        <f t="shared" si="167"/>
        <v>15608.941332867287</v>
      </c>
      <c r="BK86" s="359">
        <f t="shared" si="168"/>
        <v>19684.607090745965</v>
      </c>
      <c r="BL86" s="359">
        <f t="shared" si="169"/>
        <v>415679.11784018698</v>
      </c>
      <c r="BM86" s="359">
        <f t="shared" si="170"/>
        <v>54167.840108714008</v>
      </c>
      <c r="BN86" s="359">
        <f t="shared" si="171"/>
        <v>58317.784373928771</v>
      </c>
      <c r="BO86" s="359">
        <f t="shared" si="172"/>
        <v>22778.315635689152</v>
      </c>
      <c r="BP86" s="359">
        <f t="shared" si="173"/>
        <v>81165.609545322179</v>
      </c>
      <c r="BQ86" s="359">
        <f t="shared" si="174"/>
        <v>59824.512256820577</v>
      </c>
      <c r="BR86" s="359">
        <f t="shared" si="175"/>
        <v>38820.794165155741</v>
      </c>
      <c r="BS86" s="359">
        <f t="shared" si="176"/>
        <v>51881.859352484207</v>
      </c>
      <c r="BT86" s="359">
        <f t="shared" si="177"/>
        <v>27554.18109096726</v>
      </c>
      <c r="BU86" s="359">
        <f t="shared" si="178"/>
        <v>41023.030642478225</v>
      </c>
      <c r="BV86" s="359">
        <f t="shared" si="179"/>
        <v>98960.748929142239</v>
      </c>
      <c r="BW86" s="359">
        <f t="shared" si="180"/>
        <v>57849.002187193255</v>
      </c>
      <c r="BX86" s="359">
        <f t="shared" si="181"/>
        <v>28010.552483141812</v>
      </c>
      <c r="BY86" s="359">
        <f t="shared" si="182"/>
        <v>38506.203565626565</v>
      </c>
      <c r="BZ86" s="359">
        <f t="shared" si="183"/>
        <v>36069.105233699273</v>
      </c>
      <c r="CA86" s="359">
        <f t="shared" si="184"/>
        <v>42619.980735595331</v>
      </c>
      <c r="CB86" s="359">
        <f t="shared" si="185"/>
        <v>38510.96564992785</v>
      </c>
      <c r="CC86" s="359">
        <f t="shared" si="186"/>
        <v>39525.45223036925</v>
      </c>
      <c r="CD86" s="359">
        <f t="shared" si="187"/>
        <v>36860.509063437945</v>
      </c>
      <c r="CE86" s="359">
        <f t="shared" si="188"/>
        <v>32706.287818061632</v>
      </c>
      <c r="CF86" s="359">
        <f t="shared" si="189"/>
        <v>64847.552576576702</v>
      </c>
      <c r="CG86" s="359">
        <f t="shared" si="190"/>
        <v>44651.804644760552</v>
      </c>
      <c r="CH86" s="359">
        <f t="shared" si="191"/>
        <v>49167.638069759465</v>
      </c>
      <c r="CI86" s="359">
        <f t="shared" si="192"/>
        <v>29884.64380296359</v>
      </c>
      <c r="CJ86" s="359">
        <f t="shared" si="193"/>
        <v>47159.198591891145</v>
      </c>
      <c r="CK86" s="359">
        <f t="shared" si="194"/>
        <v>54397.359227010238</v>
      </c>
      <c r="CL86" s="359">
        <f t="shared" si="195"/>
        <v>42829.502132713686</v>
      </c>
      <c r="CM86" s="359">
        <f t="shared" si="196"/>
        <v>19798.266041112602</v>
      </c>
      <c r="CN86" s="359">
        <f t="shared" si="197"/>
        <v>35302.653460206486</v>
      </c>
      <c r="CO86" s="359">
        <f t="shared" si="198"/>
        <v>13591.034572833876</v>
      </c>
      <c r="CP86" s="359">
        <f t="shared" si="199"/>
        <v>20261.557207367248</v>
      </c>
      <c r="CQ86" s="359">
        <f t="shared" si="200"/>
        <v>32972.36234201357</v>
      </c>
      <c r="CR86" s="359">
        <f t="shared" si="201"/>
        <v>18468.144261341506</v>
      </c>
      <c r="CS86" s="359">
        <f t="shared" si="202"/>
        <v>16351.781030324608</v>
      </c>
      <c r="CT86" s="359">
        <f t="shared" si="203"/>
        <v>36700.014613394516</v>
      </c>
      <c r="CU86" s="359">
        <f t="shared" si="204"/>
        <v>21377.168684655946</v>
      </c>
      <c r="CV86" s="359">
        <f t="shared" si="205"/>
        <v>51745.944070789708</v>
      </c>
      <c r="CW86" s="359">
        <f t="shared" si="206"/>
        <v>70199.289188365758</v>
      </c>
      <c r="CX86" s="359">
        <f t="shared" si="207"/>
        <v>54326.588194020595</v>
      </c>
      <c r="CY86" s="359">
        <f t="shared" si="208"/>
        <v>21117.661300859592</v>
      </c>
      <c r="CZ86" s="359">
        <f t="shared" si="209"/>
        <v>55077.356492003237</v>
      </c>
      <c r="DA86" s="359">
        <f t="shared" si="210"/>
        <v>58185.347846168268</v>
      </c>
      <c r="DB86" s="359">
        <f t="shared" si="211"/>
        <v>39034.676361476821</v>
      </c>
      <c r="DC86" s="359">
        <f t="shared" si="212"/>
        <v>41256.816308694186</v>
      </c>
      <c r="DD86" s="359">
        <f t="shared" si="213"/>
        <v>81762.222494614864</v>
      </c>
      <c r="DE86" s="324">
        <f t="shared" si="105"/>
        <v>2436150.9999999995</v>
      </c>
      <c r="DG86" s="27">
        <v>13097.586021505376</v>
      </c>
      <c r="DH86" s="27">
        <v>13097.586021505376</v>
      </c>
      <c r="DI86" s="27">
        <v>13097.586021505376</v>
      </c>
      <c r="DJ86" s="27">
        <v>13097.586021505376</v>
      </c>
      <c r="DK86" s="27">
        <v>13097.586021505376</v>
      </c>
      <c r="DL86" s="27">
        <v>13097.586021505376</v>
      </c>
      <c r="DM86" s="27">
        <v>13097.586021505376</v>
      </c>
      <c r="DN86" s="27">
        <v>13097.586021505376</v>
      </c>
      <c r="DO86" s="27">
        <v>13097.586021505376</v>
      </c>
      <c r="DP86" s="27">
        <v>13097.586021505376</v>
      </c>
      <c r="DQ86" s="27">
        <v>13097.586021505376</v>
      </c>
      <c r="DR86" s="27">
        <v>13097.586021505376</v>
      </c>
      <c r="DS86" s="27">
        <v>13097.586021505376</v>
      </c>
      <c r="DT86" s="27">
        <v>13097.586021505376</v>
      </c>
      <c r="DU86" s="27">
        <v>13097.586021505376</v>
      </c>
      <c r="DV86" s="27">
        <v>13097.586021505376</v>
      </c>
      <c r="DW86" s="27">
        <v>13097.586021505376</v>
      </c>
      <c r="DX86" s="27">
        <v>13097.586021505376</v>
      </c>
      <c r="DY86" s="27">
        <v>13097.586021505376</v>
      </c>
      <c r="DZ86" s="27">
        <v>13097.586021505376</v>
      </c>
      <c r="EA86" s="27">
        <v>13097.586021505376</v>
      </c>
      <c r="EB86" s="27">
        <v>13097.586021505376</v>
      </c>
      <c r="EC86" s="27">
        <v>13097.586021505376</v>
      </c>
      <c r="ED86" s="27">
        <v>13097.586021505376</v>
      </c>
      <c r="EE86" s="27">
        <v>13097.586021505376</v>
      </c>
      <c r="EF86" s="27">
        <v>13097.586021505376</v>
      </c>
      <c r="EG86" s="27">
        <v>13097.586021505376</v>
      </c>
      <c r="EH86" s="27">
        <v>13097.586021505376</v>
      </c>
      <c r="EI86" s="27">
        <v>13097.586021505376</v>
      </c>
      <c r="EJ86" s="27">
        <v>13097.586021505376</v>
      </c>
      <c r="EK86" s="27">
        <v>13097.586021505376</v>
      </c>
      <c r="EL86" s="27">
        <v>13097.586021505376</v>
      </c>
      <c r="EM86" s="27">
        <v>13097.586021505376</v>
      </c>
      <c r="EN86" s="27">
        <v>13097.586021505376</v>
      </c>
      <c r="EO86" s="27">
        <v>13097.586021505376</v>
      </c>
      <c r="EP86" s="27">
        <v>13097.586021505376</v>
      </c>
      <c r="EQ86" s="27">
        <v>13097.586021505376</v>
      </c>
      <c r="ER86" s="27">
        <v>13097.586021505376</v>
      </c>
      <c r="ES86" s="27">
        <v>13097.586021505376</v>
      </c>
      <c r="ET86" s="27">
        <v>13097.586021505376</v>
      </c>
      <c r="EU86" s="27">
        <v>13097.586021505376</v>
      </c>
      <c r="EV86" s="27">
        <v>13097.586021505376</v>
      </c>
      <c r="EW86" s="27">
        <v>13097.586021505376</v>
      </c>
      <c r="EX86" s="27">
        <v>13097.586021505376</v>
      </c>
      <c r="EY86" s="27">
        <v>13097.586021505376</v>
      </c>
      <c r="EZ86" s="27">
        <v>13097.586021505376</v>
      </c>
      <c r="FA86" s="27">
        <v>13097.586021505376</v>
      </c>
      <c r="FB86" s="27">
        <v>13097.586021505376</v>
      </c>
      <c r="FC86" s="27">
        <v>13097.586021505376</v>
      </c>
      <c r="FD86" s="27">
        <v>13097.586021505376</v>
      </c>
      <c r="FE86" s="28">
        <v>13097.586021505376</v>
      </c>
    </row>
    <row r="87" spans="1:161">
      <c r="A87" s="51" t="s">
        <v>70</v>
      </c>
      <c r="B87" s="149" t="s">
        <v>73</v>
      </c>
      <c r="C87" s="150" t="s">
        <v>72</v>
      </c>
      <c r="D87" s="1">
        <v>5</v>
      </c>
      <c r="E87" s="2" t="s">
        <v>346</v>
      </c>
      <c r="F87" s="4" t="s">
        <v>280</v>
      </c>
      <c r="G87" s="41">
        <v>13.635827778504989</v>
      </c>
      <c r="H87" s="41">
        <v>23.015034336634248</v>
      </c>
      <c r="I87" s="41">
        <v>25.319333026649353</v>
      </c>
      <c r="J87" s="41">
        <v>12.158133663420731</v>
      </c>
      <c r="K87" s="41">
        <v>15.332755695433539</v>
      </c>
      <c r="L87" s="41">
        <v>175.57280162682514</v>
      </c>
      <c r="M87" s="41">
        <v>42.192473291817386</v>
      </c>
      <c r="N87" s="41">
        <v>45.424952420045287</v>
      </c>
      <c r="O87" s="41">
        <v>17.742510540618589</v>
      </c>
      <c r="P87" s="41">
        <v>63.221605404276936</v>
      </c>
      <c r="Q87" s="41">
        <v>46.598574551357146</v>
      </c>
      <c r="R87" s="41">
        <v>30.238335471621962</v>
      </c>
      <c r="S87" s="41">
        <v>40.41187465969066</v>
      </c>
      <c r="T87" s="41">
        <v>21.462532887138526</v>
      </c>
      <c r="U87" s="41">
        <v>31.953703918383184</v>
      </c>
      <c r="V87" s="41">
        <v>77.08261484584061</v>
      </c>
      <c r="W87" s="41">
        <v>45.059808086178151</v>
      </c>
      <c r="X87" s="41">
        <v>21.818010191325452</v>
      </c>
      <c r="Y87" s="41">
        <v>29.993294217589074</v>
      </c>
      <c r="Z87" s="41">
        <v>28.094986918036394</v>
      </c>
      <c r="AA87" s="41">
        <v>33.197602032411346</v>
      </c>
      <c r="AB87" s="41">
        <v>29.997003505504054</v>
      </c>
      <c r="AC87" s="41">
        <v>30.787208502865489</v>
      </c>
      <c r="AD87" s="41">
        <v>28.711428055107302</v>
      </c>
      <c r="AE87" s="41">
        <v>25.475617496811775</v>
      </c>
      <c r="AF87" s="41">
        <v>50.511126613792769</v>
      </c>
      <c r="AG87" s="41">
        <v>34.780232535105853</v>
      </c>
      <c r="AH87" s="41">
        <v>38.297710448055014</v>
      </c>
      <c r="AI87" s="41">
        <v>23.277779452926247</v>
      </c>
      <c r="AJ87" s="41">
        <v>36.733294572175211</v>
      </c>
      <c r="AK87" s="41">
        <v>42.371250574596964</v>
      </c>
      <c r="AL87" s="41">
        <v>33.360802668328127</v>
      </c>
      <c r="AM87" s="41">
        <v>22.767766228939074</v>
      </c>
      <c r="AN87" s="41">
        <v>38.261875947670077</v>
      </c>
      <c r="AO87" s="41">
        <v>14.273329211230747</v>
      </c>
      <c r="AP87" s="41">
        <v>26.026878008297562</v>
      </c>
      <c r="AQ87" s="41">
        <v>25.682868556166259</v>
      </c>
      <c r="AR87" s="41">
        <v>27.161702436067934</v>
      </c>
      <c r="AS87" s="41">
        <v>27.557217801083794</v>
      </c>
      <c r="AT87" s="41">
        <v>28.586415542454926</v>
      </c>
      <c r="AU87" s="41">
        <v>16.651127624284264</v>
      </c>
      <c r="AV87" s="41">
        <v>40.306007379744933</v>
      </c>
      <c r="AW87" s="41">
        <v>54.679707151701763</v>
      </c>
      <c r="AX87" s="41">
        <v>42.316125524137931</v>
      </c>
      <c r="AY87" s="41">
        <v>16.448991848925999</v>
      </c>
      <c r="AZ87" s="41">
        <v>42.900914788347109</v>
      </c>
      <c r="BA87" s="41">
        <v>45.321794814920523</v>
      </c>
      <c r="BB87" s="41">
        <v>30.404932826025618</v>
      </c>
      <c r="BC87" s="41">
        <v>32.13580450533717</v>
      </c>
      <c r="BD87" s="41">
        <v>63.686319815596718</v>
      </c>
      <c r="BE87" s="324">
        <f t="shared" si="160"/>
        <v>1809.0000000000005</v>
      </c>
      <c r="BG87" s="359">
        <f t="shared" si="164"/>
        <v>87622.909696608403</v>
      </c>
      <c r="BH87" s="359">
        <f t="shared" si="165"/>
        <v>147893.0585000646</v>
      </c>
      <c r="BI87" s="359">
        <f t="shared" si="166"/>
        <v>162700.32647887326</v>
      </c>
      <c r="BJ87" s="359">
        <f t="shared" si="167"/>
        <v>78127.346969617603</v>
      </c>
      <c r="BK87" s="359">
        <f t="shared" si="168"/>
        <v>98527.254048996969</v>
      </c>
      <c r="BL87" s="359">
        <f t="shared" si="169"/>
        <v>1128218.9825232993</v>
      </c>
      <c r="BM87" s="359">
        <f t="shared" si="170"/>
        <v>271125.98788856313</v>
      </c>
      <c r="BN87" s="359">
        <f t="shared" si="171"/>
        <v>291897.68076630484</v>
      </c>
      <c r="BO87" s="359">
        <f t="shared" si="172"/>
        <v>114012.17616890397</v>
      </c>
      <c r="BP87" s="359">
        <f t="shared" si="173"/>
        <v>406257.7726264688</v>
      </c>
      <c r="BQ87" s="359">
        <f t="shared" si="174"/>
        <v>299439.29743236362</v>
      </c>
      <c r="BR87" s="359">
        <f t="shared" si="175"/>
        <v>194309.50444991441</v>
      </c>
      <c r="BS87" s="359">
        <f t="shared" si="176"/>
        <v>259683.98116311221</v>
      </c>
      <c r="BT87" s="359">
        <f t="shared" si="177"/>
        <v>137916.78888719538</v>
      </c>
      <c r="BU87" s="359">
        <f t="shared" si="178"/>
        <v>205332.34640336779</v>
      </c>
      <c r="BV87" s="359">
        <f t="shared" si="179"/>
        <v>495327.68450351153</v>
      </c>
      <c r="BW87" s="359">
        <f t="shared" si="180"/>
        <v>289551.28790241847</v>
      </c>
      <c r="BX87" s="359">
        <f t="shared" si="181"/>
        <v>140201.0620703068</v>
      </c>
      <c r="BY87" s="359">
        <f t="shared" si="182"/>
        <v>192734.88587722211</v>
      </c>
      <c r="BZ87" s="359">
        <f t="shared" si="183"/>
        <v>180536.49119323221</v>
      </c>
      <c r="CA87" s="359">
        <f t="shared" si="184"/>
        <v>213325.55179490882</v>
      </c>
      <c r="CB87" s="359">
        <f t="shared" si="185"/>
        <v>192758.72151120726</v>
      </c>
      <c r="CC87" s="359">
        <f t="shared" si="186"/>
        <v>197836.52553237253</v>
      </c>
      <c r="CD87" s="359">
        <f t="shared" si="187"/>
        <v>184497.70036690519</v>
      </c>
      <c r="CE87" s="359">
        <f t="shared" si="188"/>
        <v>163704.59994422246</v>
      </c>
      <c r="CF87" s="359">
        <f t="shared" si="189"/>
        <v>324581.09312081448</v>
      </c>
      <c r="CG87" s="359">
        <f t="shared" si="190"/>
        <v>223495.42867171278</v>
      </c>
      <c r="CH87" s="359">
        <f t="shared" si="191"/>
        <v>246098.50451959143</v>
      </c>
      <c r="CI87" s="359">
        <f t="shared" si="192"/>
        <v>149581.44089767529</v>
      </c>
      <c r="CJ87" s="359">
        <f t="shared" si="193"/>
        <v>236045.67360629386</v>
      </c>
      <c r="CK87" s="359">
        <f t="shared" si="194"/>
        <v>272274.79865086195</v>
      </c>
      <c r="CL87" s="359">
        <f t="shared" si="195"/>
        <v>214374.26807496537</v>
      </c>
      <c r="CM87" s="359">
        <f t="shared" si="196"/>
        <v>146304.13031591874</v>
      </c>
      <c r="CN87" s="359">
        <f t="shared" si="197"/>
        <v>245868.23443681712</v>
      </c>
      <c r="CO87" s="359">
        <f t="shared" si="198"/>
        <v>91719.450909840991</v>
      </c>
      <c r="CP87" s="359">
        <f t="shared" si="199"/>
        <v>167246.9628137043</v>
      </c>
      <c r="CQ87" s="359">
        <f t="shared" si="200"/>
        <v>165036.3812745038</v>
      </c>
      <c r="CR87" s="359">
        <f t="shared" si="201"/>
        <v>174539.26805334492</v>
      </c>
      <c r="CS87" s="359">
        <f t="shared" si="202"/>
        <v>177080.82311515324</v>
      </c>
      <c r="CT87" s="359">
        <f t="shared" si="203"/>
        <v>183694.37839151674</v>
      </c>
      <c r="CU87" s="359">
        <f t="shared" si="204"/>
        <v>106999.02315203092</v>
      </c>
      <c r="CV87" s="359">
        <f t="shared" si="205"/>
        <v>259003.68516193121</v>
      </c>
      <c r="CW87" s="359">
        <f t="shared" si="206"/>
        <v>351368.11052594968</v>
      </c>
      <c r="CX87" s="359">
        <f t="shared" si="207"/>
        <v>271920.56879427732</v>
      </c>
      <c r="CY87" s="359">
        <f t="shared" si="208"/>
        <v>105700.1122917316</v>
      </c>
      <c r="CZ87" s="359">
        <f t="shared" si="209"/>
        <v>275678.3851675613</v>
      </c>
      <c r="DA87" s="359">
        <f t="shared" si="210"/>
        <v>291234.79695278133</v>
      </c>
      <c r="DB87" s="359">
        <f t="shared" si="211"/>
        <v>195380.04781389094</v>
      </c>
      <c r="DC87" s="359">
        <f t="shared" si="212"/>
        <v>206502.51249416583</v>
      </c>
      <c r="DD87" s="359">
        <f t="shared" si="213"/>
        <v>409243.99609300267</v>
      </c>
      <c r="DE87" s="324">
        <f t="shared" si="105"/>
        <v>11624512</v>
      </c>
      <c r="DG87" s="27">
        <v>6425.9325594250968</v>
      </c>
      <c r="DH87" s="27">
        <v>6425.9325594250968</v>
      </c>
      <c r="DI87" s="27">
        <v>6425.9325594250968</v>
      </c>
      <c r="DJ87" s="27">
        <v>6425.9325594250968</v>
      </c>
      <c r="DK87" s="27">
        <v>6425.9325594250968</v>
      </c>
      <c r="DL87" s="27">
        <v>6425.9325594250968</v>
      </c>
      <c r="DM87" s="27">
        <v>6425.9325594250968</v>
      </c>
      <c r="DN87" s="27">
        <v>6425.9325594250968</v>
      </c>
      <c r="DO87" s="27">
        <v>6425.9325594250968</v>
      </c>
      <c r="DP87" s="27">
        <v>6425.9325594250968</v>
      </c>
      <c r="DQ87" s="27">
        <v>6425.9325594250968</v>
      </c>
      <c r="DR87" s="27">
        <v>6425.9325594250968</v>
      </c>
      <c r="DS87" s="27">
        <v>6425.9325594250968</v>
      </c>
      <c r="DT87" s="27">
        <v>6425.9325594250968</v>
      </c>
      <c r="DU87" s="27">
        <v>6425.9325594250968</v>
      </c>
      <c r="DV87" s="27">
        <v>6425.9325594250968</v>
      </c>
      <c r="DW87" s="27">
        <v>6425.9325594250968</v>
      </c>
      <c r="DX87" s="27">
        <v>6425.9325594250968</v>
      </c>
      <c r="DY87" s="27">
        <v>6425.9325594250968</v>
      </c>
      <c r="DZ87" s="27">
        <v>6425.9325594250968</v>
      </c>
      <c r="EA87" s="27">
        <v>6425.9325594250968</v>
      </c>
      <c r="EB87" s="27">
        <v>6425.9325594250968</v>
      </c>
      <c r="EC87" s="27">
        <v>6425.9325594250968</v>
      </c>
      <c r="ED87" s="27">
        <v>6425.9325594250968</v>
      </c>
      <c r="EE87" s="27">
        <v>6425.9325594250968</v>
      </c>
      <c r="EF87" s="27">
        <v>6425.9325594250968</v>
      </c>
      <c r="EG87" s="27">
        <v>6425.9325594250968</v>
      </c>
      <c r="EH87" s="27">
        <v>6425.9325594250968</v>
      </c>
      <c r="EI87" s="27">
        <v>6425.9325594250968</v>
      </c>
      <c r="EJ87" s="27">
        <v>6425.9325594250968</v>
      </c>
      <c r="EK87" s="27">
        <v>6425.9325594250968</v>
      </c>
      <c r="EL87" s="27">
        <v>6425.9325594250968</v>
      </c>
      <c r="EM87" s="27">
        <v>6425.9325594250968</v>
      </c>
      <c r="EN87" s="27">
        <v>6425.9325594250968</v>
      </c>
      <c r="EO87" s="27">
        <v>6425.9325594250968</v>
      </c>
      <c r="EP87" s="27">
        <v>6425.9325594250968</v>
      </c>
      <c r="EQ87" s="27">
        <v>6425.9325594250968</v>
      </c>
      <c r="ER87" s="27">
        <v>6425.9325594250968</v>
      </c>
      <c r="ES87" s="27">
        <v>6425.9325594250968</v>
      </c>
      <c r="ET87" s="27">
        <v>6425.9325594250968</v>
      </c>
      <c r="EU87" s="27">
        <v>6425.9325594250968</v>
      </c>
      <c r="EV87" s="27">
        <v>6425.9325594250968</v>
      </c>
      <c r="EW87" s="27">
        <v>6425.9325594250968</v>
      </c>
      <c r="EX87" s="27">
        <v>6425.9325594250968</v>
      </c>
      <c r="EY87" s="27">
        <v>6425.9325594250968</v>
      </c>
      <c r="EZ87" s="27">
        <v>6425.9325594250968</v>
      </c>
      <c r="FA87" s="27">
        <v>6425.9325594250968</v>
      </c>
      <c r="FB87" s="27">
        <v>6425.9325594250968</v>
      </c>
      <c r="FC87" s="27">
        <v>6425.9325594250968</v>
      </c>
      <c r="FD87" s="27">
        <v>6425.9325594250968</v>
      </c>
      <c r="FE87" s="28">
        <v>6425.9325594250968</v>
      </c>
    </row>
    <row r="88" spans="1:161">
      <c r="A88" s="51" t="s">
        <v>70</v>
      </c>
      <c r="B88" s="149" t="s">
        <v>74</v>
      </c>
      <c r="C88" s="150" t="s">
        <v>72</v>
      </c>
      <c r="D88" s="1">
        <v>5</v>
      </c>
      <c r="E88" s="2" t="s">
        <v>346</v>
      </c>
      <c r="F88" s="4" t="s">
        <v>280</v>
      </c>
      <c r="G88" s="41">
        <v>171.94409477914724</v>
      </c>
      <c r="H88" s="41">
        <v>290.21334895133435</v>
      </c>
      <c r="I88" s="41">
        <v>319.2699312719173</v>
      </c>
      <c r="J88" s="41">
        <v>153.31077224781112</v>
      </c>
      <c r="K88" s="41">
        <v>193.34189616834411</v>
      </c>
      <c r="L88" s="41">
        <v>2213.9254714812096</v>
      </c>
      <c r="M88" s="41">
        <v>532.03565962390621</v>
      </c>
      <c r="N88" s="41">
        <v>572.79634585608244</v>
      </c>
      <c r="O88" s="41">
        <v>223.72825204093459</v>
      </c>
      <c r="P88" s="41">
        <v>797.20731944552858</v>
      </c>
      <c r="Q88" s="41">
        <v>587.59540303538301</v>
      </c>
      <c r="R88" s="41">
        <v>381.29721970324414</v>
      </c>
      <c r="S88" s="41">
        <v>509.58279317976985</v>
      </c>
      <c r="T88" s="41">
        <v>270.63672619597395</v>
      </c>
      <c r="U88" s="41">
        <v>402.9275511786837</v>
      </c>
      <c r="V88" s="41">
        <v>971.99089400136552</v>
      </c>
      <c r="W88" s="41">
        <v>568.19197471189045</v>
      </c>
      <c r="X88" s="41">
        <v>275.11919871438636</v>
      </c>
      <c r="Y88" s="41">
        <v>378.2073158636951</v>
      </c>
      <c r="Z88" s="41">
        <v>354.27017500681495</v>
      </c>
      <c r="AA88" s="41">
        <v>418.61276946453029</v>
      </c>
      <c r="AB88" s="41">
        <v>378.25408897957601</v>
      </c>
      <c r="AC88" s="41">
        <v>388.21835995514908</v>
      </c>
      <c r="AD88" s="41">
        <v>362.04333077117337</v>
      </c>
      <c r="AE88" s="41">
        <v>321.24063610822191</v>
      </c>
      <c r="AF88" s="41">
        <v>636.93162475800273</v>
      </c>
      <c r="AG88" s="41">
        <v>438.56931141973445</v>
      </c>
      <c r="AH88" s="41">
        <v>482.92375513022824</v>
      </c>
      <c r="AI88" s="41">
        <v>293.52649369856306</v>
      </c>
      <c r="AJ88" s="41">
        <v>463.19689468540008</v>
      </c>
      <c r="AK88" s="41">
        <v>534.28999273473266</v>
      </c>
      <c r="AL88" s="41">
        <v>420.67068527763007</v>
      </c>
      <c r="AM88" s="41">
        <v>287.09536509028703</v>
      </c>
      <c r="AN88" s="41">
        <v>482.47189178678951</v>
      </c>
      <c r="AO88" s="41">
        <v>179.98281516715565</v>
      </c>
      <c r="AP88" s="41">
        <v>328.19188183929003</v>
      </c>
      <c r="AQ88" s="41">
        <v>323.85401582902625</v>
      </c>
      <c r="AR88" s="41">
        <v>342.50171048598429</v>
      </c>
      <c r="AS88" s="41">
        <v>347.48905210642482</v>
      </c>
      <c r="AT88" s="41">
        <v>360.46695684850158</v>
      </c>
      <c r="AU88" s="41">
        <v>209.96620908653861</v>
      </c>
      <c r="AV88" s="41">
        <v>508.24783545570017</v>
      </c>
      <c r="AW88" s="41">
        <v>689.49629620645044</v>
      </c>
      <c r="AX88" s="41">
        <v>533.59488078004995</v>
      </c>
      <c r="AY88" s="41">
        <v>207.41733171136042</v>
      </c>
      <c r="AZ88" s="41">
        <v>540.9689150010978</v>
      </c>
      <c r="BA88" s="41">
        <v>571.49555639754124</v>
      </c>
      <c r="BB88" s="41">
        <v>383.39796721640153</v>
      </c>
      <c r="BC88" s="41">
        <v>405.22379025497304</v>
      </c>
      <c r="BD88" s="41">
        <v>803.06724229606232</v>
      </c>
      <c r="BE88" s="324">
        <f t="shared" si="160"/>
        <v>22810.999999999996</v>
      </c>
      <c r="BG88" s="359">
        <f t="shared" si="164"/>
        <v>487878.61125837581</v>
      </c>
      <c r="BH88" s="359">
        <f t="shared" si="165"/>
        <v>823458.84478837484</v>
      </c>
      <c r="BI88" s="359">
        <f t="shared" si="166"/>
        <v>905904.74122168415</v>
      </c>
      <c r="BJ88" s="359">
        <f t="shared" si="167"/>
        <v>435007.9411059969</v>
      </c>
      <c r="BK88" s="359">
        <f t="shared" si="168"/>
        <v>548593.28505483805</v>
      </c>
      <c r="BL88" s="359">
        <f t="shared" si="169"/>
        <v>6281849.2594535518</v>
      </c>
      <c r="BM88" s="359">
        <f t="shared" si="170"/>
        <v>1509611.7089141514</v>
      </c>
      <c r="BN88" s="359">
        <f t="shared" si="171"/>
        <v>1625267.131791194</v>
      </c>
      <c r="BO88" s="359">
        <f t="shared" si="172"/>
        <v>634812.31527721323</v>
      </c>
      <c r="BP88" s="359">
        <f t="shared" si="173"/>
        <v>2262016.6188066504</v>
      </c>
      <c r="BQ88" s="359">
        <f t="shared" si="174"/>
        <v>1667258.3584968527</v>
      </c>
      <c r="BR88" s="359">
        <f t="shared" si="175"/>
        <v>1081902.5699279741</v>
      </c>
      <c r="BS88" s="359">
        <f t="shared" si="176"/>
        <v>1445903.3663066011</v>
      </c>
      <c r="BT88" s="359">
        <f t="shared" si="177"/>
        <v>767911.63024005259</v>
      </c>
      <c r="BU88" s="359">
        <f t="shared" si="178"/>
        <v>1143277.0305911945</v>
      </c>
      <c r="BV88" s="359">
        <f t="shared" si="179"/>
        <v>2757952.0432514693</v>
      </c>
      <c r="BW88" s="359">
        <f t="shared" si="180"/>
        <v>1612202.5702985071</v>
      </c>
      <c r="BX88" s="359">
        <f t="shared" si="181"/>
        <v>780630.31342656061</v>
      </c>
      <c r="BY88" s="359">
        <f t="shared" si="182"/>
        <v>1073135.1970437968</v>
      </c>
      <c r="BZ88" s="359">
        <f t="shared" si="183"/>
        <v>1005215.3359182891</v>
      </c>
      <c r="CA88" s="359">
        <f t="shared" si="184"/>
        <v>1187782.6736864836</v>
      </c>
      <c r="CB88" s="359">
        <f t="shared" si="185"/>
        <v>1073267.9122897</v>
      </c>
      <c r="CC88" s="359">
        <f t="shared" si="186"/>
        <v>1101540.7918672678</v>
      </c>
      <c r="CD88" s="359">
        <f t="shared" si="187"/>
        <v>1027271.0886574646</v>
      </c>
      <c r="CE88" s="359">
        <f t="shared" si="188"/>
        <v>911496.46997498267</v>
      </c>
      <c r="CF88" s="359">
        <f t="shared" si="189"/>
        <v>1807246.2270519417</v>
      </c>
      <c r="CG88" s="359">
        <f t="shared" si="190"/>
        <v>1244407.880775627</v>
      </c>
      <c r="CH88" s="359">
        <f t="shared" si="191"/>
        <v>1370260.3238525956</v>
      </c>
      <c r="CI88" s="359">
        <f t="shared" si="192"/>
        <v>832859.64718436357</v>
      </c>
      <c r="CJ88" s="359">
        <f t="shared" si="193"/>
        <v>1314286.8210075432</v>
      </c>
      <c r="CK88" s="359">
        <f t="shared" si="194"/>
        <v>1516008.2118521354</v>
      </c>
      <c r="CL88" s="359">
        <f t="shared" si="195"/>
        <v>1193621.8571156755</v>
      </c>
      <c r="CM88" s="359">
        <f t="shared" si="196"/>
        <v>814611.79692663997</v>
      </c>
      <c r="CN88" s="359">
        <f t="shared" si="197"/>
        <v>1368978.195142339</v>
      </c>
      <c r="CO88" s="359">
        <f t="shared" si="198"/>
        <v>510687.88391315017</v>
      </c>
      <c r="CP88" s="359">
        <f t="shared" si="199"/>
        <v>931220.11397767591</v>
      </c>
      <c r="CQ88" s="359">
        <f t="shared" si="200"/>
        <v>918911.7410287197</v>
      </c>
      <c r="CR88" s="359">
        <f t="shared" si="201"/>
        <v>971823.19102118711</v>
      </c>
      <c r="CS88" s="359">
        <f t="shared" si="202"/>
        <v>985974.40282509907</v>
      </c>
      <c r="CT88" s="359">
        <f t="shared" si="203"/>
        <v>1022798.2446135626</v>
      </c>
      <c r="CU88" s="359">
        <f t="shared" si="204"/>
        <v>595763.53949172981</v>
      </c>
      <c r="CV88" s="359">
        <f t="shared" si="205"/>
        <v>1442115.522813957</v>
      </c>
      <c r="CW88" s="359">
        <f t="shared" si="206"/>
        <v>1956394.5821638824</v>
      </c>
      <c r="CX88" s="359">
        <f t="shared" si="207"/>
        <v>1514035.883255708</v>
      </c>
      <c r="CY88" s="359">
        <f t="shared" si="208"/>
        <v>588531.28905784851</v>
      </c>
      <c r="CZ88" s="359">
        <f t="shared" si="209"/>
        <v>1534959.1582292251</v>
      </c>
      <c r="DA88" s="359">
        <f t="shared" si="210"/>
        <v>1621576.2382168157</v>
      </c>
      <c r="DB88" s="359">
        <f t="shared" si="211"/>
        <v>1087863.2851281103</v>
      </c>
      <c r="DC88" s="359">
        <f t="shared" si="212"/>
        <v>1149792.4385968966</v>
      </c>
      <c r="DD88" s="359">
        <f t="shared" si="213"/>
        <v>2278643.7151083392</v>
      </c>
      <c r="DE88" s="324">
        <f t="shared" si="105"/>
        <v>64724520.000000015</v>
      </c>
      <c r="DG88" s="27">
        <v>2837.4258033404935</v>
      </c>
      <c r="DH88" s="27">
        <v>2837.4258033404935</v>
      </c>
      <c r="DI88" s="27">
        <v>2837.4258033404935</v>
      </c>
      <c r="DJ88" s="27">
        <v>2837.4258033404935</v>
      </c>
      <c r="DK88" s="27">
        <v>2837.4258033404935</v>
      </c>
      <c r="DL88" s="27">
        <v>2837.4258033404935</v>
      </c>
      <c r="DM88" s="27">
        <v>2837.4258033404935</v>
      </c>
      <c r="DN88" s="27">
        <v>2837.4258033404935</v>
      </c>
      <c r="DO88" s="27">
        <v>2837.4258033404935</v>
      </c>
      <c r="DP88" s="27">
        <v>2837.4258033404935</v>
      </c>
      <c r="DQ88" s="27">
        <v>2837.4258033404935</v>
      </c>
      <c r="DR88" s="27">
        <v>2837.4258033404935</v>
      </c>
      <c r="DS88" s="27">
        <v>2837.4258033404935</v>
      </c>
      <c r="DT88" s="27">
        <v>2837.4258033404935</v>
      </c>
      <c r="DU88" s="27">
        <v>2837.4258033404935</v>
      </c>
      <c r="DV88" s="27">
        <v>2837.4258033404935</v>
      </c>
      <c r="DW88" s="27">
        <v>2837.4258033404935</v>
      </c>
      <c r="DX88" s="27">
        <v>2837.4258033404935</v>
      </c>
      <c r="DY88" s="27">
        <v>2837.4258033404935</v>
      </c>
      <c r="DZ88" s="27">
        <v>2837.4258033404935</v>
      </c>
      <c r="EA88" s="27">
        <v>2837.4258033404935</v>
      </c>
      <c r="EB88" s="27">
        <v>2837.4258033404935</v>
      </c>
      <c r="EC88" s="27">
        <v>2837.4258033404935</v>
      </c>
      <c r="ED88" s="27">
        <v>2837.4258033404935</v>
      </c>
      <c r="EE88" s="27">
        <v>2837.4258033404935</v>
      </c>
      <c r="EF88" s="27">
        <v>2837.4258033404935</v>
      </c>
      <c r="EG88" s="27">
        <v>2837.4258033404935</v>
      </c>
      <c r="EH88" s="27">
        <v>2837.4258033404935</v>
      </c>
      <c r="EI88" s="27">
        <v>2837.4258033404935</v>
      </c>
      <c r="EJ88" s="27">
        <v>2837.4258033404935</v>
      </c>
      <c r="EK88" s="27">
        <v>2837.4258033404935</v>
      </c>
      <c r="EL88" s="27">
        <v>2837.4258033404935</v>
      </c>
      <c r="EM88" s="27">
        <v>2837.4258033404935</v>
      </c>
      <c r="EN88" s="27">
        <v>2837.4258033404935</v>
      </c>
      <c r="EO88" s="27">
        <v>2837.4258033404935</v>
      </c>
      <c r="EP88" s="27">
        <v>2837.4258033404935</v>
      </c>
      <c r="EQ88" s="27">
        <v>2837.4258033404935</v>
      </c>
      <c r="ER88" s="27">
        <v>2837.4258033404935</v>
      </c>
      <c r="ES88" s="27">
        <v>2837.4258033404935</v>
      </c>
      <c r="ET88" s="27">
        <v>2837.4258033404935</v>
      </c>
      <c r="EU88" s="27">
        <v>2837.4258033404935</v>
      </c>
      <c r="EV88" s="27">
        <v>2837.4258033404935</v>
      </c>
      <c r="EW88" s="27">
        <v>2837.4258033404935</v>
      </c>
      <c r="EX88" s="27">
        <v>2837.4258033404935</v>
      </c>
      <c r="EY88" s="27">
        <v>2837.4258033404935</v>
      </c>
      <c r="EZ88" s="27">
        <v>2837.4258033404935</v>
      </c>
      <c r="FA88" s="27">
        <v>2837.4258033404935</v>
      </c>
      <c r="FB88" s="27">
        <v>2837.4258033404935</v>
      </c>
      <c r="FC88" s="27">
        <v>2837.4258033404935</v>
      </c>
      <c r="FD88" s="27">
        <v>2837.4258033404935</v>
      </c>
      <c r="FE88" s="28">
        <v>2837.4258033404935</v>
      </c>
    </row>
    <row r="89" spans="1:161">
      <c r="A89" s="51" t="s">
        <v>70</v>
      </c>
      <c r="B89" s="149" t="s">
        <v>75</v>
      </c>
      <c r="C89" s="150" t="s">
        <v>72</v>
      </c>
      <c r="D89" s="1">
        <v>5</v>
      </c>
      <c r="E89" s="2" t="s">
        <v>273</v>
      </c>
      <c r="F89" s="4" t="s">
        <v>280</v>
      </c>
      <c r="G89" s="41">
        <v>494.31948584111592</v>
      </c>
      <c r="H89" s="41">
        <v>834.32998162638887</v>
      </c>
      <c r="I89" s="41">
        <v>917.86431208106023</v>
      </c>
      <c r="J89" s="41">
        <v>440.75082781286244</v>
      </c>
      <c r="K89" s="41">
        <v>555.83570246038482</v>
      </c>
      <c r="L89" s="41">
        <v>6364.7809606885385</v>
      </c>
      <c r="M89" s="41">
        <v>1529.5412968513501</v>
      </c>
      <c r="N89" s="41">
        <v>1646.7235791896903</v>
      </c>
      <c r="O89" s="41">
        <v>643.19297885197705</v>
      </c>
      <c r="P89" s="41">
        <v>2291.8793039287325</v>
      </c>
      <c r="Q89" s="41">
        <v>1689.2691655629908</v>
      </c>
      <c r="R89" s="41">
        <v>1096.1856284651724</v>
      </c>
      <c r="S89" s="41">
        <v>1464.9918896118595</v>
      </c>
      <c r="T89" s="41">
        <v>778.0494440053385</v>
      </c>
      <c r="U89" s="41">
        <v>1158.3703423237428</v>
      </c>
      <c r="V89" s="41">
        <v>2794.3619673716867</v>
      </c>
      <c r="W89" s="41">
        <v>1633.4865420030276</v>
      </c>
      <c r="X89" s="41">
        <v>790.93603667049854</v>
      </c>
      <c r="Y89" s="41">
        <v>1087.3025105004278</v>
      </c>
      <c r="Z89" s="41">
        <v>1018.48598512875</v>
      </c>
      <c r="AA89" s="41">
        <v>1203.4635399024344</v>
      </c>
      <c r="AB89" s="41">
        <v>1087.4369778261196</v>
      </c>
      <c r="AC89" s="41">
        <v>1116.0831102318496</v>
      </c>
      <c r="AD89" s="41">
        <v>1040.832913447143</v>
      </c>
      <c r="AE89" s="41">
        <v>923.52986170448844</v>
      </c>
      <c r="AF89" s="41">
        <v>1831.1051255975215</v>
      </c>
      <c r="AG89" s="41">
        <v>1260.8363015034311</v>
      </c>
      <c r="AH89" s="41">
        <v>1388.3502230364841</v>
      </c>
      <c r="AI89" s="41">
        <v>843.85489151102831</v>
      </c>
      <c r="AJ89" s="41">
        <v>1331.6377693469751</v>
      </c>
      <c r="AK89" s="41">
        <v>1536.0222451252043</v>
      </c>
      <c r="AL89" s="41">
        <v>1209.3798110482533</v>
      </c>
      <c r="AM89" s="41">
        <v>825.36613683117503</v>
      </c>
      <c r="AN89" s="41">
        <v>1387.0511679227509</v>
      </c>
      <c r="AO89" s="41">
        <v>517.42988189237212</v>
      </c>
      <c r="AP89" s="41">
        <v>943.51389325933997</v>
      </c>
      <c r="AQ89" s="41">
        <v>931.0430276643599</v>
      </c>
      <c r="AR89" s="41">
        <v>984.65300389988886</v>
      </c>
      <c r="AS89" s="41">
        <v>998.9910371350328</v>
      </c>
      <c r="AT89" s="41">
        <v>1036.3010198223612</v>
      </c>
      <c r="AU89" s="41">
        <v>603.62868903976653</v>
      </c>
      <c r="AV89" s="41">
        <v>1461.154039776834</v>
      </c>
      <c r="AW89" s="41">
        <v>1982.2225070765339</v>
      </c>
      <c r="AX89" s="41">
        <v>1534.0238782462363</v>
      </c>
      <c r="AY89" s="41">
        <v>596.30095990089455</v>
      </c>
      <c r="AZ89" s="41">
        <v>1555.2233780569459</v>
      </c>
      <c r="BA89" s="41">
        <v>1642.9839591861098</v>
      </c>
      <c r="BB89" s="41">
        <v>1102.2250358197534</v>
      </c>
      <c r="BC89" s="41">
        <v>1164.9717654259293</v>
      </c>
      <c r="BD89" s="41">
        <v>2308.725907787185</v>
      </c>
      <c r="BE89" s="324">
        <f t="shared" si="160"/>
        <v>65579</v>
      </c>
      <c r="BG89" s="359">
        <f t="shared" si="164"/>
        <v>725921.36736362346</v>
      </c>
      <c r="BH89" s="359">
        <f t="shared" si="165"/>
        <v>1225235.8615079268</v>
      </c>
      <c r="BI89" s="359">
        <f t="shared" si="166"/>
        <v>1347908.2568359768</v>
      </c>
      <c r="BJ89" s="359">
        <f t="shared" si="167"/>
        <v>647254.3623242894</v>
      </c>
      <c r="BK89" s="359">
        <f t="shared" si="168"/>
        <v>816259.57445920596</v>
      </c>
      <c r="BL89" s="359">
        <f t="shared" si="169"/>
        <v>9346850.8329004999</v>
      </c>
      <c r="BM89" s="359">
        <f t="shared" si="170"/>
        <v>2246172.2457899284</v>
      </c>
      <c r="BN89" s="359">
        <f t="shared" si="171"/>
        <v>2418257.5571368895</v>
      </c>
      <c r="BO89" s="359">
        <f t="shared" si="172"/>
        <v>944546.06799980102</v>
      </c>
      <c r="BP89" s="359">
        <f t="shared" si="173"/>
        <v>3365685.9698933437</v>
      </c>
      <c r="BQ89" s="359">
        <f t="shared" si="174"/>
        <v>2480736.8870440265</v>
      </c>
      <c r="BR89" s="359">
        <f t="shared" si="175"/>
        <v>1609777.8725954553</v>
      </c>
      <c r="BS89" s="359">
        <f t="shared" si="176"/>
        <v>2151379.7172573521</v>
      </c>
      <c r="BT89" s="359">
        <f t="shared" si="177"/>
        <v>1142586.3888570259</v>
      </c>
      <c r="BU89" s="359">
        <f t="shared" si="178"/>
        <v>1701097.7857413401</v>
      </c>
      <c r="BV89" s="359">
        <f t="shared" si="179"/>
        <v>4103595.1815894139</v>
      </c>
      <c r="BW89" s="359">
        <f t="shared" si="180"/>
        <v>2398818.6144902427</v>
      </c>
      <c r="BX89" s="359">
        <f t="shared" si="181"/>
        <v>1161510.6943640877</v>
      </c>
      <c r="BY89" s="359">
        <f t="shared" si="182"/>
        <v>1596732.776611737</v>
      </c>
      <c r="BZ89" s="359">
        <f t="shared" si="183"/>
        <v>1495673.8711348071</v>
      </c>
      <c r="CA89" s="359">
        <f t="shared" si="184"/>
        <v>1767318.3507458183</v>
      </c>
      <c r="CB89" s="359">
        <f t="shared" si="185"/>
        <v>1596930.2454709015</v>
      </c>
      <c r="CC89" s="359">
        <f t="shared" si="186"/>
        <v>1638997.855996639</v>
      </c>
      <c r="CD89" s="359">
        <f t="shared" si="187"/>
        <v>1528490.9322176042</v>
      </c>
      <c r="CE89" s="359">
        <f t="shared" si="188"/>
        <v>1356228.2677748688</v>
      </c>
      <c r="CF89" s="359">
        <f t="shared" si="189"/>
        <v>2689026.7825443074</v>
      </c>
      <c r="CG89" s="359">
        <f t="shared" si="190"/>
        <v>1851571.7834826561</v>
      </c>
      <c r="CH89" s="359">
        <f t="shared" si="191"/>
        <v>2038829.3829270038</v>
      </c>
      <c r="CI89" s="359">
        <f t="shared" si="192"/>
        <v>1239223.4460671467</v>
      </c>
      <c r="CJ89" s="359">
        <f t="shared" si="193"/>
        <v>1955545.6299938513</v>
      </c>
      <c r="CK89" s="359">
        <f t="shared" si="194"/>
        <v>2255689.6914248378</v>
      </c>
      <c r="CL89" s="359">
        <f t="shared" si="195"/>
        <v>1776006.5529366727</v>
      </c>
      <c r="CM89" s="359">
        <f t="shared" si="196"/>
        <v>1212072.2160175922</v>
      </c>
      <c r="CN89" s="359">
        <f t="shared" si="197"/>
        <v>2036921.6857970045</v>
      </c>
      <c r="CO89" s="359">
        <f t="shared" si="198"/>
        <v>759859.60120301344</v>
      </c>
      <c r="CP89" s="359">
        <f t="shared" si="199"/>
        <v>1385575.3518515793</v>
      </c>
      <c r="CQ89" s="359">
        <f t="shared" si="200"/>
        <v>1367261.5526504172</v>
      </c>
      <c r="CR89" s="359">
        <f t="shared" si="201"/>
        <v>1445989.2345806721</v>
      </c>
      <c r="CS89" s="359">
        <f t="shared" si="202"/>
        <v>1467045.0193301858</v>
      </c>
      <c r="CT89" s="359">
        <f t="shared" si="203"/>
        <v>1521835.7253906869</v>
      </c>
      <c r="CU89" s="359">
        <f t="shared" si="204"/>
        <v>886444.85171782365</v>
      </c>
      <c r="CV89" s="359">
        <f t="shared" si="205"/>
        <v>2145743.7322723833</v>
      </c>
      <c r="CW89" s="359">
        <f t="shared" si="206"/>
        <v>2910946.6933262884</v>
      </c>
      <c r="CX89" s="359">
        <f t="shared" si="207"/>
        <v>2252755.0362902009</v>
      </c>
      <c r="CY89" s="359">
        <f t="shared" si="208"/>
        <v>875683.88576660492</v>
      </c>
      <c r="CZ89" s="359">
        <f t="shared" si="209"/>
        <v>2283887.067963663</v>
      </c>
      <c r="DA89" s="359">
        <f t="shared" si="210"/>
        <v>2412765.8252829439</v>
      </c>
      <c r="DB89" s="359">
        <f t="shared" si="211"/>
        <v>1618646.9035976289</v>
      </c>
      <c r="DC89" s="359">
        <f t="shared" si="212"/>
        <v>1710792.1518793267</v>
      </c>
      <c r="DD89" s="359">
        <f t="shared" si="213"/>
        <v>3390425.6576027046</v>
      </c>
      <c r="DE89" s="324">
        <f t="shared" si="105"/>
        <v>96304513</v>
      </c>
      <c r="DG89" s="27">
        <v>1468.5267082450175</v>
      </c>
      <c r="DH89" s="27">
        <v>1468.5267082450175</v>
      </c>
      <c r="DI89" s="27">
        <v>1468.5267082450175</v>
      </c>
      <c r="DJ89" s="27">
        <v>1468.5267082450175</v>
      </c>
      <c r="DK89" s="27">
        <v>1468.5267082450175</v>
      </c>
      <c r="DL89" s="27">
        <v>1468.5267082450175</v>
      </c>
      <c r="DM89" s="27">
        <v>1468.5267082450175</v>
      </c>
      <c r="DN89" s="27">
        <v>1468.5267082450175</v>
      </c>
      <c r="DO89" s="27">
        <v>1468.5267082450175</v>
      </c>
      <c r="DP89" s="27">
        <v>1468.5267082450175</v>
      </c>
      <c r="DQ89" s="27">
        <v>1468.5267082450175</v>
      </c>
      <c r="DR89" s="27">
        <v>1468.5267082450175</v>
      </c>
      <c r="DS89" s="27">
        <v>1468.5267082450175</v>
      </c>
      <c r="DT89" s="27">
        <v>1468.5267082450175</v>
      </c>
      <c r="DU89" s="27">
        <v>1468.5267082450175</v>
      </c>
      <c r="DV89" s="27">
        <v>1468.5267082450175</v>
      </c>
      <c r="DW89" s="27">
        <v>1468.5267082450175</v>
      </c>
      <c r="DX89" s="27">
        <v>1468.5267082450175</v>
      </c>
      <c r="DY89" s="27">
        <v>1468.5267082450175</v>
      </c>
      <c r="DZ89" s="27">
        <v>1468.5267082450175</v>
      </c>
      <c r="EA89" s="27">
        <v>1468.5267082450175</v>
      </c>
      <c r="EB89" s="27">
        <v>1468.5267082450175</v>
      </c>
      <c r="EC89" s="27">
        <v>1468.5267082450175</v>
      </c>
      <c r="ED89" s="27">
        <v>1468.5267082450175</v>
      </c>
      <c r="EE89" s="27">
        <v>1468.5267082450175</v>
      </c>
      <c r="EF89" s="27">
        <v>1468.5267082450175</v>
      </c>
      <c r="EG89" s="27">
        <v>1468.5267082450175</v>
      </c>
      <c r="EH89" s="27">
        <v>1468.5267082450175</v>
      </c>
      <c r="EI89" s="27">
        <v>1468.5267082450175</v>
      </c>
      <c r="EJ89" s="27">
        <v>1468.5267082450175</v>
      </c>
      <c r="EK89" s="27">
        <v>1468.5267082450175</v>
      </c>
      <c r="EL89" s="27">
        <v>1468.5267082450175</v>
      </c>
      <c r="EM89" s="27">
        <v>1468.5267082450175</v>
      </c>
      <c r="EN89" s="27">
        <v>1468.5267082450175</v>
      </c>
      <c r="EO89" s="27">
        <v>1468.5267082450175</v>
      </c>
      <c r="EP89" s="27">
        <v>1468.5267082450175</v>
      </c>
      <c r="EQ89" s="27">
        <v>1468.5267082450175</v>
      </c>
      <c r="ER89" s="27">
        <v>1468.5267082450175</v>
      </c>
      <c r="ES89" s="27">
        <v>1468.5267082450175</v>
      </c>
      <c r="ET89" s="27">
        <v>1468.5267082450175</v>
      </c>
      <c r="EU89" s="27">
        <v>1468.5267082450175</v>
      </c>
      <c r="EV89" s="27">
        <v>1468.5267082450175</v>
      </c>
      <c r="EW89" s="27">
        <v>1468.5267082450175</v>
      </c>
      <c r="EX89" s="27">
        <v>1468.5267082450175</v>
      </c>
      <c r="EY89" s="27">
        <v>1468.5267082450175</v>
      </c>
      <c r="EZ89" s="27">
        <v>1468.5267082450175</v>
      </c>
      <c r="FA89" s="27">
        <v>1468.5267082450175</v>
      </c>
      <c r="FB89" s="27">
        <v>1468.5267082450175</v>
      </c>
      <c r="FC89" s="27">
        <v>1468.5267082450175</v>
      </c>
      <c r="FD89" s="27">
        <v>1468.5267082450175</v>
      </c>
      <c r="FE89" s="28">
        <v>1468.5267082450175</v>
      </c>
    </row>
    <row r="90" spans="1:161">
      <c r="A90" s="51" t="s">
        <v>70</v>
      </c>
      <c r="B90" s="149" t="s">
        <v>76</v>
      </c>
      <c r="C90" s="150" t="s">
        <v>72</v>
      </c>
      <c r="D90" s="1">
        <v>5</v>
      </c>
      <c r="E90" s="2" t="s">
        <v>273</v>
      </c>
      <c r="F90" s="4" t="s">
        <v>280</v>
      </c>
      <c r="G90" s="41">
        <f>SUM(G74:G77)-SUM(G78:G89)</f>
        <v>364.26496251577032</v>
      </c>
      <c r="H90" s="433">
        <f t="shared" ref="H90:BD90" si="214">SUM(H74:H77)-SUM(H78:H89)</f>
        <v>614.81933888522622</v>
      </c>
      <c r="I90" s="433">
        <f t="shared" si="214"/>
        <v>675.37594473108879</v>
      </c>
      <c r="J90" s="433">
        <f t="shared" si="214"/>
        <v>324.79011726365775</v>
      </c>
      <c r="K90" s="433">
        <f t="shared" si="214"/>
        <v>408.59637870059066</v>
      </c>
      <c r="L90" s="433">
        <f t="shared" si="214"/>
        <v>3868.6916984588424</v>
      </c>
      <c r="M90" s="433">
        <f t="shared" si="214"/>
        <v>1127.1218698082262</v>
      </c>
      <c r="N90" s="433">
        <f t="shared" si="214"/>
        <v>1213.4737149329562</v>
      </c>
      <c r="O90" s="433">
        <f t="shared" si="214"/>
        <v>473.9701206260529</v>
      </c>
      <c r="P90" s="433">
        <f t="shared" si="214"/>
        <v>1688.8901867093464</v>
      </c>
      <c r="Q90" s="433">
        <f t="shared" si="214"/>
        <v>1244.8256378682031</v>
      </c>
      <c r="R90" s="433">
        <f t="shared" si="214"/>
        <v>807.78125949001287</v>
      </c>
      <c r="S90" s="433">
        <f t="shared" si="214"/>
        <v>1078.555289727939</v>
      </c>
      <c r="T90" s="433">
        <f t="shared" si="214"/>
        <v>573.34610444047121</v>
      </c>
      <c r="U90" s="433">
        <f t="shared" si="214"/>
        <v>853.60529255276515</v>
      </c>
      <c r="V90" s="433">
        <f t="shared" si="214"/>
        <v>2054.170610214042</v>
      </c>
      <c r="W90" s="433">
        <f t="shared" si="214"/>
        <v>1203.7193172352509</v>
      </c>
      <c r="X90" s="433">
        <f t="shared" si="214"/>
        <v>582.84225890855464</v>
      </c>
      <c r="Y90" s="433">
        <f t="shared" si="214"/>
        <v>801.23527308823304</v>
      </c>
      <c r="Z90" s="433">
        <f t="shared" si="214"/>
        <v>750.52424559894416</v>
      </c>
      <c r="AA90" s="433">
        <f t="shared" si="214"/>
        <v>886.83455499579577</v>
      </c>
      <c r="AB90" s="433">
        <f t="shared" si="214"/>
        <v>801.3343623144433</v>
      </c>
      <c r="AC90" s="433">
        <f t="shared" si="214"/>
        <v>822.44375137532484</v>
      </c>
      <c r="AD90" s="433">
        <f t="shared" si="214"/>
        <v>766.99173927338643</v>
      </c>
      <c r="AE90" s="433">
        <f t="shared" si="214"/>
        <v>680.55089894657476</v>
      </c>
      <c r="AF90" s="433">
        <f t="shared" si="214"/>
        <v>1349.3448246395965</v>
      </c>
      <c r="AG90" s="433">
        <f t="shared" si="214"/>
        <v>929.11265135376652</v>
      </c>
      <c r="AH90" s="433">
        <f t="shared" si="214"/>
        <v>1023.077900909811</v>
      </c>
      <c r="AI90" s="433">
        <f t="shared" si="214"/>
        <v>621.83826296464144</v>
      </c>
      <c r="AJ90" s="433">
        <f t="shared" si="214"/>
        <v>981.28638669864381</v>
      </c>
      <c r="AK90" s="433">
        <f t="shared" si="214"/>
        <v>1131.8976928288894</v>
      </c>
      <c r="AL90" s="433">
        <f t="shared" si="214"/>
        <v>891.19426637455672</v>
      </c>
      <c r="AM90" s="433">
        <f t="shared" si="214"/>
        <v>608.93396757564119</v>
      </c>
      <c r="AN90" s="433">
        <f t="shared" si="214"/>
        <v>1023.1757030827735</v>
      </c>
      <c r="AO90" s="433">
        <f t="shared" si="214"/>
        <v>381.6564558216628</v>
      </c>
      <c r="AP90" s="433">
        <f t="shared" si="214"/>
        <v>696.28135868526806</v>
      </c>
      <c r="AQ90" s="433">
        <f t="shared" si="214"/>
        <v>686.08736512915016</v>
      </c>
      <c r="AR90" s="433">
        <f t="shared" si="214"/>
        <v>726.84500961905769</v>
      </c>
      <c r="AS90" s="433">
        <f t="shared" si="214"/>
        <v>737.61108607218989</v>
      </c>
      <c r="AT90" s="433">
        <f t="shared" si="214"/>
        <v>762.65217830393067</v>
      </c>
      <c r="AU90" s="433">
        <f t="shared" si="214"/>
        <v>444.81512075610999</v>
      </c>
      <c r="AV90" s="433">
        <f t="shared" si="214"/>
        <v>1076.7271709376835</v>
      </c>
      <c r="AW90" s="433">
        <f t="shared" si="214"/>
        <v>1459.703508399085</v>
      </c>
      <c r="AX90" s="433">
        <f t="shared" si="214"/>
        <v>1130.4250925023589</v>
      </c>
      <c r="AY90" s="433">
        <f t="shared" si="214"/>
        <v>439.41530331708054</v>
      </c>
      <c r="AZ90" s="433">
        <f t="shared" si="214"/>
        <v>1146.0470439428559</v>
      </c>
      <c r="BA90" s="433">
        <f t="shared" si="214"/>
        <v>1210.7179818909758</v>
      </c>
      <c r="BB90" s="433">
        <f t="shared" si="214"/>
        <v>812.2317101735232</v>
      </c>
      <c r="BC90" s="433">
        <f t="shared" si="214"/>
        <v>858.46989370191272</v>
      </c>
      <c r="BD90" s="433">
        <f t="shared" si="214"/>
        <v>1699.3044809032608</v>
      </c>
      <c r="BE90" s="324">
        <f t="shared" si="160"/>
        <v>47497.607345246113</v>
      </c>
      <c r="BG90" s="359">
        <f t="shared" si="164"/>
        <v>145705.98500630812</v>
      </c>
      <c r="BH90" s="359">
        <f t="shared" si="165"/>
        <v>245927.7355540905</v>
      </c>
      <c r="BI90" s="359">
        <f t="shared" si="166"/>
        <v>270150.37789243553</v>
      </c>
      <c r="BJ90" s="359">
        <f t="shared" si="167"/>
        <v>129916.0469054631</v>
      </c>
      <c r="BK90" s="359">
        <f t="shared" si="168"/>
        <v>163438.55148023626</v>
      </c>
      <c r="BL90" s="359">
        <f t="shared" si="169"/>
        <v>1547476.679383537</v>
      </c>
      <c r="BM90" s="359">
        <f t="shared" si="170"/>
        <v>450848.74792329047</v>
      </c>
      <c r="BN90" s="359">
        <f t="shared" si="171"/>
        <v>485389.48597318248</v>
      </c>
      <c r="BO90" s="359">
        <f t="shared" si="172"/>
        <v>189588.04825042115</v>
      </c>
      <c r="BP90" s="359">
        <f t="shared" si="173"/>
        <v>675556.07468373852</v>
      </c>
      <c r="BQ90" s="359">
        <f t="shared" si="174"/>
        <v>497930.25514728122</v>
      </c>
      <c r="BR90" s="359">
        <f t="shared" si="175"/>
        <v>323112.50379600516</v>
      </c>
      <c r="BS90" s="359">
        <f t="shared" si="176"/>
        <v>431422.11589117558</v>
      </c>
      <c r="BT90" s="359">
        <f t="shared" si="177"/>
        <v>229338.4417761885</v>
      </c>
      <c r="BU90" s="359">
        <f t="shared" si="178"/>
        <v>341442.11702110607</v>
      </c>
      <c r="BV90" s="359">
        <f t="shared" si="179"/>
        <v>821668.24408561678</v>
      </c>
      <c r="BW90" s="359">
        <f t="shared" si="180"/>
        <v>481487.72689410031</v>
      </c>
      <c r="BX90" s="359">
        <f t="shared" si="181"/>
        <v>233136.90356342186</v>
      </c>
      <c r="BY90" s="359">
        <f t="shared" si="182"/>
        <v>320494.10923529323</v>
      </c>
      <c r="BZ90" s="359">
        <f t="shared" si="183"/>
        <v>300209.69823957764</v>
      </c>
      <c r="CA90" s="359">
        <f t="shared" si="184"/>
        <v>354733.82199831831</v>
      </c>
      <c r="CB90" s="359">
        <f t="shared" si="185"/>
        <v>320533.74492577731</v>
      </c>
      <c r="CC90" s="359">
        <f t="shared" si="186"/>
        <v>328977.50055012992</v>
      </c>
      <c r="CD90" s="359">
        <f t="shared" si="187"/>
        <v>306796.69570935459</v>
      </c>
      <c r="CE90" s="359">
        <f t="shared" si="188"/>
        <v>272220.3595786299</v>
      </c>
      <c r="CF90" s="359">
        <f t="shared" si="189"/>
        <v>539737.92985583865</v>
      </c>
      <c r="CG90" s="359">
        <f t="shared" si="190"/>
        <v>371645.06054150662</v>
      </c>
      <c r="CH90" s="359">
        <f t="shared" si="191"/>
        <v>409231.1603639244</v>
      </c>
      <c r="CI90" s="359">
        <f t="shared" si="192"/>
        <v>248735.30518585659</v>
      </c>
      <c r="CJ90" s="359">
        <f t="shared" si="193"/>
        <v>392514.55467945751</v>
      </c>
      <c r="CK90" s="359">
        <f t="shared" si="194"/>
        <v>452759.07713155576</v>
      </c>
      <c r="CL90" s="359">
        <f t="shared" si="195"/>
        <v>356477.7065498227</v>
      </c>
      <c r="CM90" s="359">
        <f t="shared" si="196"/>
        <v>243573.58703025649</v>
      </c>
      <c r="CN90" s="359">
        <f t="shared" si="197"/>
        <v>409270.28123310936</v>
      </c>
      <c r="CO90" s="359">
        <f t="shared" si="198"/>
        <v>152662.58232866513</v>
      </c>
      <c r="CP90" s="359">
        <f t="shared" si="199"/>
        <v>278512.54347410722</v>
      </c>
      <c r="CQ90" s="359">
        <f t="shared" si="200"/>
        <v>274434.94605166005</v>
      </c>
      <c r="CR90" s="359">
        <f t="shared" si="201"/>
        <v>290738.00384762307</v>
      </c>
      <c r="CS90" s="359">
        <f t="shared" si="202"/>
        <v>295044.43442887597</v>
      </c>
      <c r="CT90" s="359">
        <f t="shared" si="203"/>
        <v>305060.87132157228</v>
      </c>
      <c r="CU90" s="359">
        <f t="shared" si="204"/>
        <v>177926.04830244399</v>
      </c>
      <c r="CV90" s="359">
        <f t="shared" si="205"/>
        <v>430690.86837507336</v>
      </c>
      <c r="CW90" s="359">
        <f t="shared" si="206"/>
        <v>583881.40335963399</v>
      </c>
      <c r="CX90" s="359">
        <f t="shared" si="207"/>
        <v>452170.03700094356</v>
      </c>
      <c r="CY90" s="359">
        <f t="shared" si="208"/>
        <v>175766.12132683222</v>
      </c>
      <c r="CZ90" s="359">
        <f t="shared" si="209"/>
        <v>458418.81757714238</v>
      </c>
      <c r="DA90" s="359">
        <f t="shared" si="210"/>
        <v>484287.19275639032</v>
      </c>
      <c r="DB90" s="359">
        <f t="shared" si="211"/>
        <v>324892.68406940927</v>
      </c>
      <c r="DC90" s="359">
        <f t="shared" si="212"/>
        <v>343387.95748076506</v>
      </c>
      <c r="DD90" s="359">
        <f t="shared" si="213"/>
        <v>679721.79236130428</v>
      </c>
      <c r="DE90" s="324">
        <f t="shared" si="105"/>
        <v>18999042.938098457</v>
      </c>
      <c r="DG90" s="43">
        <v>400</v>
      </c>
      <c r="DH90" s="43">
        <v>400</v>
      </c>
      <c r="DI90" s="43">
        <v>400</v>
      </c>
      <c r="DJ90" s="43">
        <v>400</v>
      </c>
      <c r="DK90" s="43">
        <v>400</v>
      </c>
      <c r="DL90" s="43">
        <v>400</v>
      </c>
      <c r="DM90" s="43">
        <v>400</v>
      </c>
      <c r="DN90" s="43">
        <v>400</v>
      </c>
      <c r="DO90" s="43">
        <v>400</v>
      </c>
      <c r="DP90" s="43">
        <v>400</v>
      </c>
      <c r="DQ90" s="43">
        <v>400</v>
      </c>
      <c r="DR90" s="43">
        <v>400</v>
      </c>
      <c r="DS90" s="43">
        <v>400</v>
      </c>
      <c r="DT90" s="43">
        <v>400</v>
      </c>
      <c r="DU90" s="43">
        <v>400</v>
      </c>
      <c r="DV90" s="43">
        <v>400</v>
      </c>
      <c r="DW90" s="43">
        <v>400</v>
      </c>
      <c r="DX90" s="43">
        <v>400</v>
      </c>
      <c r="DY90" s="43">
        <v>400</v>
      </c>
      <c r="DZ90" s="43">
        <v>400</v>
      </c>
      <c r="EA90" s="43">
        <v>400</v>
      </c>
      <c r="EB90" s="43">
        <v>400</v>
      </c>
      <c r="EC90" s="43">
        <v>400</v>
      </c>
      <c r="ED90" s="43">
        <v>400</v>
      </c>
      <c r="EE90" s="43">
        <v>400</v>
      </c>
      <c r="EF90" s="43">
        <v>400</v>
      </c>
      <c r="EG90" s="43">
        <v>400</v>
      </c>
      <c r="EH90" s="43">
        <v>400</v>
      </c>
      <c r="EI90" s="43">
        <v>400</v>
      </c>
      <c r="EJ90" s="43">
        <v>400</v>
      </c>
      <c r="EK90" s="43">
        <v>400</v>
      </c>
      <c r="EL90" s="43">
        <v>400</v>
      </c>
      <c r="EM90" s="43">
        <v>400</v>
      </c>
      <c r="EN90" s="43">
        <v>400</v>
      </c>
      <c r="EO90" s="43">
        <v>400</v>
      </c>
      <c r="EP90" s="43">
        <v>400</v>
      </c>
      <c r="EQ90" s="43">
        <v>400</v>
      </c>
      <c r="ER90" s="43">
        <v>400</v>
      </c>
      <c r="ES90" s="43">
        <v>400</v>
      </c>
      <c r="ET90" s="43">
        <v>400</v>
      </c>
      <c r="EU90" s="43">
        <v>400</v>
      </c>
      <c r="EV90" s="43">
        <v>400</v>
      </c>
      <c r="EW90" s="43">
        <v>400</v>
      </c>
      <c r="EX90" s="43">
        <v>400</v>
      </c>
      <c r="EY90" s="43">
        <v>400</v>
      </c>
      <c r="EZ90" s="43">
        <v>400</v>
      </c>
      <c r="FA90" s="43">
        <v>400</v>
      </c>
      <c r="FB90" s="43">
        <v>400</v>
      </c>
      <c r="FC90" s="43">
        <v>400</v>
      </c>
      <c r="FD90" s="43">
        <v>400</v>
      </c>
      <c r="FE90" s="44">
        <v>400</v>
      </c>
    </row>
    <row r="91" spans="1:161">
      <c r="A91" s="51"/>
      <c r="B91" s="149"/>
      <c r="C91" s="150"/>
      <c r="E91" s="2"/>
      <c r="F91" s="4"/>
      <c r="G91" s="361">
        <f>SUM(G78:G90)-SUM(G74:G77)</f>
        <v>0</v>
      </c>
      <c r="H91" s="361">
        <f t="shared" ref="H91:BA91" si="215">SUM(H78:H90)-SUM(H74:H77)</f>
        <v>0</v>
      </c>
      <c r="I91" s="361">
        <f t="shared" si="215"/>
        <v>0</v>
      </c>
      <c r="J91" s="361">
        <f t="shared" si="215"/>
        <v>0</v>
      </c>
      <c r="K91" s="361">
        <f t="shared" si="215"/>
        <v>0</v>
      </c>
      <c r="L91" s="361">
        <f t="shared" si="215"/>
        <v>0</v>
      </c>
      <c r="M91" s="361">
        <f t="shared" si="215"/>
        <v>0</v>
      </c>
      <c r="N91" s="361">
        <f t="shared" si="215"/>
        <v>0</v>
      </c>
      <c r="O91" s="361">
        <f t="shared" si="215"/>
        <v>0</v>
      </c>
      <c r="P91" s="361">
        <f t="shared" si="215"/>
        <v>0</v>
      </c>
      <c r="Q91" s="361">
        <f t="shared" si="215"/>
        <v>0</v>
      </c>
      <c r="R91" s="361">
        <f t="shared" si="215"/>
        <v>0</v>
      </c>
      <c r="S91" s="361">
        <f t="shared" si="215"/>
        <v>0</v>
      </c>
      <c r="T91" s="361">
        <f t="shared" si="215"/>
        <v>0</v>
      </c>
      <c r="U91" s="361">
        <f t="shared" si="215"/>
        <v>0</v>
      </c>
      <c r="V91" s="361">
        <f t="shared" si="215"/>
        <v>0</v>
      </c>
      <c r="W91" s="361">
        <f t="shared" si="215"/>
        <v>0</v>
      </c>
      <c r="X91" s="361">
        <f t="shared" si="215"/>
        <v>0</v>
      </c>
      <c r="Y91" s="361">
        <f t="shared" si="215"/>
        <v>0</v>
      </c>
      <c r="Z91" s="361">
        <f t="shared" si="215"/>
        <v>0</v>
      </c>
      <c r="AA91" s="361">
        <f t="shared" si="215"/>
        <v>0</v>
      </c>
      <c r="AB91" s="361">
        <f t="shared" si="215"/>
        <v>0</v>
      </c>
      <c r="AC91" s="361">
        <f t="shared" si="215"/>
        <v>0</v>
      </c>
      <c r="AD91" s="361">
        <f t="shared" si="215"/>
        <v>0</v>
      </c>
      <c r="AE91" s="361">
        <f t="shared" si="215"/>
        <v>0</v>
      </c>
      <c r="AF91" s="361">
        <f t="shared" si="215"/>
        <v>0</v>
      </c>
      <c r="AG91" s="361">
        <f t="shared" si="215"/>
        <v>0</v>
      </c>
      <c r="AH91" s="361">
        <f t="shared" si="215"/>
        <v>0</v>
      </c>
      <c r="AI91" s="361">
        <f t="shared" si="215"/>
        <v>0</v>
      </c>
      <c r="AJ91" s="361">
        <f t="shared" si="215"/>
        <v>0</v>
      </c>
      <c r="AK91" s="361">
        <f t="shared" si="215"/>
        <v>0</v>
      </c>
      <c r="AL91" s="361">
        <f t="shared" si="215"/>
        <v>0</v>
      </c>
      <c r="AM91" s="361">
        <f t="shared" si="215"/>
        <v>0</v>
      </c>
      <c r="AN91" s="361">
        <f t="shared" si="215"/>
        <v>0</v>
      </c>
      <c r="AO91" s="361">
        <f t="shared" si="215"/>
        <v>0</v>
      </c>
      <c r="AP91" s="361">
        <f t="shared" si="215"/>
        <v>0</v>
      </c>
      <c r="AQ91" s="361">
        <f t="shared" si="215"/>
        <v>0</v>
      </c>
      <c r="AR91" s="361">
        <f t="shared" si="215"/>
        <v>0</v>
      </c>
      <c r="AS91" s="361">
        <f t="shared" si="215"/>
        <v>0</v>
      </c>
      <c r="AT91" s="361">
        <f t="shared" si="215"/>
        <v>0</v>
      </c>
      <c r="AU91" s="361">
        <f t="shared" si="215"/>
        <v>0</v>
      </c>
      <c r="AV91" s="361">
        <f t="shared" si="215"/>
        <v>0</v>
      </c>
      <c r="AW91" s="361">
        <f t="shared" si="215"/>
        <v>0</v>
      </c>
      <c r="AX91" s="361">
        <f t="shared" si="215"/>
        <v>0</v>
      </c>
      <c r="AY91" s="361">
        <f t="shared" si="215"/>
        <v>0</v>
      </c>
      <c r="AZ91" s="361">
        <f t="shared" si="215"/>
        <v>0</v>
      </c>
      <c r="BA91" s="361">
        <f t="shared" si="215"/>
        <v>0</v>
      </c>
      <c r="BB91" s="361">
        <f t="shared" ref="BB91:BD91" si="216">SUM(BB78:BB90)-SUM(BB74:BB77)</f>
        <v>0</v>
      </c>
      <c r="BC91" s="361">
        <f t="shared" si="216"/>
        <v>0</v>
      </c>
      <c r="BD91" s="361">
        <f t="shared" si="216"/>
        <v>0</v>
      </c>
      <c r="BE91" s="152">
        <f>SUM(BE78:BE90)-SUM(BE74:BE77)</f>
        <v>0</v>
      </c>
      <c r="BF91" s="359"/>
      <c r="BG91" s="359"/>
      <c r="BH91" s="359"/>
      <c r="BI91" s="359"/>
      <c r="BJ91" s="359"/>
      <c r="BK91" s="359"/>
      <c r="BL91" s="359"/>
      <c r="BM91" s="359"/>
      <c r="BN91" s="359"/>
      <c r="BO91" s="359"/>
      <c r="BP91" s="359"/>
      <c r="BQ91" s="359"/>
      <c r="BR91" s="359"/>
      <c r="BS91" s="359"/>
      <c r="BT91" s="359"/>
      <c r="BU91" s="359"/>
      <c r="BV91" s="359"/>
      <c r="BW91" s="359"/>
      <c r="BX91" s="359"/>
      <c r="BY91" s="359"/>
      <c r="BZ91" s="359"/>
      <c r="CA91" s="359"/>
      <c r="CB91" s="359"/>
      <c r="CC91" s="359"/>
      <c r="CD91" s="359"/>
      <c r="CE91" s="359"/>
      <c r="CF91" s="359"/>
      <c r="CG91" s="359"/>
      <c r="CH91" s="359"/>
      <c r="CI91" s="359"/>
      <c r="CJ91" s="359"/>
      <c r="CK91" s="359"/>
      <c r="CL91" s="359"/>
      <c r="CM91" s="359"/>
      <c r="CN91" s="359"/>
      <c r="CO91" s="359"/>
      <c r="CP91" s="359"/>
      <c r="CQ91" s="359"/>
      <c r="CR91" s="359"/>
      <c r="CS91" s="359"/>
      <c r="CT91" s="359"/>
      <c r="CU91" s="359"/>
      <c r="CV91" s="359"/>
      <c r="CW91" s="359"/>
      <c r="CX91" s="359"/>
      <c r="CY91" s="359"/>
      <c r="CZ91" s="359"/>
      <c r="DA91" s="359"/>
      <c r="DB91" s="359"/>
      <c r="DC91" s="359"/>
      <c r="DD91" s="359"/>
      <c r="DE91" s="324"/>
      <c r="DG91" s="43"/>
      <c r="DH91" s="43"/>
      <c r="DI91" s="43"/>
      <c r="DJ91" s="43"/>
      <c r="DK91" s="43"/>
      <c r="DL91" s="43"/>
      <c r="DM91" s="43"/>
      <c r="DN91" s="43"/>
      <c r="DO91" s="43"/>
      <c r="DP91" s="43"/>
      <c r="DQ91" s="43"/>
      <c r="DR91" s="43"/>
      <c r="DS91" s="43"/>
      <c r="DT91" s="43"/>
      <c r="DU91" s="43"/>
      <c r="DV91" s="43"/>
      <c r="DW91" s="43"/>
      <c r="DX91" s="43"/>
      <c r="DY91" s="43"/>
      <c r="DZ91" s="43"/>
      <c r="EA91" s="43"/>
      <c r="EB91" s="43"/>
      <c r="EC91" s="43"/>
      <c r="ED91" s="43"/>
      <c r="EE91" s="43"/>
      <c r="EF91" s="43"/>
      <c r="EG91" s="43"/>
      <c r="EH91" s="43"/>
      <c r="EI91" s="43"/>
      <c r="EJ91" s="43"/>
      <c r="EK91" s="43"/>
      <c r="EL91" s="43"/>
      <c r="EM91" s="43"/>
      <c r="EN91" s="43"/>
      <c r="EO91" s="43"/>
      <c r="EP91" s="43"/>
      <c r="EQ91" s="43"/>
      <c r="ER91" s="43"/>
      <c r="ES91" s="43"/>
      <c r="ET91" s="43"/>
      <c r="EU91" s="43"/>
      <c r="EV91" s="43"/>
      <c r="EW91" s="43"/>
      <c r="EX91" s="43"/>
      <c r="EY91" s="43"/>
      <c r="EZ91" s="43"/>
      <c r="FA91" s="43"/>
      <c r="FB91" s="43"/>
      <c r="FC91" s="43"/>
      <c r="FD91" s="43"/>
      <c r="FE91" s="44"/>
    </row>
    <row r="92" spans="1:161">
      <c r="A92" s="1" t="s">
        <v>539</v>
      </c>
      <c r="B92" s="2" t="s">
        <v>282</v>
      </c>
      <c r="C92" s="37" t="s">
        <v>310</v>
      </c>
      <c r="D92" s="1">
        <v>4</v>
      </c>
      <c r="E92" s="2" t="s">
        <v>283</v>
      </c>
      <c r="F92" s="4" t="s">
        <v>280</v>
      </c>
      <c r="G92" s="45">
        <v>0.7660031096463199</v>
      </c>
      <c r="H92" s="45">
        <v>2.0778545080391551</v>
      </c>
      <c r="I92" s="45">
        <v>2.9283326471946864</v>
      </c>
      <c r="J92" s="45">
        <v>1.0615654959348253</v>
      </c>
      <c r="K92" s="45">
        <v>1.6838017174847741</v>
      </c>
      <c r="L92" s="45">
        <v>21.462986461999716</v>
      </c>
      <c r="M92" s="45">
        <v>3.3859923253220128</v>
      </c>
      <c r="N92" s="45">
        <v>4.3931771619513809</v>
      </c>
      <c r="O92" s="45">
        <v>1.5270339270683102</v>
      </c>
      <c r="P92" s="45">
        <v>5.8963497525697512</v>
      </c>
      <c r="Q92" s="45">
        <v>3.4605131498836763</v>
      </c>
      <c r="R92" s="45">
        <v>2.283914950573859</v>
      </c>
      <c r="S92" s="45">
        <v>4.0021201085076168</v>
      </c>
      <c r="T92" s="45">
        <v>1.975009307979986</v>
      </c>
      <c r="U92" s="45">
        <v>2.5643198369752884</v>
      </c>
      <c r="V92" s="45">
        <v>17.698731786496275</v>
      </c>
      <c r="W92" s="45">
        <v>3.543777110171773</v>
      </c>
      <c r="X92" s="45">
        <v>2.451286995454081</v>
      </c>
      <c r="Y92" s="45">
        <v>3.4723859484831103</v>
      </c>
      <c r="Z92" s="45">
        <v>3.0580358620849624</v>
      </c>
      <c r="AA92" s="45">
        <v>3.6508640368729064</v>
      </c>
      <c r="AB92" s="45">
        <v>3.3264405173040474</v>
      </c>
      <c r="AC92" s="45">
        <v>3.5295818551669766</v>
      </c>
      <c r="AD92" s="45">
        <v>2.363203730948253</v>
      </c>
      <c r="AE92" s="45">
        <v>2.8622248006798383</v>
      </c>
      <c r="AF92" s="45">
        <v>4.5479116099858601</v>
      </c>
      <c r="AG92" s="45">
        <v>2.8232340684117281</v>
      </c>
      <c r="AH92" s="45">
        <v>3.5856722173465361</v>
      </c>
      <c r="AI92" s="45">
        <v>2.8439234574386849</v>
      </c>
      <c r="AJ92" s="45">
        <v>6.1316054525047914</v>
      </c>
      <c r="AK92" s="45">
        <v>6.12061091753701</v>
      </c>
      <c r="AL92" s="45">
        <v>5.2571278941322825</v>
      </c>
      <c r="AM92" s="45">
        <v>2.9976486876084381</v>
      </c>
      <c r="AN92" s="45">
        <v>7.3920830416288625</v>
      </c>
      <c r="AO92" s="45">
        <v>2.0385133291166406</v>
      </c>
      <c r="AP92" s="45">
        <v>5.611394008864103</v>
      </c>
      <c r="AQ92" s="45">
        <v>4.9930350246907418</v>
      </c>
      <c r="AR92" s="45">
        <v>6.227875584424428</v>
      </c>
      <c r="AS92" s="45">
        <v>4.8190830084314431</v>
      </c>
      <c r="AT92" s="45">
        <v>8.4966342452670585</v>
      </c>
      <c r="AU92" s="45">
        <v>4.454237604089295</v>
      </c>
      <c r="AV92" s="45">
        <v>10.020921872192691</v>
      </c>
      <c r="AW92" s="45">
        <v>14.731500588880596</v>
      </c>
      <c r="AX92" s="45">
        <v>9.7026158650963144</v>
      </c>
      <c r="AY92" s="45">
        <v>1.2755536071670632</v>
      </c>
      <c r="AZ92" s="45">
        <v>6.8856910671225551</v>
      </c>
      <c r="BA92" s="45">
        <v>5.6696341818260603</v>
      </c>
      <c r="BB92" s="45">
        <v>5.3319157808952884</v>
      </c>
      <c r="BC92" s="45">
        <v>5.2676090738966153</v>
      </c>
      <c r="BD92" s="45">
        <v>13.348460706651371</v>
      </c>
      <c r="BE92" s="324">
        <f t="shared" si="160"/>
        <v>256.00000000000006</v>
      </c>
      <c r="BG92" s="7">
        <v>10532.351256859487</v>
      </c>
      <c r="BH92" s="7">
        <v>28569.980021911371</v>
      </c>
      <c r="BI92" s="7">
        <v>40263.841815765139</v>
      </c>
      <c r="BJ92" s="7">
        <v>14596.260177729864</v>
      </c>
      <c r="BK92" s="7">
        <v>23151.852664986272</v>
      </c>
      <c r="BL92" s="7">
        <v>295110.69810588058</v>
      </c>
      <c r="BM92" s="7">
        <v>46556.547975096342</v>
      </c>
      <c r="BN92" s="7">
        <v>60405.087682541001</v>
      </c>
      <c r="BO92" s="7">
        <v>20996.334738707497</v>
      </c>
      <c r="BP92" s="7">
        <v>81073.335010395938</v>
      </c>
      <c r="BQ92" s="7">
        <v>47581.19068261308</v>
      </c>
      <c r="BR92" s="7">
        <v>31403.259591652917</v>
      </c>
      <c r="BS92" s="7">
        <v>55028.150961952604</v>
      </c>
      <c r="BT92" s="7">
        <v>27155.884232397813</v>
      </c>
      <c r="BU92" s="7">
        <v>35258.756678450969</v>
      </c>
      <c r="BV92" s="7">
        <v>243353.13738137716</v>
      </c>
      <c r="BW92" s="7">
        <v>48726.049320584338</v>
      </c>
      <c r="BX92" s="7">
        <v>33704.583365744751</v>
      </c>
      <c r="BY92" s="7">
        <v>47744.438695155644</v>
      </c>
      <c r="BZ92" s="7">
        <v>42047.228594702712</v>
      </c>
      <c r="CA92" s="7">
        <v>50198.467790993243</v>
      </c>
      <c r="CB92" s="7">
        <v>45737.725502801324</v>
      </c>
      <c r="CC92" s="7">
        <v>48530.868113082135</v>
      </c>
      <c r="CD92" s="7">
        <v>32493.460499605742</v>
      </c>
      <c r="CE92" s="7">
        <v>39354.875453147608</v>
      </c>
      <c r="CF92" s="7">
        <v>62532.647659403083</v>
      </c>
      <c r="CG92" s="7">
        <v>38818.762632144157</v>
      </c>
      <c r="CH92" s="7">
        <v>49302.096570460533</v>
      </c>
      <c r="CI92" s="7">
        <v>39103.236558917561</v>
      </c>
      <c r="CJ92" s="7">
        <v>84308.042070577751</v>
      </c>
      <c r="CK92" s="7">
        <v>84156.869963404504</v>
      </c>
      <c r="CL92" s="7">
        <v>72284.194262345351</v>
      </c>
      <c r="CM92" s="7">
        <v>41216.920042444122</v>
      </c>
      <c r="CN92" s="7">
        <v>101639.29380163645</v>
      </c>
      <c r="CO92" s="7">
        <v>28029.048647021529</v>
      </c>
      <c r="CP92" s="7">
        <v>77155.264773379196</v>
      </c>
      <c r="CQ92" s="7">
        <v>68652.983330741525</v>
      </c>
      <c r="CR92" s="7">
        <v>85631.732316939786</v>
      </c>
      <c r="CS92" s="7">
        <v>66261.186595180232</v>
      </c>
      <c r="CT92" s="7">
        <v>116826.59671386074</v>
      </c>
      <c r="CU92" s="7">
        <v>61244.653496826788</v>
      </c>
      <c r="CV92" s="7">
        <v>137785.17051218144</v>
      </c>
      <c r="CW92" s="7">
        <v>202554.45022196099</v>
      </c>
      <c r="CX92" s="7">
        <v>133408.54249110806</v>
      </c>
      <c r="CY92" s="7">
        <v>17538.543210145326</v>
      </c>
      <c r="CZ92" s="7">
        <v>94676.530750168356</v>
      </c>
      <c r="DA92" s="7">
        <v>77956.052591562868</v>
      </c>
      <c r="DB92" s="7">
        <v>73312.509008364985</v>
      </c>
      <c r="DC92" s="7">
        <v>72428.307863809983</v>
      </c>
      <c r="DD92" s="7">
        <v>183537.9976012797</v>
      </c>
      <c r="DE92" s="324">
        <f t="shared" si="105"/>
        <v>3519935.9999999995</v>
      </c>
      <c r="DG92" s="27">
        <v>13749.75</v>
      </c>
      <c r="DH92" s="27">
        <v>13749.75</v>
      </c>
      <c r="DI92" s="27">
        <v>13749.75</v>
      </c>
      <c r="DJ92" s="27">
        <v>13749.75</v>
      </c>
      <c r="DK92" s="27">
        <v>13749.75</v>
      </c>
      <c r="DL92" s="27">
        <v>13749.75</v>
      </c>
      <c r="DM92" s="27">
        <v>13749.75</v>
      </c>
      <c r="DN92" s="27">
        <v>13749.75</v>
      </c>
      <c r="DO92" s="27">
        <v>13749.75</v>
      </c>
      <c r="DP92" s="27">
        <v>13749.75</v>
      </c>
      <c r="DQ92" s="27">
        <v>13749.75</v>
      </c>
      <c r="DR92" s="27">
        <v>13749.75</v>
      </c>
      <c r="DS92" s="27">
        <v>13749.75</v>
      </c>
      <c r="DT92" s="27">
        <v>13749.75</v>
      </c>
      <c r="DU92" s="27">
        <v>13749.75</v>
      </c>
      <c r="DV92" s="27">
        <v>13749.75</v>
      </c>
      <c r="DW92" s="27">
        <v>13749.75</v>
      </c>
      <c r="DX92" s="27">
        <v>13749.75</v>
      </c>
      <c r="DY92" s="27">
        <v>13749.75</v>
      </c>
      <c r="DZ92" s="27">
        <v>13749.75</v>
      </c>
      <c r="EA92" s="27">
        <v>13749.75</v>
      </c>
      <c r="EB92" s="27">
        <v>13749.75</v>
      </c>
      <c r="EC92" s="27">
        <v>13749.75</v>
      </c>
      <c r="ED92" s="27">
        <v>13749.75</v>
      </c>
      <c r="EE92" s="27">
        <v>13749.75</v>
      </c>
      <c r="EF92" s="27">
        <v>13749.75</v>
      </c>
      <c r="EG92" s="27">
        <v>13749.75</v>
      </c>
      <c r="EH92" s="27">
        <v>13749.75</v>
      </c>
      <c r="EI92" s="27">
        <v>13749.75</v>
      </c>
      <c r="EJ92" s="27">
        <v>13749.75</v>
      </c>
      <c r="EK92" s="27">
        <v>13749.75</v>
      </c>
      <c r="EL92" s="27">
        <v>13749.75</v>
      </c>
      <c r="EM92" s="27">
        <v>13749.75</v>
      </c>
      <c r="EN92" s="27">
        <v>13749.75</v>
      </c>
      <c r="EO92" s="27">
        <v>13749.75</v>
      </c>
      <c r="EP92" s="27">
        <v>13749.75</v>
      </c>
      <c r="EQ92" s="27">
        <v>13749.75</v>
      </c>
      <c r="ER92" s="27">
        <v>13749.75</v>
      </c>
      <c r="ES92" s="27">
        <v>13749.75</v>
      </c>
      <c r="ET92" s="27">
        <v>13749.75</v>
      </c>
      <c r="EU92" s="27">
        <v>13749.75</v>
      </c>
      <c r="EV92" s="27">
        <v>13749.75</v>
      </c>
      <c r="EW92" s="27">
        <v>13749.75</v>
      </c>
      <c r="EX92" s="27">
        <v>13749.75</v>
      </c>
      <c r="EY92" s="27">
        <v>13749.75</v>
      </c>
      <c r="EZ92" s="27">
        <v>13749.75</v>
      </c>
      <c r="FA92" s="27">
        <v>13749.75</v>
      </c>
      <c r="FB92" s="27">
        <v>13749.75</v>
      </c>
      <c r="FC92" s="27">
        <v>13749.75</v>
      </c>
      <c r="FD92" s="27">
        <v>13749.75</v>
      </c>
      <c r="FE92" s="28">
        <v>13749.75</v>
      </c>
    </row>
    <row r="93" spans="1:161">
      <c r="A93" s="1" t="s">
        <v>539</v>
      </c>
      <c r="B93" s="2" t="s">
        <v>263</v>
      </c>
      <c r="C93" s="37" t="s">
        <v>310</v>
      </c>
      <c r="D93" s="1">
        <v>4</v>
      </c>
      <c r="E93" s="2" t="s">
        <v>283</v>
      </c>
      <c r="F93" s="4" t="s">
        <v>280</v>
      </c>
      <c r="G93" s="45">
        <v>6.9179655839933272</v>
      </c>
      <c r="H93" s="45">
        <v>18.765623525728618</v>
      </c>
      <c r="I93" s="45">
        <v>26.446504219977012</v>
      </c>
      <c r="J93" s="45">
        <v>9.5872633851613926</v>
      </c>
      <c r="K93" s="45">
        <v>15.206834261034366</v>
      </c>
      <c r="L93" s="45">
        <v>193.83759648493495</v>
      </c>
      <c r="M93" s="45">
        <v>30.579743188064427</v>
      </c>
      <c r="N93" s="45">
        <v>39.675881243873413</v>
      </c>
      <c r="O93" s="45">
        <v>13.791025153835678</v>
      </c>
      <c r="P93" s="45">
        <v>53.251408702895567</v>
      </c>
      <c r="Q93" s="45">
        <v>31.25275938488695</v>
      </c>
      <c r="R93" s="45">
        <v>20.626606897370163</v>
      </c>
      <c r="S93" s="45">
        <v>36.144147229959415</v>
      </c>
      <c r="T93" s="45">
        <v>17.836802812694248</v>
      </c>
      <c r="U93" s="45">
        <v>23.159013527683076</v>
      </c>
      <c r="V93" s="45">
        <v>159.84167144679449</v>
      </c>
      <c r="W93" s="45">
        <v>32.004737026238821</v>
      </c>
      <c r="X93" s="45">
        <v>22.138185677694668</v>
      </c>
      <c r="Y93" s="45">
        <v>31.359985597238087</v>
      </c>
      <c r="Z93" s="45">
        <v>27.617886379454816</v>
      </c>
      <c r="AA93" s="45">
        <v>32.971865833008437</v>
      </c>
      <c r="AB93" s="45">
        <v>30.041915921902177</v>
      </c>
      <c r="AC93" s="45">
        <v>31.876536129476754</v>
      </c>
      <c r="AD93" s="45">
        <v>21.342683695126407</v>
      </c>
      <c r="AE93" s="45">
        <v>25.849467731139789</v>
      </c>
      <c r="AF93" s="45">
        <v>41.073326727684801</v>
      </c>
      <c r="AG93" s="45">
        <v>25.497332680343419</v>
      </c>
      <c r="AH93" s="45">
        <v>32.383102212910906</v>
      </c>
      <c r="AI93" s="45">
        <v>25.684183724993126</v>
      </c>
      <c r="AJ93" s="45">
        <v>55.376061742933892</v>
      </c>
      <c r="AK93" s="45">
        <v>55.276767349006128</v>
      </c>
      <c r="AL93" s="45">
        <v>47.478436293882183</v>
      </c>
      <c r="AM93" s="45">
        <v>27.072514709963706</v>
      </c>
      <c r="AN93" s="45">
        <v>66.759749969710668</v>
      </c>
      <c r="AO93" s="45">
        <v>18.41032350358466</v>
      </c>
      <c r="AP93" s="45">
        <v>50.677902142553933</v>
      </c>
      <c r="AQ93" s="45">
        <v>45.09334756673826</v>
      </c>
      <c r="AR93" s="45">
        <v>56.245501371833114</v>
      </c>
      <c r="AS93" s="45">
        <v>43.522343419896472</v>
      </c>
      <c r="AT93" s="45">
        <v>76.735228027568141</v>
      </c>
      <c r="AU93" s="45">
        <v>40.227333361931443</v>
      </c>
      <c r="AV93" s="45">
        <v>90.50145065824023</v>
      </c>
      <c r="AW93" s="45">
        <v>133.04386469332789</v>
      </c>
      <c r="AX93" s="45">
        <v>87.626749531651086</v>
      </c>
      <c r="AY93" s="45">
        <v>11.519843514727539</v>
      </c>
      <c r="AZ93" s="45">
        <v>62.186397449950576</v>
      </c>
      <c r="BA93" s="45">
        <v>51.203883704616608</v>
      </c>
      <c r="BB93" s="45">
        <v>48.153864396210579</v>
      </c>
      <c r="BC93" s="45">
        <v>47.573094448628815</v>
      </c>
      <c r="BD93" s="45">
        <v>120.55328575694521</v>
      </c>
      <c r="BE93" s="324">
        <f t="shared" si="160"/>
        <v>2312.0000000000005</v>
      </c>
      <c r="BG93" s="7">
        <v>46728.628331137865</v>
      </c>
      <c r="BH93" s="7">
        <v>126755.74003501364</v>
      </c>
      <c r="BI93" s="7">
        <v>178637.61410038939</v>
      </c>
      <c r="BJ93" s="7">
        <v>64758.874845302424</v>
      </c>
      <c r="BK93" s="7">
        <v>102717.26530719524</v>
      </c>
      <c r="BL93" s="7">
        <v>1309310.5036115395</v>
      </c>
      <c r="BM93" s="7">
        <v>206556.31146864721</v>
      </c>
      <c r="BN93" s="7">
        <v>267997.79297038965</v>
      </c>
      <c r="BO93" s="7">
        <v>93153.931006833183</v>
      </c>
      <c r="BP93" s="7">
        <v>359696.10648897494</v>
      </c>
      <c r="BQ93" s="7">
        <v>211102.31901094</v>
      </c>
      <c r="BR93" s="7">
        <v>139326.08304236757</v>
      </c>
      <c r="BS93" s="7">
        <v>244142.06774352881</v>
      </c>
      <c r="BT93" s="7">
        <v>120481.85541406821</v>
      </c>
      <c r="BU93" s="7">
        <v>156431.6738080986</v>
      </c>
      <c r="BV93" s="7">
        <v>1079678.9845481713</v>
      </c>
      <c r="BW93" s="7">
        <v>216181.68566713744</v>
      </c>
      <c r="BX93" s="7">
        <v>149536.31062465711</v>
      </c>
      <c r="BY93" s="7">
        <v>211826.59752367288</v>
      </c>
      <c r="BZ93" s="7">
        <v>186549.9231310405</v>
      </c>
      <c r="CA93" s="7">
        <v>222714.32911717717</v>
      </c>
      <c r="CB93" s="7">
        <v>202923.46159078751</v>
      </c>
      <c r="CC93" s="7">
        <v>215315.72991991977</v>
      </c>
      <c r="CD93" s="7">
        <v>144162.95106847124</v>
      </c>
      <c r="CE93" s="7">
        <v>174604.82500245667</v>
      </c>
      <c r="CF93" s="7">
        <v>277437.08691211458</v>
      </c>
      <c r="CG93" s="7">
        <v>172226.26620345039</v>
      </c>
      <c r="CH93" s="7">
        <v>218737.42058179941</v>
      </c>
      <c r="CI93" s="7">
        <v>173488.38480070437</v>
      </c>
      <c r="CJ93" s="7">
        <v>374047.45314358827</v>
      </c>
      <c r="CK93" s="7">
        <v>373376.75150842092</v>
      </c>
      <c r="CL93" s="7">
        <v>320701.53810157598</v>
      </c>
      <c r="CM93" s="7">
        <v>182866.11323974127</v>
      </c>
      <c r="CN93" s="7">
        <v>450940.59892873146</v>
      </c>
      <c r="CO93" s="7">
        <v>124355.80287440894</v>
      </c>
      <c r="CP93" s="7">
        <v>342312.89893960569</v>
      </c>
      <c r="CQ93" s="7">
        <v>304591.03230123338</v>
      </c>
      <c r="CR93" s="7">
        <v>379920.23767567641</v>
      </c>
      <c r="CS93" s="7">
        <v>293979.40551686438</v>
      </c>
      <c r="CT93" s="7">
        <v>518321.73879296996</v>
      </c>
      <c r="CU93" s="7">
        <v>271722.67433244438</v>
      </c>
      <c r="CV93" s="7">
        <v>611308.13674799562</v>
      </c>
      <c r="CW93" s="7">
        <v>898668.4350349193</v>
      </c>
      <c r="CX93" s="7">
        <v>591890.45695810195</v>
      </c>
      <c r="CY93" s="7">
        <v>77812.830881682414</v>
      </c>
      <c r="CZ93" s="7">
        <v>420049.07633752155</v>
      </c>
      <c r="DA93" s="7">
        <v>345865.73490333569</v>
      </c>
      <c r="DB93" s="7">
        <v>325263.8372883682</v>
      </c>
      <c r="DC93" s="7">
        <v>321340.92343501869</v>
      </c>
      <c r="DD93" s="7">
        <v>814298.59918181156</v>
      </c>
      <c r="DE93" s="324">
        <f t="shared" si="105"/>
        <v>15616815.000000004</v>
      </c>
      <c r="DG93" s="27">
        <v>6754.6777681660897</v>
      </c>
      <c r="DH93" s="27">
        <v>6754.6777681660897</v>
      </c>
      <c r="DI93" s="27">
        <v>6754.6777681660897</v>
      </c>
      <c r="DJ93" s="27">
        <v>6754.6777681660897</v>
      </c>
      <c r="DK93" s="27">
        <v>6754.6777681660897</v>
      </c>
      <c r="DL93" s="27">
        <v>6754.6777681660897</v>
      </c>
      <c r="DM93" s="27">
        <v>6754.6777681660897</v>
      </c>
      <c r="DN93" s="27">
        <v>6754.6777681660897</v>
      </c>
      <c r="DO93" s="27">
        <v>6754.6777681660897</v>
      </c>
      <c r="DP93" s="27">
        <v>6754.6777681660897</v>
      </c>
      <c r="DQ93" s="27">
        <v>6754.6777681660897</v>
      </c>
      <c r="DR93" s="27">
        <v>6754.6777681660897</v>
      </c>
      <c r="DS93" s="27">
        <v>6754.6777681660897</v>
      </c>
      <c r="DT93" s="27">
        <v>6754.6777681660897</v>
      </c>
      <c r="DU93" s="27">
        <v>6754.6777681660897</v>
      </c>
      <c r="DV93" s="27">
        <v>6754.6777681660897</v>
      </c>
      <c r="DW93" s="27">
        <v>6754.6777681660897</v>
      </c>
      <c r="DX93" s="27">
        <v>6754.6777681660897</v>
      </c>
      <c r="DY93" s="27">
        <v>6754.6777681660897</v>
      </c>
      <c r="DZ93" s="27">
        <v>6754.6777681660897</v>
      </c>
      <c r="EA93" s="27">
        <v>6754.6777681660897</v>
      </c>
      <c r="EB93" s="27">
        <v>6754.6777681660897</v>
      </c>
      <c r="EC93" s="27">
        <v>6754.6777681660897</v>
      </c>
      <c r="ED93" s="27">
        <v>6754.6777681660897</v>
      </c>
      <c r="EE93" s="27">
        <v>6754.6777681660897</v>
      </c>
      <c r="EF93" s="27">
        <v>6754.6777681660897</v>
      </c>
      <c r="EG93" s="27">
        <v>6754.6777681660897</v>
      </c>
      <c r="EH93" s="27">
        <v>6754.6777681660897</v>
      </c>
      <c r="EI93" s="27">
        <v>6754.6777681660897</v>
      </c>
      <c r="EJ93" s="27">
        <v>6754.6777681660897</v>
      </c>
      <c r="EK93" s="27">
        <v>6754.6777681660897</v>
      </c>
      <c r="EL93" s="27">
        <v>6754.6777681660897</v>
      </c>
      <c r="EM93" s="27">
        <v>6754.6777681660897</v>
      </c>
      <c r="EN93" s="27">
        <v>6754.6777681660897</v>
      </c>
      <c r="EO93" s="27">
        <v>6754.6777681660897</v>
      </c>
      <c r="EP93" s="27">
        <v>6754.6777681660897</v>
      </c>
      <c r="EQ93" s="27">
        <v>6754.6777681660897</v>
      </c>
      <c r="ER93" s="27">
        <v>6754.6777681660897</v>
      </c>
      <c r="ES93" s="27">
        <v>6754.6777681660897</v>
      </c>
      <c r="ET93" s="27">
        <v>6754.6777681660897</v>
      </c>
      <c r="EU93" s="27">
        <v>6754.6777681660897</v>
      </c>
      <c r="EV93" s="27">
        <v>6754.6777681660897</v>
      </c>
      <c r="EW93" s="27">
        <v>6754.6777681660897</v>
      </c>
      <c r="EX93" s="27">
        <v>6754.6777681660897</v>
      </c>
      <c r="EY93" s="27">
        <v>6754.6777681660897</v>
      </c>
      <c r="EZ93" s="27">
        <v>6754.6777681660897</v>
      </c>
      <c r="FA93" s="27">
        <v>6754.6777681660897</v>
      </c>
      <c r="FB93" s="27">
        <v>6754.6777681660897</v>
      </c>
      <c r="FC93" s="27">
        <v>6754.6777681660897</v>
      </c>
      <c r="FD93" s="27">
        <v>6754.6777681660897</v>
      </c>
      <c r="FE93" s="28">
        <v>6754.6777681660897</v>
      </c>
    </row>
    <row r="94" spans="1:161">
      <c r="A94" s="1" t="s">
        <v>539</v>
      </c>
      <c r="B94" s="2" t="s">
        <v>368</v>
      </c>
      <c r="C94" s="37" t="s">
        <v>310</v>
      </c>
      <c r="D94" s="1">
        <v>4</v>
      </c>
      <c r="E94" s="2" t="s">
        <v>283</v>
      </c>
      <c r="F94" s="4" t="s">
        <v>280</v>
      </c>
      <c r="G94" s="45">
        <v>26.959718819973997</v>
      </c>
      <c r="H94" s="45">
        <v>73.130738739971832</v>
      </c>
      <c r="I94" s="45">
        <v>103.06358262196925</v>
      </c>
      <c r="J94" s="45">
        <v>37.362129368643657</v>
      </c>
      <c r="K94" s="45">
        <v>59.261927634913334</v>
      </c>
      <c r="L94" s="45">
        <v>755.39651571334946</v>
      </c>
      <c r="M94" s="45">
        <v>119.1710580123099</v>
      </c>
      <c r="N94" s="45">
        <v>154.61924308274195</v>
      </c>
      <c r="O94" s="45">
        <v>53.744436261271389</v>
      </c>
      <c r="P94" s="45">
        <v>207.52387215099009</v>
      </c>
      <c r="Q94" s="45">
        <v>121.79384172051532</v>
      </c>
      <c r="R94" s="45">
        <v>80.383100408869026</v>
      </c>
      <c r="S94" s="45">
        <v>140.85586788145949</v>
      </c>
      <c r="T94" s="45">
        <v>69.511069784764345</v>
      </c>
      <c r="U94" s="45">
        <v>90.252038012294335</v>
      </c>
      <c r="V94" s="45">
        <v>622.91239607941964</v>
      </c>
      <c r="W94" s="45">
        <v>124.72434282284247</v>
      </c>
      <c r="X94" s="45">
        <v>86.27381183219245</v>
      </c>
      <c r="Y94" s="45">
        <v>122.21170857747197</v>
      </c>
      <c r="Z94" s="45">
        <v>107.62852780228715</v>
      </c>
      <c r="AA94" s="45">
        <v>128.49330067275346</v>
      </c>
      <c r="AB94" s="45">
        <v>117.07511351917761</v>
      </c>
      <c r="AC94" s="45">
        <v>124.22473638693148</v>
      </c>
      <c r="AD94" s="45">
        <v>83.173693811889677</v>
      </c>
      <c r="AE94" s="45">
        <v>100.73689630517713</v>
      </c>
      <c r="AF94" s="45">
        <v>160.06517033583049</v>
      </c>
      <c r="AG94" s="45">
        <v>99.364605298397152</v>
      </c>
      <c r="AH94" s="45">
        <v>126.19885421207924</v>
      </c>
      <c r="AI94" s="45">
        <v>100.09277481063496</v>
      </c>
      <c r="AJ94" s="45">
        <v>215.80377002761003</v>
      </c>
      <c r="AK94" s="45">
        <v>215.41681393362683</v>
      </c>
      <c r="AL94" s="45">
        <v>185.02625908645263</v>
      </c>
      <c r="AM94" s="45">
        <v>105.50318232559385</v>
      </c>
      <c r="AN94" s="45">
        <v>260.16667267607829</v>
      </c>
      <c r="AO94" s="45">
        <v>71.746113653675522</v>
      </c>
      <c r="AP94" s="45">
        <v>197.49476570259989</v>
      </c>
      <c r="AQ94" s="45">
        <v>175.73142801743586</v>
      </c>
      <c r="AR94" s="45">
        <v>219.19202740493787</v>
      </c>
      <c r="AS94" s="45">
        <v>169.6091324451848</v>
      </c>
      <c r="AT94" s="45">
        <v>299.04169746037581</v>
      </c>
      <c r="AU94" s="45">
        <v>156.76828442517402</v>
      </c>
      <c r="AV94" s="45">
        <v>352.68947682990682</v>
      </c>
      <c r="AW94" s="45">
        <v>518.47976681958664</v>
      </c>
      <c r="AX94" s="45">
        <v>341.4865974395226</v>
      </c>
      <c r="AY94" s="45">
        <v>44.893507814747032</v>
      </c>
      <c r="AZ94" s="45">
        <v>242.3440488858368</v>
      </c>
      <c r="BA94" s="45">
        <v>199.54454679005002</v>
      </c>
      <c r="BB94" s="45">
        <v>187.65844213229121</v>
      </c>
      <c r="BC94" s="45">
        <v>185.395147483627</v>
      </c>
      <c r="BD94" s="45">
        <v>469.80324596456586</v>
      </c>
      <c r="BE94" s="324">
        <f t="shared" si="160"/>
        <v>9010</v>
      </c>
      <c r="BG94" s="7">
        <v>90494.38954835989</v>
      </c>
      <c r="BH94" s="7">
        <v>245474.4281157428</v>
      </c>
      <c r="BI94" s="7">
        <v>345948.56334822322</v>
      </c>
      <c r="BJ94" s="7">
        <v>125411.65996647134</v>
      </c>
      <c r="BK94" s="7">
        <v>198921.65792201442</v>
      </c>
      <c r="BL94" s="7">
        <v>2535603.0978257637</v>
      </c>
      <c r="BM94" s="7">
        <v>400015.75011480664</v>
      </c>
      <c r="BN94" s="7">
        <v>519002.96544768254</v>
      </c>
      <c r="BO94" s="7">
        <v>180401.3603985052</v>
      </c>
      <c r="BP94" s="7">
        <v>696585.38549378852</v>
      </c>
      <c r="BQ94" s="7">
        <v>408819.52185205434</v>
      </c>
      <c r="BR94" s="7">
        <v>269818.08119288605</v>
      </c>
      <c r="BS94" s="7">
        <v>472804.10687344865</v>
      </c>
      <c r="BT94" s="7">
        <v>233324.45968855105</v>
      </c>
      <c r="BU94" s="7">
        <v>302944.66867239476</v>
      </c>
      <c r="BV94" s="7">
        <v>2090900.0350385562</v>
      </c>
      <c r="BW94" s="7">
        <v>418656.19374380325</v>
      </c>
      <c r="BX94" s="7">
        <v>289591.14847963594</v>
      </c>
      <c r="BY94" s="7">
        <v>410222.15540269687</v>
      </c>
      <c r="BZ94" s="7">
        <v>361271.49494751485</v>
      </c>
      <c r="CA94" s="7">
        <v>431307.27301279403</v>
      </c>
      <c r="CB94" s="7">
        <v>392980.39419363398</v>
      </c>
      <c r="CC94" s="7">
        <v>416979.18888577406</v>
      </c>
      <c r="CD94" s="7">
        <v>279185.13164954499</v>
      </c>
      <c r="CE94" s="7">
        <v>338138.68746210565</v>
      </c>
      <c r="CF94" s="7">
        <v>537283.04713488091</v>
      </c>
      <c r="CG94" s="7">
        <v>333532.38434112311</v>
      </c>
      <c r="CH94" s="7">
        <v>423605.6150987554</v>
      </c>
      <c r="CI94" s="7">
        <v>335976.59586787195</v>
      </c>
      <c r="CJ94" s="7">
        <v>724378.11986430991</v>
      </c>
      <c r="CK94" s="7">
        <v>723079.24298280908</v>
      </c>
      <c r="CL94" s="7">
        <v>621068.73140086257</v>
      </c>
      <c r="CM94" s="7">
        <v>354137.45016103017</v>
      </c>
      <c r="CN94" s="7">
        <v>873288.93828101049</v>
      </c>
      <c r="CO94" s="7">
        <v>240826.72378416435</v>
      </c>
      <c r="CP94" s="7">
        <v>662921.16696751141</v>
      </c>
      <c r="CQ94" s="7">
        <v>589869.2196714367</v>
      </c>
      <c r="CR94" s="7">
        <v>735751.32019482821</v>
      </c>
      <c r="CS94" s="7">
        <v>569318.80502708908</v>
      </c>
      <c r="CT94" s="7">
        <v>1003778.8614149996</v>
      </c>
      <c r="CU94" s="7">
        <v>526216.5490052934</v>
      </c>
      <c r="CV94" s="7">
        <v>1183855.7782808368</v>
      </c>
      <c r="CW94" s="7">
        <v>1740356.0587862143</v>
      </c>
      <c r="CX94" s="7">
        <v>1146251.6126592867</v>
      </c>
      <c r="CY94" s="7">
        <v>150691.87521978671</v>
      </c>
      <c r="CZ94" s="7">
        <v>813464.59549695114</v>
      </c>
      <c r="DA94" s="7">
        <v>669801.56840846199</v>
      </c>
      <c r="DB94" s="7">
        <v>629904.05344198958</v>
      </c>
      <c r="DC94" s="7">
        <v>622306.96131478262</v>
      </c>
      <c r="DD94" s="7">
        <v>1576965.9259169665</v>
      </c>
      <c r="DE94" s="324">
        <f t="shared" si="105"/>
        <v>30243433.000000007</v>
      </c>
      <c r="DG94" s="27">
        <v>3356.6518312985572</v>
      </c>
      <c r="DH94" s="27">
        <v>3356.6518312985572</v>
      </c>
      <c r="DI94" s="27">
        <v>3356.6518312985572</v>
      </c>
      <c r="DJ94" s="27">
        <v>3356.6518312985572</v>
      </c>
      <c r="DK94" s="27">
        <v>3356.6518312985572</v>
      </c>
      <c r="DL94" s="27">
        <v>3356.6518312985572</v>
      </c>
      <c r="DM94" s="27">
        <v>3356.6518312985572</v>
      </c>
      <c r="DN94" s="27">
        <v>3356.6518312985572</v>
      </c>
      <c r="DO94" s="27">
        <v>3356.6518312985572</v>
      </c>
      <c r="DP94" s="27">
        <v>3356.6518312985572</v>
      </c>
      <c r="DQ94" s="27">
        <v>3356.6518312985572</v>
      </c>
      <c r="DR94" s="27">
        <v>3356.6518312985572</v>
      </c>
      <c r="DS94" s="27">
        <v>3356.6518312985572</v>
      </c>
      <c r="DT94" s="27">
        <v>3356.6518312985572</v>
      </c>
      <c r="DU94" s="27">
        <v>3356.6518312985572</v>
      </c>
      <c r="DV94" s="27">
        <v>3356.6518312985572</v>
      </c>
      <c r="DW94" s="27">
        <v>3356.6518312985572</v>
      </c>
      <c r="DX94" s="27">
        <v>3356.6518312985572</v>
      </c>
      <c r="DY94" s="27">
        <v>3356.6518312985572</v>
      </c>
      <c r="DZ94" s="27">
        <v>3356.6518312985572</v>
      </c>
      <c r="EA94" s="27">
        <v>3356.6518312985572</v>
      </c>
      <c r="EB94" s="27">
        <v>3356.6518312985572</v>
      </c>
      <c r="EC94" s="27">
        <v>3356.6518312985572</v>
      </c>
      <c r="ED94" s="27">
        <v>3356.6518312985572</v>
      </c>
      <c r="EE94" s="27">
        <v>3356.6518312985572</v>
      </c>
      <c r="EF94" s="27">
        <v>3356.6518312985572</v>
      </c>
      <c r="EG94" s="27">
        <v>3356.6518312985572</v>
      </c>
      <c r="EH94" s="27">
        <v>3356.6518312985572</v>
      </c>
      <c r="EI94" s="27">
        <v>3356.6518312985572</v>
      </c>
      <c r="EJ94" s="27">
        <v>3356.6518312985572</v>
      </c>
      <c r="EK94" s="27">
        <v>3356.6518312985572</v>
      </c>
      <c r="EL94" s="27">
        <v>3356.6518312985572</v>
      </c>
      <c r="EM94" s="27">
        <v>3356.6518312985572</v>
      </c>
      <c r="EN94" s="27">
        <v>3356.6518312985572</v>
      </c>
      <c r="EO94" s="27">
        <v>3356.6518312985572</v>
      </c>
      <c r="EP94" s="27">
        <v>3356.6518312985572</v>
      </c>
      <c r="EQ94" s="27">
        <v>3356.6518312985572</v>
      </c>
      <c r="ER94" s="27">
        <v>3356.6518312985572</v>
      </c>
      <c r="ES94" s="27">
        <v>3356.6518312985572</v>
      </c>
      <c r="ET94" s="27">
        <v>3356.6518312985572</v>
      </c>
      <c r="EU94" s="27">
        <v>3356.6518312985572</v>
      </c>
      <c r="EV94" s="27">
        <v>3356.6518312985572</v>
      </c>
      <c r="EW94" s="27">
        <v>3356.6518312985572</v>
      </c>
      <c r="EX94" s="27">
        <v>3356.6518312985572</v>
      </c>
      <c r="EY94" s="27">
        <v>3356.6518312985572</v>
      </c>
      <c r="EZ94" s="27">
        <v>3356.6518312985572</v>
      </c>
      <c r="FA94" s="27">
        <v>3356.6518312985572</v>
      </c>
      <c r="FB94" s="27">
        <v>3356.6518312985572</v>
      </c>
      <c r="FC94" s="27">
        <v>3356.6518312985572</v>
      </c>
      <c r="FD94" s="27">
        <v>3356.6518312985572</v>
      </c>
      <c r="FE94" s="28">
        <v>3356.6518312985572</v>
      </c>
    </row>
    <row r="95" spans="1:161">
      <c r="A95" s="1" t="s">
        <v>539</v>
      </c>
      <c r="B95" s="2" t="s">
        <v>369</v>
      </c>
      <c r="C95" s="37" t="s">
        <v>310</v>
      </c>
      <c r="D95" s="1">
        <v>4</v>
      </c>
      <c r="E95" s="2" t="s">
        <v>283</v>
      </c>
      <c r="F95" s="4" t="s">
        <v>280</v>
      </c>
      <c r="G95" s="45">
        <v>9.1740841178735035</v>
      </c>
      <c r="H95" s="45">
        <v>24.885554381437696</v>
      </c>
      <c r="I95" s="45">
        <v>35.071358969917618</v>
      </c>
      <c r="J95" s="45">
        <v>12.713905509906933</v>
      </c>
      <c r="K95" s="45">
        <v>20.166156507063739</v>
      </c>
      <c r="L95" s="45">
        <v>257.05279879879345</v>
      </c>
      <c r="M95" s="45">
        <v>40.552548708739415</v>
      </c>
      <c r="N95" s="45">
        <v>52.615160853683328</v>
      </c>
      <c r="O95" s="45">
        <v>18.288617267154059</v>
      </c>
      <c r="P95" s="45">
        <v>70.618001333511174</v>
      </c>
      <c r="Q95" s="45">
        <v>41.445052021653716</v>
      </c>
      <c r="R95" s="45">
        <v>27.353450150232231</v>
      </c>
      <c r="S95" s="45">
        <v>47.931641612048253</v>
      </c>
      <c r="T95" s="45">
        <v>23.653822415104052</v>
      </c>
      <c r="U95" s="45">
        <v>30.711736797524352</v>
      </c>
      <c r="V95" s="45">
        <v>211.96996741170926</v>
      </c>
      <c r="W95" s="45">
        <v>42.442268046041619</v>
      </c>
      <c r="X95" s="45">
        <v>29.357991906493016</v>
      </c>
      <c r="Y95" s="45">
        <v>41.587247336129749</v>
      </c>
      <c r="Z95" s="45">
        <v>36.624757629501936</v>
      </c>
      <c r="AA95" s="45">
        <v>43.724801316610666</v>
      </c>
      <c r="AB95" s="45">
        <v>39.839322758024252</v>
      </c>
      <c r="AC95" s="45">
        <v>42.272257687273246</v>
      </c>
      <c r="AD95" s="45">
        <v>28.303057183934932</v>
      </c>
      <c r="AE95" s="45">
        <v>34.279614214392126</v>
      </c>
      <c r="AF95" s="45">
        <v>54.468347641471276</v>
      </c>
      <c r="AG95" s="45">
        <v>33.812639272462334</v>
      </c>
      <c r="AH95" s="45">
        <v>42.944027415564371</v>
      </c>
      <c r="AI95" s="45">
        <v>34.060427033230503</v>
      </c>
      <c r="AJ95" s="45">
        <v>73.435555927264417</v>
      </c>
      <c r="AK95" s="45">
        <v>73.303879192064343</v>
      </c>
      <c r="AL95" s="45">
        <v>62.962320794568669</v>
      </c>
      <c r="AM95" s="45">
        <v>35.901526860185434</v>
      </c>
      <c r="AN95" s="45">
        <v>88.531744553258179</v>
      </c>
      <c r="AO95" s="45">
        <v>24.414382293248515</v>
      </c>
      <c r="AP95" s="45">
        <v>67.205211059286484</v>
      </c>
      <c r="AQ95" s="45">
        <v>59.799396037897708</v>
      </c>
      <c r="AR95" s="45">
        <v>74.588541179083194</v>
      </c>
      <c r="AS95" s="45">
        <v>57.716048843167208</v>
      </c>
      <c r="AT95" s="45">
        <v>101.76047107808127</v>
      </c>
      <c r="AU95" s="45">
        <v>53.346455055225697</v>
      </c>
      <c r="AV95" s="45">
        <v>120.01619710993276</v>
      </c>
      <c r="AW95" s="45">
        <v>176.43273752151526</v>
      </c>
      <c r="AX95" s="45">
        <v>116.20398532181757</v>
      </c>
      <c r="AY95" s="45">
        <v>15.276747498336778</v>
      </c>
      <c r="AZ95" s="45">
        <v>82.466909421084978</v>
      </c>
      <c r="BA95" s="45">
        <v>67.902728130776168</v>
      </c>
      <c r="BB95" s="45">
        <v>63.858022594628729</v>
      </c>
      <c r="BC95" s="45">
        <v>63.087849299089939</v>
      </c>
      <c r="BD95" s="45">
        <v>159.86867393200433</v>
      </c>
      <c r="BE95" s="324">
        <f t="shared" si="160"/>
        <v>3066.0000000000009</v>
      </c>
      <c r="BG95" s="7">
        <v>14232.834482370035</v>
      </c>
      <c r="BH95" s="7">
        <v>38607.884118150061</v>
      </c>
      <c r="BI95" s="7">
        <v>54410.3194255782</v>
      </c>
      <c r="BJ95" s="7">
        <v>19724.575273345326</v>
      </c>
      <c r="BK95" s="7">
        <v>31286.127751043285</v>
      </c>
      <c r="BL95" s="7">
        <v>398796.20586923865</v>
      </c>
      <c r="BM95" s="7">
        <v>62913.933008881446</v>
      </c>
      <c r="BN95" s="7">
        <v>81628.080369872609</v>
      </c>
      <c r="BO95" s="7">
        <v>28373.280550991287</v>
      </c>
      <c r="BP95" s="7">
        <v>109558.00181703869</v>
      </c>
      <c r="BQ95" s="7">
        <v>64298.578251334337</v>
      </c>
      <c r="BR95" s="7">
        <v>42436.620757763063</v>
      </c>
      <c r="BS95" s="7">
        <v>74361.986740829379</v>
      </c>
      <c r="BT95" s="7">
        <v>36696.953612366284</v>
      </c>
      <c r="BU95" s="7">
        <v>47646.725372145149</v>
      </c>
      <c r="BV95" s="7">
        <v>328853.91311449354</v>
      </c>
      <c r="BW95" s="7">
        <v>65845.676624961416</v>
      </c>
      <c r="BX95" s="7">
        <v>45546.501881947937</v>
      </c>
      <c r="BY95" s="7">
        <v>64519.182548079662</v>
      </c>
      <c r="BZ95" s="7">
        <v>56820.289262667931</v>
      </c>
      <c r="CA95" s="7">
        <v>67835.421162247512</v>
      </c>
      <c r="CB95" s="7">
        <v>61807.421800282136</v>
      </c>
      <c r="CC95" s="7">
        <v>65581.919582236646</v>
      </c>
      <c r="CD95" s="7">
        <v>43909.857710937824</v>
      </c>
      <c r="CE95" s="7">
        <v>53181.99277052559</v>
      </c>
      <c r="CF95" s="7">
        <v>84503.146749971886</v>
      </c>
      <c r="CG95" s="7">
        <v>52457.519681931139</v>
      </c>
      <c r="CH95" s="7">
        <v>66624.11488262708</v>
      </c>
      <c r="CI95" s="7">
        <v>52841.941945827704</v>
      </c>
      <c r="CJ95" s="7">
        <v>113929.20527044965</v>
      </c>
      <c r="CK95" s="7">
        <v>113724.91968147949</v>
      </c>
      <c r="CL95" s="7">
        <v>97680.845191846674</v>
      </c>
      <c r="CM95" s="7">
        <v>55698.256403585656</v>
      </c>
      <c r="CN95" s="7">
        <v>137349.69621731158</v>
      </c>
      <c r="CO95" s="7">
        <v>37876.899503474029</v>
      </c>
      <c r="CP95" s="7">
        <v>104263.33932299766</v>
      </c>
      <c r="CQ95" s="7">
        <v>92773.828429902802</v>
      </c>
      <c r="CR95" s="7">
        <v>115717.96674668016</v>
      </c>
      <c r="CS95" s="7">
        <v>89541.687170794496</v>
      </c>
      <c r="CT95" s="7">
        <v>157872.97381333038</v>
      </c>
      <c r="CU95" s="7">
        <v>82762.622978675499</v>
      </c>
      <c r="CV95" s="7">
        <v>186195.22632686669</v>
      </c>
      <c r="CW95" s="7">
        <v>273720.8333988146</v>
      </c>
      <c r="CX95" s="7">
        <v>180280.89431346455</v>
      </c>
      <c r="CY95" s="7">
        <v>23700.613137956181</v>
      </c>
      <c r="CZ95" s="7">
        <v>127940.60496743841</v>
      </c>
      <c r="DA95" s="7">
        <v>105345.47950174297</v>
      </c>
      <c r="DB95" s="7">
        <v>99070.452623173638</v>
      </c>
      <c r="DC95" s="7">
        <v>97875.592308257983</v>
      </c>
      <c r="DD95" s="7">
        <v>248023.05557207199</v>
      </c>
      <c r="DE95" s="324">
        <f t="shared" si="105"/>
        <v>4756646</v>
      </c>
      <c r="DG95" s="27">
        <v>1551.4174820613177</v>
      </c>
      <c r="DH95" s="27">
        <v>1551.4174820613177</v>
      </c>
      <c r="DI95" s="27">
        <v>1551.4174820613177</v>
      </c>
      <c r="DJ95" s="27">
        <v>1551.4174820613177</v>
      </c>
      <c r="DK95" s="27">
        <v>1551.4174820613177</v>
      </c>
      <c r="DL95" s="27">
        <v>1551.4174820613177</v>
      </c>
      <c r="DM95" s="27">
        <v>1551.4174820613177</v>
      </c>
      <c r="DN95" s="27">
        <v>1551.4174820613177</v>
      </c>
      <c r="DO95" s="27">
        <v>1551.4174820613177</v>
      </c>
      <c r="DP95" s="27">
        <v>1551.4174820613177</v>
      </c>
      <c r="DQ95" s="27">
        <v>1551.4174820613177</v>
      </c>
      <c r="DR95" s="27">
        <v>1551.4174820613177</v>
      </c>
      <c r="DS95" s="27">
        <v>1551.4174820613177</v>
      </c>
      <c r="DT95" s="27">
        <v>1551.4174820613177</v>
      </c>
      <c r="DU95" s="27">
        <v>1551.4174820613177</v>
      </c>
      <c r="DV95" s="27">
        <v>1551.4174820613177</v>
      </c>
      <c r="DW95" s="27">
        <v>1551.4174820613177</v>
      </c>
      <c r="DX95" s="27">
        <v>1551.4174820613177</v>
      </c>
      <c r="DY95" s="27">
        <v>1551.4174820613177</v>
      </c>
      <c r="DZ95" s="27">
        <v>1551.4174820613177</v>
      </c>
      <c r="EA95" s="27">
        <v>1551.4174820613177</v>
      </c>
      <c r="EB95" s="27">
        <v>1551.4174820613177</v>
      </c>
      <c r="EC95" s="27">
        <v>1551.4174820613177</v>
      </c>
      <c r="ED95" s="27">
        <v>1551.4174820613177</v>
      </c>
      <c r="EE95" s="27">
        <v>1551.4174820613177</v>
      </c>
      <c r="EF95" s="27">
        <v>1551.4174820613177</v>
      </c>
      <c r="EG95" s="27">
        <v>1551.4174820613177</v>
      </c>
      <c r="EH95" s="27">
        <v>1551.4174820613177</v>
      </c>
      <c r="EI95" s="27">
        <v>1551.4174820613177</v>
      </c>
      <c r="EJ95" s="27">
        <v>1551.4174820613177</v>
      </c>
      <c r="EK95" s="27">
        <v>1551.4174820613177</v>
      </c>
      <c r="EL95" s="27">
        <v>1551.4174820613177</v>
      </c>
      <c r="EM95" s="27">
        <v>1551.4174820613177</v>
      </c>
      <c r="EN95" s="27">
        <v>1551.4174820613177</v>
      </c>
      <c r="EO95" s="27">
        <v>1551.4174820613177</v>
      </c>
      <c r="EP95" s="27">
        <v>1551.4174820613177</v>
      </c>
      <c r="EQ95" s="27">
        <v>1551.4174820613177</v>
      </c>
      <c r="ER95" s="27">
        <v>1551.4174820613177</v>
      </c>
      <c r="ES95" s="27">
        <v>1551.4174820613177</v>
      </c>
      <c r="ET95" s="27">
        <v>1551.4174820613177</v>
      </c>
      <c r="EU95" s="27">
        <v>1551.4174820613177</v>
      </c>
      <c r="EV95" s="27">
        <v>1551.4174820613177</v>
      </c>
      <c r="EW95" s="27">
        <v>1551.4174820613177</v>
      </c>
      <c r="EX95" s="27">
        <v>1551.4174820613177</v>
      </c>
      <c r="EY95" s="27">
        <v>1551.4174820613177</v>
      </c>
      <c r="EZ95" s="27">
        <v>1551.4174820613177</v>
      </c>
      <c r="FA95" s="27">
        <v>1551.4174820613177</v>
      </c>
      <c r="FB95" s="27">
        <v>1551.4174820613177</v>
      </c>
      <c r="FC95" s="27">
        <v>1551.4174820613177</v>
      </c>
      <c r="FD95" s="27">
        <v>1551.4174820613177</v>
      </c>
      <c r="FE95" s="28">
        <v>1551.4174820613177</v>
      </c>
    </row>
    <row r="96" spans="1:161">
      <c r="A96" s="1" t="s">
        <v>454</v>
      </c>
      <c r="B96" s="2"/>
      <c r="E96" s="2">
        <v>5</v>
      </c>
      <c r="F96" s="1" t="s">
        <v>265</v>
      </c>
      <c r="G96" s="54" t="s">
        <v>228</v>
      </c>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5"/>
      <c r="BC96" s="125"/>
      <c r="BD96" s="125"/>
      <c r="BE96" s="54" t="s">
        <v>228</v>
      </c>
      <c r="BF96" s="127"/>
      <c r="BG96" s="54" t="s">
        <v>228</v>
      </c>
      <c r="BH96" s="127"/>
      <c r="BI96" s="127"/>
      <c r="BJ96" s="127"/>
      <c r="BK96" s="127"/>
      <c r="BL96" s="127"/>
      <c r="BM96" s="127"/>
      <c r="BN96" s="127"/>
      <c r="BO96" s="127"/>
      <c r="BP96" s="127"/>
      <c r="BQ96" s="127"/>
      <c r="BR96" s="127"/>
      <c r="BS96" s="127"/>
      <c r="BT96" s="127"/>
      <c r="BU96" s="127"/>
      <c r="BV96" s="127"/>
      <c r="BW96" s="127"/>
      <c r="BX96" s="127"/>
      <c r="BY96" s="127"/>
      <c r="BZ96" s="127"/>
      <c r="CA96" s="127"/>
      <c r="CB96" s="127"/>
      <c r="CC96" s="127"/>
      <c r="CD96" s="127"/>
      <c r="CE96" s="127"/>
      <c r="CF96" s="127"/>
      <c r="CG96" s="127"/>
      <c r="CH96" s="127"/>
      <c r="CI96" s="127"/>
      <c r="CJ96" s="127"/>
      <c r="CK96" s="127"/>
      <c r="CL96" s="127"/>
      <c r="CM96" s="127"/>
      <c r="CN96" s="127"/>
      <c r="CO96" s="127"/>
      <c r="CP96" s="127"/>
      <c r="CQ96" s="127"/>
      <c r="CR96" s="127"/>
      <c r="CS96" s="127"/>
      <c r="CT96" s="127"/>
      <c r="CU96" s="127"/>
      <c r="CV96" s="127"/>
      <c r="CW96" s="127"/>
      <c r="CX96" s="127"/>
      <c r="CY96" s="127"/>
      <c r="CZ96" s="127"/>
      <c r="DA96" s="127"/>
      <c r="DB96" s="127"/>
      <c r="DC96" s="127"/>
      <c r="DD96" s="127"/>
      <c r="DE96" s="54" t="s">
        <v>228</v>
      </c>
      <c r="DG96" s="121">
        <v>443.45241331112419</v>
      </c>
      <c r="DH96" s="121">
        <v>443.45241331112419</v>
      </c>
      <c r="DI96" s="121">
        <v>443.45241331112419</v>
      </c>
      <c r="DJ96" s="121">
        <v>825.05453597519022</v>
      </c>
      <c r="DK96" s="121">
        <v>443.45241331112419</v>
      </c>
      <c r="DL96" s="121">
        <v>443.45241331112419</v>
      </c>
      <c r="DM96" s="121">
        <v>401.89053207189346</v>
      </c>
      <c r="DN96" s="121">
        <v>401.89053207189346</v>
      </c>
      <c r="DO96" s="121">
        <v>401.89053207189346</v>
      </c>
      <c r="DP96" s="121">
        <v>401.89053207189346</v>
      </c>
      <c r="DQ96" s="121">
        <v>401.89053207189346</v>
      </c>
      <c r="DR96" s="121">
        <v>401.89053207189346</v>
      </c>
      <c r="DS96" s="121">
        <v>483.05917320341024</v>
      </c>
      <c r="DT96" s="121">
        <v>483.05917320341024</v>
      </c>
      <c r="DU96" s="121">
        <v>483.05917320341024</v>
      </c>
      <c r="DV96" s="121">
        <v>483.05917320341024</v>
      </c>
      <c r="DW96" s="121">
        <v>483.05917320341024</v>
      </c>
      <c r="DX96" s="121">
        <v>483.05917320341024</v>
      </c>
      <c r="DY96" s="121">
        <v>483.05917320341024</v>
      </c>
      <c r="DZ96" s="121">
        <v>483.05917320341024</v>
      </c>
      <c r="EA96" s="121">
        <v>452.66367985097293</v>
      </c>
      <c r="EB96" s="121">
        <v>452.66367985097293</v>
      </c>
      <c r="EC96" s="121">
        <v>483.05917320341024</v>
      </c>
      <c r="ED96" s="121">
        <v>452.66367985097293</v>
      </c>
      <c r="EE96" s="121">
        <v>483.05917320341024</v>
      </c>
      <c r="EF96" s="121">
        <v>452.66367985097293</v>
      </c>
      <c r="EG96" s="121">
        <v>452.66367985097293</v>
      </c>
      <c r="EH96" s="121">
        <v>452.66367985097293</v>
      </c>
      <c r="EI96" s="121">
        <v>410.24549582113423</v>
      </c>
      <c r="EJ96" s="121">
        <v>410.24549582113423</v>
      </c>
      <c r="EK96" s="121">
        <v>410.24549582113423</v>
      </c>
      <c r="EL96" s="121">
        <v>410.24549582113423</v>
      </c>
      <c r="EM96" s="121">
        <v>483.05917320341024</v>
      </c>
      <c r="EN96" s="121">
        <v>483.05917320341024</v>
      </c>
      <c r="EO96" s="121">
        <v>483.05917320341024</v>
      </c>
      <c r="EP96" s="121">
        <v>483.05917320341024</v>
      </c>
      <c r="EQ96" s="121">
        <v>483.05917320341024</v>
      </c>
      <c r="ER96" s="121">
        <v>483.05917320341024</v>
      </c>
      <c r="ES96" s="121">
        <v>483.05917320341024</v>
      </c>
      <c r="ET96" s="121">
        <v>483.05917320341024</v>
      </c>
      <c r="EU96" s="121">
        <v>483.05917320341024</v>
      </c>
      <c r="EV96" s="121">
        <v>483.05917320341024</v>
      </c>
      <c r="EW96" s="121">
        <v>452.66367985097293</v>
      </c>
      <c r="EX96" s="121">
        <v>452.66367985097293</v>
      </c>
      <c r="EY96" s="121">
        <v>452.66367985097293</v>
      </c>
      <c r="EZ96" s="121">
        <v>452.66367985097293</v>
      </c>
      <c r="FA96" s="121">
        <v>452.66367985097293</v>
      </c>
      <c r="FB96" s="121">
        <v>452.66367985097293</v>
      </c>
      <c r="FC96" s="121">
        <v>452.66367985097293</v>
      </c>
      <c r="FD96" s="121">
        <v>452.66367985097293</v>
      </c>
      <c r="FE96" s="122">
        <v>450.78055714893372</v>
      </c>
    </row>
    <row r="97" spans="1:162">
      <c r="A97" s="1" t="s">
        <v>347</v>
      </c>
      <c r="C97" s="37" t="s">
        <v>185</v>
      </c>
      <c r="D97" s="1" t="s">
        <v>266</v>
      </c>
      <c r="E97" s="1">
        <v>5</v>
      </c>
      <c r="F97" s="1" t="s">
        <v>265</v>
      </c>
      <c r="G97" s="7">
        <v>2962.5205340390085</v>
      </c>
      <c r="H97" s="7">
        <v>11721.481213185665</v>
      </c>
      <c r="I97" s="7">
        <v>11660.480053917017</v>
      </c>
      <c r="J97" s="7">
        <v>3052.8605587414322</v>
      </c>
      <c r="K97" s="7">
        <v>8403.0904060349203</v>
      </c>
      <c r="L97" s="7">
        <v>11253.434593739024</v>
      </c>
      <c r="M97" s="7">
        <v>25019.128087248002</v>
      </c>
      <c r="N97" s="7">
        <v>18754.096816276258</v>
      </c>
      <c r="O97" s="7">
        <v>5638.3145595055594</v>
      </c>
      <c r="P97" s="7">
        <v>27780.593133912324</v>
      </c>
      <c r="Q97" s="7">
        <v>22036.712882084852</v>
      </c>
      <c r="R97" s="7">
        <v>19197.528828525799</v>
      </c>
      <c r="S97" s="7">
        <v>13266.122166338359</v>
      </c>
      <c r="T97" s="7">
        <v>8829.2653052705609</v>
      </c>
      <c r="U97" s="7">
        <v>12496.509692776928</v>
      </c>
      <c r="V97" s="7">
        <v>14252.736192894849</v>
      </c>
      <c r="W97" s="7">
        <v>14321.268044266795</v>
      </c>
      <c r="X97" s="7">
        <v>11308.816571015337</v>
      </c>
      <c r="Y97" s="7">
        <v>15594.119610988739</v>
      </c>
      <c r="Z97" s="7">
        <v>9716.7651254013508</v>
      </c>
      <c r="AA97" s="7">
        <v>20006.278617245167</v>
      </c>
      <c r="AB97" s="7">
        <v>17426.696027929142</v>
      </c>
      <c r="AC97" s="7">
        <v>15080.589040349341</v>
      </c>
      <c r="AD97" s="7">
        <v>11830.164912114138</v>
      </c>
      <c r="AE97" s="7">
        <v>13528.439793114712</v>
      </c>
      <c r="AF97" s="7">
        <v>18767.425572556338</v>
      </c>
      <c r="AG97" s="7">
        <v>12867.662281088065</v>
      </c>
      <c r="AH97" s="7">
        <v>20448.589702805864</v>
      </c>
      <c r="AI97" s="7">
        <v>10659.81742921403</v>
      </c>
      <c r="AJ97" s="7">
        <v>22228.448350983424</v>
      </c>
      <c r="AK97" s="7">
        <v>18789.293199688971</v>
      </c>
      <c r="AL97" s="7">
        <v>17798.778988438877</v>
      </c>
      <c r="AM97" s="7">
        <v>4956.0947341424699</v>
      </c>
      <c r="AN97" s="7">
        <v>10223.968655099385</v>
      </c>
      <c r="AO97" s="7">
        <v>3685.0945328513717</v>
      </c>
      <c r="AP97" s="7">
        <v>9988.7789258760586</v>
      </c>
      <c r="AQ97" s="7">
        <v>9665.4684304992843</v>
      </c>
      <c r="AR97" s="7">
        <v>9612.7566129562529</v>
      </c>
      <c r="AS97" s="7">
        <v>10001.500876936836</v>
      </c>
      <c r="AT97" s="7">
        <v>12981.325689479298</v>
      </c>
      <c r="AU97" s="7">
        <v>8939.8733312631539</v>
      </c>
      <c r="AV97" s="7">
        <v>20246.180014143662</v>
      </c>
      <c r="AW97" s="7">
        <v>25954.872459270355</v>
      </c>
      <c r="AX97" s="7">
        <v>23835.254254208015</v>
      </c>
      <c r="AY97" s="7">
        <v>3029.419109594764</v>
      </c>
      <c r="AZ97" s="7">
        <v>14103.127844082595</v>
      </c>
      <c r="BA97" s="7">
        <v>10859.685996490827</v>
      </c>
      <c r="BB97" s="7">
        <v>16806.764647460604</v>
      </c>
      <c r="BC97" s="7">
        <v>9065.9642446598955</v>
      </c>
      <c r="BD97" s="7">
        <v>17294.7735418103</v>
      </c>
      <c r="BE97" s="9">
        <v>687948.93219251616</v>
      </c>
      <c r="BG97" s="7">
        <v>606560.3673977009</v>
      </c>
      <c r="BH97" s="7">
        <v>2059950.3600870788</v>
      </c>
      <c r="BI97" s="7">
        <v>2610630.0067678331</v>
      </c>
      <c r="BJ97" s="7">
        <v>686290.47742447082</v>
      </c>
      <c r="BK97" s="7">
        <v>1625100.6463643129</v>
      </c>
      <c r="BL97" s="7">
        <v>3926000.0590896844</v>
      </c>
      <c r="BM97" s="7">
        <v>4654512.666446181</v>
      </c>
      <c r="BN97" s="7">
        <v>2797630.8553431476</v>
      </c>
      <c r="BO97" s="7">
        <v>1373782.4264327956</v>
      </c>
      <c r="BP97" s="7">
        <v>6130945.8681056257</v>
      </c>
      <c r="BQ97" s="7">
        <v>4345777.3647572855</v>
      </c>
      <c r="BR97" s="7">
        <v>3688681.9625412989</v>
      </c>
      <c r="BS97" s="7">
        <v>3475504.2898933128</v>
      </c>
      <c r="BT97" s="7">
        <v>1901996.603065101</v>
      </c>
      <c r="BU97" s="7">
        <v>2800400.0989179686</v>
      </c>
      <c r="BV97" s="7">
        <v>3968394.0240725004</v>
      </c>
      <c r="BW97" s="7">
        <v>3139583.917159324</v>
      </c>
      <c r="BX97" s="7">
        <v>2217454.5924977073</v>
      </c>
      <c r="BY97" s="7">
        <v>4007442.9624913526</v>
      </c>
      <c r="BZ97" s="7">
        <v>2437339.9999582898</v>
      </c>
      <c r="CA97" s="7">
        <v>3341248.5918661151</v>
      </c>
      <c r="CB97" s="7">
        <v>3156512.9954689327</v>
      </c>
      <c r="CC97" s="7">
        <v>3608157.550452197</v>
      </c>
      <c r="CD97" s="7">
        <v>1837915.9735056327</v>
      </c>
      <c r="CE97" s="7">
        <v>2399770.3599458667</v>
      </c>
      <c r="CF97" s="7">
        <v>4169337.0102995238</v>
      </c>
      <c r="CG97" s="7">
        <v>2228560.8932276764</v>
      </c>
      <c r="CH97" s="7">
        <v>3412129.1696703592</v>
      </c>
      <c r="CI97" s="7">
        <v>2860194.9511674726</v>
      </c>
      <c r="CJ97" s="7">
        <v>4473693.5460617943</v>
      </c>
      <c r="CK97" s="7">
        <v>4876126.8336046301</v>
      </c>
      <c r="CL97" s="7">
        <v>2754325.1324251397</v>
      </c>
      <c r="CM97" s="7">
        <v>1762637.2354075264</v>
      </c>
      <c r="CN97" s="7">
        <v>3716124.6478494876</v>
      </c>
      <c r="CO97" s="7">
        <v>1206033.9166256434</v>
      </c>
      <c r="CP97" s="7">
        <v>2151365.6268532723</v>
      </c>
      <c r="CQ97" s="7">
        <v>2041592.1751125099</v>
      </c>
      <c r="CR97" s="7">
        <v>2025661.7545177119</v>
      </c>
      <c r="CS97" s="7">
        <v>2288845.121044789</v>
      </c>
      <c r="CT97" s="7">
        <v>2268591.2198637556</v>
      </c>
      <c r="CU97" s="7">
        <v>1696776.5999969777</v>
      </c>
      <c r="CV97" s="7">
        <v>3734839.2730984683</v>
      </c>
      <c r="CW97" s="7">
        <v>4004374.7550310465</v>
      </c>
      <c r="CX97" s="7">
        <v>3549682.0573069332</v>
      </c>
      <c r="CY97" s="7">
        <v>853621.76118650113</v>
      </c>
      <c r="CZ97" s="7">
        <v>4237848.9787160037</v>
      </c>
      <c r="DA97" s="7">
        <v>3948188.2956331223</v>
      </c>
      <c r="DB97" s="7">
        <v>5578447.504282672</v>
      </c>
      <c r="DC97" s="7">
        <v>3587473.5484225014</v>
      </c>
      <c r="DD97" s="7">
        <v>5871964.7915163115</v>
      </c>
      <c r="DE97" s="324">
        <f t="shared" si="105"/>
        <v>152096021.8189736</v>
      </c>
      <c r="DG97" s="27">
        <v>204.74469642603128</v>
      </c>
      <c r="DH97" s="27">
        <v>175.74147180049314</v>
      </c>
      <c r="DI97" s="27">
        <v>223.88700934236954</v>
      </c>
      <c r="DJ97" s="27">
        <v>224.80243175842921</v>
      </c>
      <c r="DK97" s="27">
        <v>193.39321223977313</v>
      </c>
      <c r="DL97" s="27">
        <v>348.87127359979138</v>
      </c>
      <c r="DM97" s="27">
        <v>186.03816448817574</v>
      </c>
      <c r="DN97" s="27">
        <v>149.17438481575647</v>
      </c>
      <c r="DO97" s="27">
        <v>243.65125640547211</v>
      </c>
      <c r="DP97" s="27">
        <v>220.69168352714033</v>
      </c>
      <c r="DQ97" s="27">
        <v>197.20624341801289</v>
      </c>
      <c r="DR97" s="27">
        <v>192.1435824104741</v>
      </c>
      <c r="DS97" s="27">
        <v>261.98343768551337</v>
      </c>
      <c r="DT97" s="27">
        <v>215.41957765497418</v>
      </c>
      <c r="DU97" s="27">
        <v>224.09458062811089</v>
      </c>
      <c r="DV97" s="27">
        <v>278.43032877089172</v>
      </c>
      <c r="DW97" s="27">
        <v>219.22527442785957</v>
      </c>
      <c r="DX97" s="27">
        <v>196.08193117050604</v>
      </c>
      <c r="DY97" s="27">
        <v>256.9842390889076</v>
      </c>
      <c r="DZ97" s="27">
        <v>250.83862463513191</v>
      </c>
      <c r="EA97" s="27">
        <v>167.01</v>
      </c>
      <c r="EB97" s="27">
        <v>181.13089196082277</v>
      </c>
      <c r="EC97" s="27">
        <v>239.25839639275881</v>
      </c>
      <c r="ED97" s="27">
        <v>155.35844066075521</v>
      </c>
      <c r="EE97" s="27">
        <v>177.38707468449005</v>
      </c>
      <c r="EF97" s="27">
        <v>222.15817476832612</v>
      </c>
      <c r="EG97" s="27">
        <v>173.19081310542705</v>
      </c>
      <c r="EH97" s="27">
        <v>166.86378959435828</v>
      </c>
      <c r="EI97" s="27">
        <v>268.31556639318171</v>
      </c>
      <c r="EJ97" s="27">
        <v>201.25982144245668</v>
      </c>
      <c r="EK97" s="27">
        <v>259.51624586311459</v>
      </c>
      <c r="EL97" s="27">
        <v>154.74798210676138</v>
      </c>
      <c r="EM97" s="27">
        <v>355.65043243922321</v>
      </c>
      <c r="EN97" s="27">
        <v>363.47183498024566</v>
      </c>
      <c r="EO97" s="27">
        <v>327.27353555634971</v>
      </c>
      <c r="EP97" s="27">
        <v>215.37824020512983</v>
      </c>
      <c r="EQ97" s="27">
        <v>211.22537306834371</v>
      </c>
      <c r="ER97" s="27">
        <v>210.72641658142965</v>
      </c>
      <c r="ES97" s="27">
        <v>228.85016451108831</v>
      </c>
      <c r="ET97" s="27">
        <v>174.75805431045714</v>
      </c>
      <c r="EU97" s="27">
        <v>189.79872948124117</v>
      </c>
      <c r="EV97" s="27">
        <v>184.47130621625257</v>
      </c>
      <c r="EW97" s="27">
        <v>154.28219735292114</v>
      </c>
      <c r="EX97" s="27">
        <v>148.92570557246108</v>
      </c>
      <c r="EY97" s="27">
        <v>281.77737391400012</v>
      </c>
      <c r="EZ97" s="27">
        <v>300.49000658347745</v>
      </c>
      <c r="FA97" s="27">
        <v>363.56376205618932</v>
      </c>
      <c r="FB97" s="27">
        <v>331.9167978665983</v>
      </c>
      <c r="FC97" s="27">
        <v>395.70788628861214</v>
      </c>
      <c r="FD97" s="27">
        <v>339.52250240922632</v>
      </c>
      <c r="FE97" s="28">
        <v>221.08620960314383</v>
      </c>
    </row>
    <row r="98" spans="1:162">
      <c r="A98" s="48" t="s">
        <v>264</v>
      </c>
      <c r="C98" s="37" t="s">
        <v>186</v>
      </c>
      <c r="D98" s="1" t="s">
        <v>266</v>
      </c>
      <c r="E98" s="1">
        <v>5</v>
      </c>
      <c r="F98" s="1" t="s">
        <v>265</v>
      </c>
      <c r="G98" s="7">
        <v>16238.361374595686</v>
      </c>
      <c r="H98" s="7">
        <v>64248.549705659811</v>
      </c>
      <c r="I98" s="7">
        <v>63914.186160465055</v>
      </c>
      <c r="J98" s="7">
        <v>16733.539028506439</v>
      </c>
      <c r="K98" s="7">
        <v>46059.568907209577</v>
      </c>
      <c r="L98" s="7">
        <v>61683.061953117431</v>
      </c>
      <c r="M98" s="7">
        <v>137136.48175262928</v>
      </c>
      <c r="N98" s="7">
        <v>102796.18245941866</v>
      </c>
      <c r="O98" s="7">
        <v>30905.098651272339</v>
      </c>
      <c r="P98" s="7">
        <v>152272.8046357366</v>
      </c>
      <c r="Q98" s="7">
        <v>120789.07240505562</v>
      </c>
      <c r="R98" s="7">
        <v>105226.75101657734</v>
      </c>
      <c r="S98" s="7">
        <v>72715.136756483305</v>
      </c>
      <c r="T98" s="7">
        <v>48395.546647466857</v>
      </c>
      <c r="U98" s="7">
        <v>68496.686514368484</v>
      </c>
      <c r="V98" s="7">
        <v>78123.030108238992</v>
      </c>
      <c r="W98" s="7">
        <v>78498.67137568719</v>
      </c>
      <c r="X98" s="7">
        <v>61986.625270339842</v>
      </c>
      <c r="Y98" s="7">
        <v>85475.508659738582</v>
      </c>
      <c r="Z98" s="7">
        <v>53260.168726397802</v>
      </c>
      <c r="AA98" s="7">
        <v>109659.72327110151</v>
      </c>
      <c r="AB98" s="7">
        <v>95520.346412903047</v>
      </c>
      <c r="AC98" s="7">
        <v>82660.711298123046</v>
      </c>
      <c r="AD98" s="7">
        <v>64844.273906876464</v>
      </c>
      <c r="AE98" s="7">
        <v>74152.969294546201</v>
      </c>
      <c r="AF98" s="7">
        <v>102869.24091037724</v>
      </c>
      <c r="AG98" s="7">
        <v>70531.072364142121</v>
      </c>
      <c r="AH98" s="7">
        <v>112084.14773155648</v>
      </c>
      <c r="AI98" s="7">
        <v>58429.28871341682</v>
      </c>
      <c r="AJ98" s="7">
        <v>121840.02540150889</v>
      </c>
      <c r="AK98" s="7">
        <v>102989.10317890994</v>
      </c>
      <c r="AL98" s="7">
        <v>97559.83187964141</v>
      </c>
      <c r="AM98" s="7">
        <v>27165.670710141472</v>
      </c>
      <c r="AN98" s="7">
        <v>56040.285897257789</v>
      </c>
      <c r="AO98" s="7">
        <v>20198.981251415527</v>
      </c>
      <c r="AP98" s="7">
        <v>54751.148566109965</v>
      </c>
      <c r="AQ98" s="7">
        <v>52978.997926205418</v>
      </c>
      <c r="AR98" s="7">
        <v>52690.070463208715</v>
      </c>
      <c r="AS98" s="7">
        <v>54820.880956600151</v>
      </c>
      <c r="AT98" s="7">
        <v>71154.091674664407</v>
      </c>
      <c r="AU98" s="7">
        <v>49001.8185960868</v>
      </c>
      <c r="AV98" s="7">
        <v>110974.68650337216</v>
      </c>
      <c r="AW98" s="7">
        <v>142265.54502579643</v>
      </c>
      <c r="AX98" s="7">
        <v>130647.35504381912</v>
      </c>
      <c r="AY98" s="7">
        <v>16605.050223782833</v>
      </c>
      <c r="AZ98" s="7">
        <v>77302.987038577019</v>
      </c>
      <c r="BA98" s="7">
        <v>59524.821380810165</v>
      </c>
      <c r="BB98" s="7">
        <v>92122.337971160552</v>
      </c>
      <c r="BC98" s="7">
        <v>49692.95636011695</v>
      </c>
      <c r="BD98" s="7">
        <v>94797.244250936856</v>
      </c>
      <c r="BE98" s="9">
        <v>3770830.6963121309</v>
      </c>
      <c r="BG98" s="7">
        <v>5130001.6949818516</v>
      </c>
      <c r="BH98" s="7">
        <v>20266201.245589491</v>
      </c>
      <c r="BI98" s="7">
        <v>20297435.671679899</v>
      </c>
      <c r="BJ98" s="7">
        <v>10671526.811611483</v>
      </c>
      <c r="BK98" s="7">
        <v>14451393.451040821</v>
      </c>
      <c r="BL98" s="7">
        <v>18949769.641995471</v>
      </c>
      <c r="BM98" s="7">
        <v>38554780.309138991</v>
      </c>
      <c r="BN98" s="7">
        <v>29193544.560870871</v>
      </c>
      <c r="BO98" s="7">
        <v>9489251.9104041681</v>
      </c>
      <c r="BP98" s="7">
        <v>42614279.294810116</v>
      </c>
      <c r="BQ98" s="7">
        <v>34979789.012733422</v>
      </c>
      <c r="BR98" s="7">
        <v>29518749.795219071</v>
      </c>
      <c r="BS98" s="7">
        <v>24482391.097598325</v>
      </c>
      <c r="BT98" s="7">
        <v>16439754.922169682</v>
      </c>
      <c r="BU98" s="7">
        <v>23064004.438786145</v>
      </c>
      <c r="BV98" s="7">
        <v>26402448.164088193</v>
      </c>
      <c r="BW98" s="7">
        <v>26401945.104310911</v>
      </c>
      <c r="BX98" s="7">
        <v>20886891.80379349</v>
      </c>
      <c r="BY98" s="7">
        <v>28679624.814991388</v>
      </c>
      <c r="BZ98" s="7">
        <v>17973524.586788103</v>
      </c>
      <c r="CA98" s="7">
        <v>35140234.457689002</v>
      </c>
      <c r="CB98" s="7">
        <v>30643389.790979791</v>
      </c>
      <c r="CC98" s="7">
        <v>27919178.265246499</v>
      </c>
      <c r="CD98" s="7">
        <v>20649545.537990093</v>
      </c>
      <c r="CE98" s="7">
        <v>24959682.31554566</v>
      </c>
      <c r="CF98" s="7">
        <v>32735144.040794432</v>
      </c>
      <c r="CG98" s="7">
        <v>22279508.069232151</v>
      </c>
      <c r="CH98" s="7">
        <v>35671680.423814289</v>
      </c>
      <c r="CI98" s="7">
        <v>16819278.508962721</v>
      </c>
      <c r="CJ98" s="7">
        <v>35167864.982523486</v>
      </c>
      <c r="CK98" s="7">
        <v>29558071.513915103</v>
      </c>
      <c r="CL98" s="7">
        <v>28435329.642528974</v>
      </c>
      <c r="CM98" s="7">
        <v>9762364.8531247377</v>
      </c>
      <c r="CN98" s="7">
        <v>18767712.551462591</v>
      </c>
      <c r="CO98" s="7">
        <v>6859844.56009774</v>
      </c>
      <c r="CP98" s="7">
        <v>18228121.491536286</v>
      </c>
      <c r="CQ98" s="7">
        <v>17741711.583010782</v>
      </c>
      <c r="CR98" s="7">
        <v>17657275.064272098</v>
      </c>
      <c r="CS98" s="7">
        <v>18391191.467618424</v>
      </c>
      <c r="CT98" s="7">
        <v>23847364.055490319</v>
      </c>
      <c r="CU98" s="7">
        <v>16448105.675658766</v>
      </c>
      <c r="CV98" s="7">
        <v>36943833.091633268</v>
      </c>
      <c r="CW98" s="7">
        <v>44615962.786621287</v>
      </c>
      <c r="CX98" s="7">
        <v>41503196.40429955</v>
      </c>
      <c r="CY98" s="7">
        <v>5797919.6249828329</v>
      </c>
      <c r="CZ98" s="7">
        <v>24676349.494491756</v>
      </c>
      <c r="DA98" s="7">
        <v>20145157.025085557</v>
      </c>
      <c r="DB98" s="7">
        <v>29937752.661112987</v>
      </c>
      <c r="DC98" s="7">
        <v>15940022.563436314</v>
      </c>
      <c r="DD98" s="7">
        <v>30164001.559775375</v>
      </c>
      <c r="DE98" s="324">
        <f t="shared" si="105"/>
        <v>1195854102.3955345</v>
      </c>
      <c r="DG98" s="27">
        <v>315.91868025597392</v>
      </c>
      <c r="DH98" s="27">
        <v>315.43437693822671</v>
      </c>
      <c r="DI98" s="27">
        <v>317.57324767807404</v>
      </c>
      <c r="DJ98" s="27">
        <v>637.73280675605986</v>
      </c>
      <c r="DK98" s="27">
        <v>313.75442267282671</v>
      </c>
      <c r="DL98" s="27">
        <v>307.21188348915547</v>
      </c>
      <c r="DM98" s="27">
        <v>281.14167591586033</v>
      </c>
      <c r="DN98" s="27">
        <v>283.99444281304653</v>
      </c>
      <c r="DO98" s="27">
        <v>307.04486717480523</v>
      </c>
      <c r="DP98" s="27">
        <v>279.8548263214235</v>
      </c>
      <c r="DQ98" s="27">
        <v>289.59398657712802</v>
      </c>
      <c r="DR98" s="27">
        <v>280.52514698062578</v>
      </c>
      <c r="DS98" s="27">
        <v>336.68906076031641</v>
      </c>
      <c r="DT98" s="27">
        <v>339.69561377049098</v>
      </c>
      <c r="DU98" s="27">
        <v>336.717082423367</v>
      </c>
      <c r="DV98" s="27">
        <v>337.95985802787936</v>
      </c>
      <c r="DW98" s="27">
        <v>336.33620342379692</v>
      </c>
      <c r="DX98" s="27">
        <v>336.95804074992481</v>
      </c>
      <c r="DY98" s="27">
        <v>335.53032049401907</v>
      </c>
      <c r="DZ98" s="27">
        <v>337.46653487186063</v>
      </c>
      <c r="EA98" s="27">
        <v>320.44795855279591</v>
      </c>
      <c r="EB98" s="27">
        <v>320.80484359341091</v>
      </c>
      <c r="EC98" s="27">
        <v>337.75632736274861</v>
      </c>
      <c r="ED98" s="27">
        <v>318.44824984307974</v>
      </c>
      <c r="EE98" s="27">
        <v>336.59720646387376</v>
      </c>
      <c r="EF98" s="27">
        <v>318.22091570904337</v>
      </c>
      <c r="EG98" s="27">
        <v>315.88216827621943</v>
      </c>
      <c r="EH98" s="27">
        <v>318.25803332375415</v>
      </c>
      <c r="EI98" s="27">
        <v>287.8569785687053</v>
      </c>
      <c r="EJ98" s="27">
        <v>288.63967211622037</v>
      </c>
      <c r="EK98" s="27">
        <v>287.00193128750334</v>
      </c>
      <c r="EL98" s="27">
        <v>291.46554575462324</v>
      </c>
      <c r="EM98" s="27">
        <v>359.36402812540376</v>
      </c>
      <c r="EN98" s="27">
        <v>334.89680238017752</v>
      </c>
      <c r="EO98" s="27">
        <v>339.61339310699185</v>
      </c>
      <c r="EP98" s="27">
        <v>332.9267416102972</v>
      </c>
      <c r="EQ98" s="27">
        <v>334.88197733983674</v>
      </c>
      <c r="ER98" s="27">
        <v>335.11579903089023</v>
      </c>
      <c r="ES98" s="27">
        <v>335.47785345109855</v>
      </c>
      <c r="ET98" s="27">
        <v>335.15098702302129</v>
      </c>
      <c r="EU98" s="27">
        <v>335.66316816193194</v>
      </c>
      <c r="EV98" s="27">
        <v>332.90324357447651</v>
      </c>
      <c r="EW98" s="27">
        <v>313.61045837578774</v>
      </c>
      <c r="EX98" s="27">
        <v>317.67345301693541</v>
      </c>
      <c r="EY98" s="27">
        <v>349.16603965934866</v>
      </c>
      <c r="EZ98" s="27">
        <v>319.21598944394418</v>
      </c>
      <c r="FA98" s="27">
        <v>338.4328849339484</v>
      </c>
      <c r="FB98" s="27">
        <v>324.9782118044505</v>
      </c>
      <c r="FC98" s="27">
        <v>320.77026063656803</v>
      </c>
      <c r="FD98" s="27">
        <v>318.19492009629039</v>
      </c>
      <c r="FE98" s="28">
        <v>317.14910222825625</v>
      </c>
    </row>
    <row r="99" spans="1:162">
      <c r="A99" s="48" t="s">
        <v>267</v>
      </c>
      <c r="C99" s="37" t="s">
        <v>186</v>
      </c>
      <c r="D99" s="1" t="s">
        <v>266</v>
      </c>
      <c r="E99" s="1">
        <v>5</v>
      </c>
      <c r="F99" s="1" t="s">
        <v>265</v>
      </c>
      <c r="G99" s="7">
        <v>30479.410365049273</v>
      </c>
      <c r="H99" s="7">
        <v>121286.9551676423</v>
      </c>
      <c r="I99" s="7">
        <v>120655.75124939793</v>
      </c>
      <c r="J99" s="7">
        <v>31589.195510940292</v>
      </c>
      <c r="K99" s="7">
        <v>86950.209688508156</v>
      </c>
      <c r="L99" s="7">
        <v>116443.88556605202</v>
      </c>
      <c r="M99" s="7">
        <v>258883.14040362087</v>
      </c>
      <c r="N99" s="7">
        <v>194056.30213411598</v>
      </c>
      <c r="O99" s="7">
        <v>58341.944397823914</v>
      </c>
      <c r="P99" s="7">
        <v>287457.14749540546</v>
      </c>
      <c r="Q99" s="7">
        <v>228022.87174806866</v>
      </c>
      <c r="R99" s="7">
        <v>198644.67433822845</v>
      </c>
      <c r="S99" s="7">
        <v>137269.9862050839</v>
      </c>
      <c r="T99" s="7">
        <v>91360.015493513536</v>
      </c>
      <c r="U99" s="7">
        <v>129306.49149996936</v>
      </c>
      <c r="V99" s="7">
        <v>147478.88463953373</v>
      </c>
      <c r="W99" s="7">
        <v>148188.01170579172</v>
      </c>
      <c r="X99" s="7">
        <v>117016.94551238808</v>
      </c>
      <c r="Y99" s="7">
        <v>161358.72691663069</v>
      </c>
      <c r="Z99" s="7">
        <v>100543.33873890727</v>
      </c>
      <c r="AA99" s="7">
        <v>207013.13883364585</v>
      </c>
      <c r="AB99" s="7">
        <v>180321.14383990291</v>
      </c>
      <c r="AC99" s="7">
        <v>156045.0162886352</v>
      </c>
      <c r="AD99" s="7">
        <v>122411.54980543969</v>
      </c>
      <c r="AE99" s="7">
        <v>139984.29386465819</v>
      </c>
      <c r="AF99" s="7">
        <v>194194.22022108643</v>
      </c>
      <c r="AG99" s="7">
        <v>133146.95897333001</v>
      </c>
      <c r="AH99" s="7">
        <v>211589.91235133095</v>
      </c>
      <c r="AI99" s="7">
        <v>110301.48623007949</v>
      </c>
      <c r="AJ99" s="7">
        <v>230006.83698227373</v>
      </c>
      <c r="AK99" s="7">
        <v>194420.49349350142</v>
      </c>
      <c r="AL99" s="7">
        <v>184171.23825452535</v>
      </c>
      <c r="AM99" s="7">
        <v>50795.737129700719</v>
      </c>
      <c r="AN99" s="7">
        <v>105791.58088923838</v>
      </c>
      <c r="AO99" s="7">
        <v>38131.178753388536</v>
      </c>
      <c r="AP99" s="7">
        <v>103357.97666931174</v>
      </c>
      <c r="AQ99" s="7">
        <v>100012.55087842455</v>
      </c>
      <c r="AR99" s="7">
        <v>99467.120165797984</v>
      </c>
      <c r="AS99" s="7">
        <v>103489.61589475516</v>
      </c>
      <c r="AT99" s="7">
        <v>134323.08069950237</v>
      </c>
      <c r="AU99" s="7">
        <v>92504.521929667186</v>
      </c>
      <c r="AV99" s="7">
        <v>209495.49660405723</v>
      </c>
      <c r="AW99" s="7">
        <v>268565.66973875114</v>
      </c>
      <c r="AX99" s="7">
        <v>246633.11415689182</v>
      </c>
      <c r="AY99" s="7">
        <v>31346.637259128373</v>
      </c>
      <c r="AZ99" s="7">
        <v>145930.82592877245</v>
      </c>
      <c r="BA99" s="7">
        <v>112369.60795615044</v>
      </c>
      <c r="BB99" s="7">
        <v>173906.46056034265</v>
      </c>
      <c r="BC99" s="7">
        <v>93809.236127647062</v>
      </c>
      <c r="BD99" s="7">
        <v>178956.0879763572</v>
      </c>
      <c r="BE99" s="9">
        <v>7117826.6772329621</v>
      </c>
      <c r="BG99" s="7">
        <v>12219232.049090525</v>
      </c>
      <c r="BH99" s="7">
        <v>48599612.062770791</v>
      </c>
      <c r="BI99" s="7">
        <v>48454209.846502304</v>
      </c>
      <c r="BJ99" s="7">
        <v>27646648.677421924</v>
      </c>
      <c r="BK99" s="7">
        <v>34780038.751078591</v>
      </c>
      <c r="BL99" s="7">
        <v>46260082.01511883</v>
      </c>
      <c r="BM99" s="7">
        <v>93501900.824473768</v>
      </c>
      <c r="BN99" s="7">
        <v>70318772.27250056</v>
      </c>
      <c r="BO99" s="7">
        <v>21701245.499813825</v>
      </c>
      <c r="BP99" s="7">
        <v>103667973.15734191</v>
      </c>
      <c r="BQ99" s="7">
        <v>83158966.134590417</v>
      </c>
      <c r="BR99" s="7">
        <v>71694297.562658638</v>
      </c>
      <c r="BS99" s="7">
        <v>59520995.914760217</v>
      </c>
      <c r="BT99" s="7">
        <v>39728630.397929527</v>
      </c>
      <c r="BU99" s="7">
        <v>56069491.909872137</v>
      </c>
      <c r="BV99" s="7">
        <v>64025713.293370038</v>
      </c>
      <c r="BW99" s="7">
        <v>64233324.089208081</v>
      </c>
      <c r="BX99" s="7">
        <v>50752283.586183727</v>
      </c>
      <c r="BY99" s="7">
        <v>69888101.771710157</v>
      </c>
      <c r="BZ99" s="7">
        <v>43628694.902071148</v>
      </c>
      <c r="CA99" s="7">
        <v>84540360.384851888</v>
      </c>
      <c r="CB99" s="7">
        <v>73666652.665894464</v>
      </c>
      <c r="CC99" s="7">
        <v>67731336.546173021</v>
      </c>
      <c r="CD99" s="7">
        <v>49888638.634872161</v>
      </c>
      <c r="CE99" s="7">
        <v>60692576.936881237</v>
      </c>
      <c r="CF99" s="7">
        <v>79125162.076666176</v>
      </c>
      <c r="CG99" s="7">
        <v>54121486.715394042</v>
      </c>
      <c r="CH99" s="7">
        <v>86216374.127030849</v>
      </c>
      <c r="CI99" s="7">
        <v>40706255.365945145</v>
      </c>
      <c r="CJ99" s="7">
        <v>84957969.010824829</v>
      </c>
      <c r="CK99" s="7">
        <v>71680725.936704561</v>
      </c>
      <c r="CL99" s="7">
        <v>68244443.016860753</v>
      </c>
      <c r="CM99" s="7">
        <v>22505183.157328468</v>
      </c>
      <c r="CN99" s="7">
        <v>45792794.782970369</v>
      </c>
      <c r="CO99" s="7">
        <v>16580340.55185366</v>
      </c>
      <c r="CP99" s="7">
        <v>44654551.610398725</v>
      </c>
      <c r="CQ99" s="7">
        <v>43290674.240853645</v>
      </c>
      <c r="CR99" s="7">
        <v>43064273.252379522</v>
      </c>
      <c r="CS99" s="7">
        <v>44821423.111392304</v>
      </c>
      <c r="CT99" s="7">
        <v>58157124.879724525</v>
      </c>
      <c r="CU99" s="7">
        <v>40070913.64957042</v>
      </c>
      <c r="CV99" s="7">
        <v>90507919.94189702</v>
      </c>
      <c r="CW99" s="7">
        <v>108912200.69418913</v>
      </c>
      <c r="CX99" s="7">
        <v>100435330.11519454</v>
      </c>
      <c r="CY99" s="7">
        <v>13176455.289509337</v>
      </c>
      <c r="CZ99" s="7">
        <v>59520562.346082121</v>
      </c>
      <c r="DA99" s="7">
        <v>46731692.786833011</v>
      </c>
      <c r="DB99" s="7">
        <v>71348446.650885284</v>
      </c>
      <c r="DC99" s="7">
        <v>38322564.589367613</v>
      </c>
      <c r="DD99" s="7">
        <v>72914389.807648554</v>
      </c>
      <c r="DE99" s="324">
        <f t="shared" si="105"/>
        <v>2892229037.5946441</v>
      </c>
      <c r="DG99" s="27">
        <v>400.90119535587581</v>
      </c>
      <c r="DH99" s="27">
        <v>400.69941565930662</v>
      </c>
      <c r="DI99" s="27">
        <v>401.59055283114066</v>
      </c>
      <c r="DJ99" s="27">
        <v>875.19318647564342</v>
      </c>
      <c r="DK99" s="27">
        <v>399.99948103259516</v>
      </c>
      <c r="DL99" s="27">
        <v>397.27360342057727</v>
      </c>
      <c r="DM99" s="27">
        <v>361.17416019713119</v>
      </c>
      <c r="DN99" s="27">
        <v>362.36273441870458</v>
      </c>
      <c r="DO99" s="27">
        <v>371.96644239068684</v>
      </c>
      <c r="DP99" s="27">
        <v>360.6380083452226</v>
      </c>
      <c r="DQ99" s="27">
        <v>364.69572327142998</v>
      </c>
      <c r="DR99" s="27">
        <v>360.91729013880405</v>
      </c>
      <c r="DS99" s="27">
        <v>433.60531723107152</v>
      </c>
      <c r="DT99" s="27">
        <v>434.85796475976099</v>
      </c>
      <c r="DU99" s="27">
        <v>433.61699215143756</v>
      </c>
      <c r="DV99" s="27">
        <v>434.13478105602019</v>
      </c>
      <c r="DW99" s="27">
        <v>433.45830306931373</v>
      </c>
      <c r="DX99" s="27">
        <v>433.71738481082468</v>
      </c>
      <c r="DY99" s="27">
        <v>433.12254073384753</v>
      </c>
      <c r="DZ99" s="27">
        <v>433.92924334218617</v>
      </c>
      <c r="EA99" s="27">
        <v>408.38161703730248</v>
      </c>
      <c r="EB99" s="27">
        <v>408.53030929805419</v>
      </c>
      <c r="EC99" s="27">
        <v>434.04998222366112</v>
      </c>
      <c r="ED99" s="27">
        <v>407.54846020792087</v>
      </c>
      <c r="EE99" s="27">
        <v>433.56704714002404</v>
      </c>
      <c r="EF99" s="27">
        <v>407.45374391979163</v>
      </c>
      <c r="EG99" s="27">
        <v>406.47933030325419</v>
      </c>
      <c r="EH99" s="27">
        <v>407.46920856923606</v>
      </c>
      <c r="EI99" s="27">
        <v>369.04539328722524</v>
      </c>
      <c r="EJ99" s="27">
        <v>369.3714940194252</v>
      </c>
      <c r="EK99" s="27">
        <v>368.68914716081883</v>
      </c>
      <c r="EL99" s="27">
        <v>370.5488634579666</v>
      </c>
      <c r="EM99" s="27">
        <v>443.05259513931702</v>
      </c>
      <c r="EN99" s="27">
        <v>432.85859231950121</v>
      </c>
      <c r="EO99" s="27">
        <v>434.82370841683576</v>
      </c>
      <c r="EP99" s="27">
        <v>432.03778798097557</v>
      </c>
      <c r="EQ99" s="27">
        <v>432.85241562809324</v>
      </c>
      <c r="ER99" s="27">
        <v>432.94983488611427</v>
      </c>
      <c r="ES99" s="27">
        <v>433.10068091250736</v>
      </c>
      <c r="ET99" s="27">
        <v>432.96449557935114</v>
      </c>
      <c r="EU99" s="27">
        <v>433.17789026613252</v>
      </c>
      <c r="EV99" s="27">
        <v>432.02799778056988</v>
      </c>
      <c r="EW99" s="27">
        <v>405.53284714362087</v>
      </c>
      <c r="EX99" s="27">
        <v>407.22564955857536</v>
      </c>
      <c r="EY99" s="27">
        <v>420.34669239273046</v>
      </c>
      <c r="EZ99" s="27">
        <v>407.86833054130443</v>
      </c>
      <c r="FA99" s="27">
        <v>415.87484050908978</v>
      </c>
      <c r="FB99" s="27">
        <v>410.26909765740737</v>
      </c>
      <c r="FC99" s="27">
        <v>408.51590068617293</v>
      </c>
      <c r="FD99" s="27">
        <v>407.44291313119032</v>
      </c>
      <c r="FE99" s="28">
        <v>405.8636979895096</v>
      </c>
    </row>
    <row r="100" spans="1:162">
      <c r="A100" s="48" t="s">
        <v>366</v>
      </c>
      <c r="C100" s="37" t="s">
        <v>186</v>
      </c>
      <c r="D100" s="1" t="s">
        <v>266</v>
      </c>
      <c r="E100" s="1">
        <v>5</v>
      </c>
      <c r="F100" s="1" t="s">
        <v>265</v>
      </c>
      <c r="G100" s="7">
        <v>0</v>
      </c>
      <c r="H100" s="7">
        <v>27514.445349691654</v>
      </c>
      <c r="I100" s="7">
        <v>25963.348877643235</v>
      </c>
      <c r="J100" s="7">
        <v>11885.401932977638</v>
      </c>
      <c r="K100" s="7">
        <v>28034.802490204806</v>
      </c>
      <c r="L100" s="7">
        <v>43811.890749508544</v>
      </c>
      <c r="M100" s="7">
        <v>97404.512131462281</v>
      </c>
      <c r="N100" s="7">
        <v>73013.481704291145</v>
      </c>
      <c r="O100" s="7">
        <v>21951.095857424381</v>
      </c>
      <c r="P100" s="7">
        <v>108155.45255993867</v>
      </c>
      <c r="Q100" s="7">
        <v>85793.368169157809</v>
      </c>
      <c r="R100" s="7">
        <v>74739.85197051373</v>
      </c>
      <c r="S100" s="7">
        <v>51647.689439152622</v>
      </c>
      <c r="T100" s="7">
        <v>34374.1107419912</v>
      </c>
      <c r="U100" s="7">
        <v>48651.432844753253</v>
      </c>
      <c r="V100" s="7">
        <v>55488.776849699672</v>
      </c>
      <c r="W100" s="7">
        <v>55755.585170320272</v>
      </c>
      <c r="X100" s="7">
        <v>44027.503957877074</v>
      </c>
      <c r="Y100" s="7">
        <v>56731.326604591319</v>
      </c>
      <c r="Z100" s="7">
        <v>31194.932759570744</v>
      </c>
      <c r="AA100" s="7">
        <v>77888.478027022255</v>
      </c>
      <c r="AB100" s="7">
        <v>67845.642691637084</v>
      </c>
      <c r="AC100" s="7">
        <v>58711.774967049983</v>
      </c>
      <c r="AD100" s="7">
        <v>46057.218208437189</v>
      </c>
      <c r="AE100" s="7">
        <v>52668.944871017833</v>
      </c>
      <c r="AF100" s="7">
        <v>73065.373240968722</v>
      </c>
      <c r="AG100" s="7">
        <v>50096.404734449206</v>
      </c>
      <c r="AH100" s="7">
        <v>79610.484299548436</v>
      </c>
      <c r="AI100" s="7">
        <v>41500.819392354017</v>
      </c>
      <c r="AJ100" s="7">
        <v>86539.833023617772</v>
      </c>
      <c r="AK100" s="7">
        <v>73150.50832420979</v>
      </c>
      <c r="AL100" s="7">
        <v>54242.127623071516</v>
      </c>
      <c r="AM100" s="7">
        <v>0</v>
      </c>
      <c r="AN100" s="7">
        <v>34838.34654121811</v>
      </c>
      <c r="AO100" s="7">
        <v>9061.1292009468343</v>
      </c>
      <c r="AP100" s="7">
        <v>38888.331146915276</v>
      </c>
      <c r="AQ100" s="7">
        <v>37629.61817501091</v>
      </c>
      <c r="AR100" s="7">
        <v>37424.400437069082</v>
      </c>
      <c r="AS100" s="7">
        <v>38937.86026847834</v>
      </c>
      <c r="AT100" s="7">
        <v>50538.919309814853</v>
      </c>
      <c r="AU100" s="7">
        <v>34804.730097392479</v>
      </c>
      <c r="AV100" s="7">
        <v>78822.462554503218</v>
      </c>
      <c r="AW100" s="7">
        <v>101047.55371623496</v>
      </c>
      <c r="AX100" s="7">
        <v>92795.452505949637</v>
      </c>
      <c r="AY100" s="7">
        <v>11794.139643187873</v>
      </c>
      <c r="AZ100" s="7">
        <v>54906.321370994214</v>
      </c>
      <c r="BA100" s="7">
        <v>42278.948039288502</v>
      </c>
      <c r="BB100" s="7">
        <v>65432.124784100619</v>
      </c>
      <c r="BC100" s="7">
        <v>35295.627456436734</v>
      </c>
      <c r="BD100" s="7">
        <v>67332.041843727246</v>
      </c>
      <c r="BE100" s="9">
        <v>2569344.6266554226</v>
      </c>
      <c r="BG100" s="7">
        <v>0</v>
      </c>
      <c r="BH100" s="7">
        <v>15093298.747662881</v>
      </c>
      <c r="BI100" s="7">
        <v>14164352.361993376</v>
      </c>
      <c r="BJ100" s="7">
        <v>11472803.517537549</v>
      </c>
      <c r="BK100" s="7">
        <v>15444964.021330796</v>
      </c>
      <c r="BL100" s="7">
        <v>24539911.971392073</v>
      </c>
      <c r="BM100" s="7">
        <v>49071941.854431756</v>
      </c>
      <c r="BN100" s="7">
        <v>36490997.397360593</v>
      </c>
      <c r="BO100" s="7">
        <v>10259403.978159897</v>
      </c>
      <c r="BP100" s="7">
        <v>54683902.615483478</v>
      </c>
      <c r="BQ100" s="7">
        <v>42202737.37724977</v>
      </c>
      <c r="BR100" s="7">
        <v>37718378.55686973</v>
      </c>
      <c r="BS100" s="7">
        <v>31364628.615641396</v>
      </c>
      <c r="BT100" s="7">
        <v>20729416.431032967</v>
      </c>
      <c r="BU100" s="7">
        <v>29543143.9725249</v>
      </c>
      <c r="BV100" s="7">
        <v>33598101.582488976</v>
      </c>
      <c r="BW100" s="7">
        <v>33886934.423643023</v>
      </c>
      <c r="BX100" s="7">
        <v>26720388.880204372</v>
      </c>
      <c r="BY100" s="7">
        <v>34544247.778761208</v>
      </c>
      <c r="BZ100" s="7">
        <v>18909970.637197629</v>
      </c>
      <c r="CA100" s="7">
        <v>43782419.186952099</v>
      </c>
      <c r="CB100" s="7">
        <v>38103129.481146373</v>
      </c>
      <c r="CC100" s="7">
        <v>35566407.653049976</v>
      </c>
      <c r="CD100" s="7">
        <v>26019028.467298228</v>
      </c>
      <c r="CE100" s="7">
        <v>31991619.048654538</v>
      </c>
      <c r="CF100" s="7">
        <v>41300055.046748661</v>
      </c>
      <c r="CG100" s="7">
        <v>28481622.809120174</v>
      </c>
      <c r="CH100" s="7">
        <v>44995511.227264397</v>
      </c>
      <c r="CI100" s="7">
        <v>21291778.506869715</v>
      </c>
      <c r="CJ100" s="7">
        <v>44303574.839790933</v>
      </c>
      <c r="CK100" s="7">
        <v>37617427.292696379</v>
      </c>
      <c r="CL100" s="7">
        <v>27553434.795061596</v>
      </c>
      <c r="CM100" s="7">
        <v>0</v>
      </c>
      <c r="CN100" s="7">
        <v>21244434.103588343</v>
      </c>
      <c r="CO100" s="7">
        <v>5465390.1706112307</v>
      </c>
      <c r="CP100" s="7">
        <v>23821832.918946933</v>
      </c>
      <c r="CQ100" s="7">
        <v>22947336.729731187</v>
      </c>
      <c r="CR100" s="7">
        <v>22809887.219849035</v>
      </c>
      <c r="CS100" s="7">
        <v>23712508.208618548</v>
      </c>
      <c r="CT100" s="7">
        <v>30800586.276466962</v>
      </c>
      <c r="CU100" s="7">
        <v>21186432.332827676</v>
      </c>
      <c r="CV100" s="7">
        <v>48286896.07144931</v>
      </c>
      <c r="CW100" s="7">
        <v>57771947.030646905</v>
      </c>
      <c r="CX100" s="7">
        <v>52523870.285392456</v>
      </c>
      <c r="CY100" s="7">
        <v>6153464.3113888046</v>
      </c>
      <c r="CZ100" s="7">
        <v>30958869.569995679</v>
      </c>
      <c r="DA100" s="7">
        <v>22696605.903282568</v>
      </c>
      <c r="DB100" s="7">
        <v>36363721.953846097</v>
      </c>
      <c r="DC100" s="7">
        <v>19824269.423058938</v>
      </c>
      <c r="DD100" s="7">
        <v>38061761.997962289</v>
      </c>
      <c r="DE100" s="324">
        <f t="shared" si="105"/>
        <v>1446075347.5832822</v>
      </c>
      <c r="DG100" s="27">
        <v>547.87814665210635</v>
      </c>
      <c r="DH100" s="27">
        <v>548.5590770897378</v>
      </c>
      <c r="DI100" s="27">
        <v>545.55182494929034</v>
      </c>
      <c r="DJ100" s="27">
        <v>965.28527871697133</v>
      </c>
      <c r="DK100" s="27">
        <v>550.92109269281195</v>
      </c>
      <c r="DL100" s="27">
        <v>560.11990241866806</v>
      </c>
      <c r="DM100" s="27">
        <v>503.7953661551291</v>
      </c>
      <c r="DN100" s="27">
        <v>499.78437605744176</v>
      </c>
      <c r="DO100" s="27">
        <v>467.37548069564474</v>
      </c>
      <c r="DP100" s="27">
        <v>505.60467661284304</v>
      </c>
      <c r="DQ100" s="27">
        <v>491.91141783872047</v>
      </c>
      <c r="DR100" s="27">
        <v>504.66220580354292</v>
      </c>
      <c r="DS100" s="27">
        <v>607.28038284447973</v>
      </c>
      <c r="DT100" s="27">
        <v>603.05316948054281</v>
      </c>
      <c r="DU100" s="27">
        <v>607.24098438779981</v>
      </c>
      <c r="DV100" s="27">
        <v>605.49364195745147</v>
      </c>
      <c r="DW100" s="27">
        <v>607.77650023986587</v>
      </c>
      <c r="DX100" s="27">
        <v>606.9021969941532</v>
      </c>
      <c r="DY100" s="27">
        <v>608.90957159400375</v>
      </c>
      <c r="DZ100" s="27">
        <v>606.18725428718756</v>
      </c>
      <c r="EA100" s="27">
        <v>562.11676355728036</v>
      </c>
      <c r="EB100" s="27">
        <v>561.61498321016143</v>
      </c>
      <c r="EC100" s="27">
        <v>605.77980606122753</v>
      </c>
      <c r="ED100" s="27">
        <v>564.92835389115669</v>
      </c>
      <c r="EE100" s="27">
        <v>607.40952998013415</v>
      </c>
      <c r="EF100" s="27">
        <v>565.24798567088101</v>
      </c>
      <c r="EG100" s="27">
        <v>568.53626443046028</v>
      </c>
      <c r="EH100" s="27">
        <v>565.19579830667624</v>
      </c>
      <c r="EI100" s="27">
        <v>513.04477402179793</v>
      </c>
      <c r="EJ100" s="27">
        <v>511.94430693782306</v>
      </c>
      <c r="EK100" s="27">
        <v>514.24697045128482</v>
      </c>
      <c r="EL100" s="27">
        <v>507.97112876047902</v>
      </c>
      <c r="EM100" s="27">
        <v>575.39937999897688</v>
      </c>
      <c r="EN100" s="27">
        <v>609.8002980265876</v>
      </c>
      <c r="EO100" s="27">
        <v>603.16877172881823</v>
      </c>
      <c r="EP100" s="27">
        <v>612.57020335871482</v>
      </c>
      <c r="EQ100" s="27">
        <v>609.82114203247647</v>
      </c>
      <c r="ER100" s="27">
        <v>609.49238874794935</v>
      </c>
      <c r="ES100" s="27">
        <v>608.98334025341171</v>
      </c>
      <c r="ET100" s="27">
        <v>609.44291443298368</v>
      </c>
      <c r="EU100" s="27">
        <v>608.72278778035786</v>
      </c>
      <c r="EV100" s="27">
        <v>612.60324159576294</v>
      </c>
      <c r="EW100" s="27">
        <v>571.73028842325039</v>
      </c>
      <c r="EX100" s="27">
        <v>566.01771818532654</v>
      </c>
      <c r="EY100" s="27">
        <v>521.73914312969475</v>
      </c>
      <c r="EZ100" s="27">
        <v>563.84891205533506</v>
      </c>
      <c r="FA100" s="27">
        <v>536.82995807254531</v>
      </c>
      <c r="FB100" s="27">
        <v>555.74722773915073</v>
      </c>
      <c r="FC100" s="27">
        <v>561.66360684554593</v>
      </c>
      <c r="FD100" s="27">
        <v>565.28453550095594</v>
      </c>
      <c r="FE100" s="28">
        <v>562.54216891323154</v>
      </c>
    </row>
    <row r="101" spans="1:162">
      <c r="A101" s="48" t="s">
        <v>367</v>
      </c>
      <c r="C101" s="37" t="s">
        <v>186</v>
      </c>
      <c r="D101" s="1" t="s">
        <v>266</v>
      </c>
      <c r="E101" s="1">
        <v>5</v>
      </c>
      <c r="F101" s="1" t="s">
        <v>265</v>
      </c>
      <c r="G101" s="7">
        <v>0</v>
      </c>
      <c r="H101" s="7">
        <v>0</v>
      </c>
      <c r="I101" s="7">
        <v>0</v>
      </c>
      <c r="J101" s="7">
        <v>4838.1387144852515</v>
      </c>
      <c r="K101" s="7">
        <v>0</v>
      </c>
      <c r="L101" s="7">
        <v>14184.734036335511</v>
      </c>
      <c r="M101" s="7">
        <v>40297.566518024789</v>
      </c>
      <c r="N101" s="7">
        <v>30473.099162396102</v>
      </c>
      <c r="O101" s="7">
        <v>8928.7543590533969</v>
      </c>
      <c r="P101" s="7">
        <v>47281.011290664545</v>
      </c>
      <c r="Q101" s="7">
        <v>34740.22965173312</v>
      </c>
      <c r="R101" s="7">
        <v>29535.509947593149</v>
      </c>
      <c r="S101" s="7">
        <v>16806.152281203518</v>
      </c>
      <c r="T101" s="7">
        <v>8159.6943522959155</v>
      </c>
      <c r="U101" s="7">
        <v>7442.3972586704185</v>
      </c>
      <c r="V101" s="7">
        <v>20864.028207829331</v>
      </c>
      <c r="W101" s="7">
        <v>8978.5487238795395</v>
      </c>
      <c r="X101" s="7">
        <v>8362.70474585376</v>
      </c>
      <c r="Y101" s="7">
        <v>0</v>
      </c>
      <c r="Z101" s="7">
        <v>0</v>
      </c>
      <c r="AA101" s="7">
        <v>30342.378835899668</v>
      </c>
      <c r="AB101" s="7">
        <v>6910.8316673687295</v>
      </c>
      <c r="AC101" s="7">
        <v>14301.655605876153</v>
      </c>
      <c r="AD101" s="7">
        <v>16279.728836277398</v>
      </c>
      <c r="AE101" s="7">
        <v>8839.9825754488993</v>
      </c>
      <c r="AF101" s="7">
        <v>29491.955721572376</v>
      </c>
      <c r="AG101" s="7">
        <v>17025.861075691289</v>
      </c>
      <c r="AH101" s="7">
        <v>27610.867421706353</v>
      </c>
      <c r="AI101" s="7">
        <v>11548.781155818451</v>
      </c>
      <c r="AJ101" s="7">
        <v>2132.0235015854414</v>
      </c>
      <c r="AK101" s="7">
        <v>21463.45499780633</v>
      </c>
      <c r="AL101" s="7">
        <v>0</v>
      </c>
      <c r="AM101" s="7">
        <v>0</v>
      </c>
      <c r="AN101" s="7">
        <v>0</v>
      </c>
      <c r="AO101" s="7">
        <v>0</v>
      </c>
      <c r="AP101" s="7">
        <v>12294.063794137473</v>
      </c>
      <c r="AQ101" s="7">
        <v>11883.641062218092</v>
      </c>
      <c r="AR101" s="7">
        <v>8622.2492243268207</v>
      </c>
      <c r="AS101" s="7">
        <v>11533.879785153295</v>
      </c>
      <c r="AT101" s="7">
        <v>18846.774566903809</v>
      </c>
      <c r="AU101" s="7">
        <v>8990.3683802657142</v>
      </c>
      <c r="AV101" s="7">
        <v>25497.769093134397</v>
      </c>
      <c r="AW101" s="7">
        <v>37726.209604263699</v>
      </c>
      <c r="AX101" s="7">
        <v>37086.423438391714</v>
      </c>
      <c r="AY101" s="7">
        <v>5131.9406000971012</v>
      </c>
      <c r="AZ101" s="7">
        <v>22213.475232740246</v>
      </c>
      <c r="BA101" s="7">
        <v>14867.521891671393</v>
      </c>
      <c r="BB101" s="7">
        <v>24326.754364043394</v>
      </c>
      <c r="BC101" s="7">
        <v>5241.5929373873878</v>
      </c>
      <c r="BD101" s="7">
        <v>26675.606950876401</v>
      </c>
      <c r="BE101" s="9">
        <v>737778.3615706804</v>
      </c>
      <c r="BG101" s="7">
        <v>0</v>
      </c>
      <c r="BH101" s="7">
        <v>0</v>
      </c>
      <c r="BI101" s="7">
        <v>0</v>
      </c>
      <c r="BJ101" s="7">
        <v>5346350.3408296676</v>
      </c>
      <c r="BK101" s="7">
        <v>0</v>
      </c>
      <c r="BL101" s="7">
        <v>14355219.908978626</v>
      </c>
      <c r="BM101" s="7">
        <v>35910000.23662708</v>
      </c>
      <c r="BN101" s="7">
        <v>26323535.412401918</v>
      </c>
      <c r="BO101" s="7">
        <v>5743931.216990741</v>
      </c>
      <c r="BP101" s="7">
        <v>42715178.452375591</v>
      </c>
      <c r="BQ101" s="7">
        <v>28148557.792598046</v>
      </c>
      <c r="BR101" s="7">
        <v>26493916.389183402</v>
      </c>
      <c r="BS101" s="7">
        <v>18199434.550239116</v>
      </c>
      <c r="BT101" s="7">
        <v>8601457.4604857657</v>
      </c>
      <c r="BU101" s="7">
        <v>8057399.9625664847</v>
      </c>
      <c r="BV101" s="7">
        <v>22340064.230009083</v>
      </c>
      <c r="BW101" s="7">
        <v>9753207.7238466553</v>
      </c>
      <c r="BX101" s="7">
        <v>9034479.1394947115</v>
      </c>
      <c r="BY101" s="7">
        <v>0</v>
      </c>
      <c r="BZ101" s="7">
        <v>0</v>
      </c>
      <c r="CA101" s="7">
        <v>29355081.328989606</v>
      </c>
      <c r="CB101" s="7">
        <v>6662367.5306812543</v>
      </c>
      <c r="CC101" s="7">
        <v>15341280.951560386</v>
      </c>
      <c r="CD101" s="7">
        <v>16061458.081204128</v>
      </c>
      <c r="CE101" s="7">
        <v>9580612.8566918131</v>
      </c>
      <c r="CF101" s="7">
        <v>29160683.46772809</v>
      </c>
      <c r="CG101" s="7">
        <v>17215562.761831388</v>
      </c>
      <c r="CH101" s="7">
        <v>27290920.087358411</v>
      </c>
      <c r="CI101" s="7">
        <v>10409117.984936951</v>
      </c>
      <c r="CJ101" s="7">
        <v>1905665.4696356058</v>
      </c>
      <c r="CK101" s="7">
        <v>19520961.176483329</v>
      </c>
      <c r="CL101" s="7">
        <v>0</v>
      </c>
      <c r="CM101" s="7">
        <v>0</v>
      </c>
      <c r="CN101" s="7">
        <v>0</v>
      </c>
      <c r="CO101" s="7">
        <v>0</v>
      </c>
      <c r="CP101" s="7">
        <v>13755789.942040039</v>
      </c>
      <c r="CQ101" s="7">
        <v>13074278.82859887</v>
      </c>
      <c r="CR101" s="7">
        <v>9466836.2499113344</v>
      </c>
      <c r="CS101" s="7">
        <v>12623723.343486434</v>
      </c>
      <c r="CT101" s="7">
        <v>20686553.982362904</v>
      </c>
      <c r="CU101" s="7">
        <v>9823935.0061594173</v>
      </c>
      <c r="CV101" s="7">
        <v>28535106.944175746</v>
      </c>
      <c r="CW101" s="7">
        <v>38966467.594726406</v>
      </c>
      <c r="CX101" s="7">
        <v>36864086.604620092</v>
      </c>
      <c r="CY101" s="7">
        <v>3554987.2051207027</v>
      </c>
      <c r="CZ101" s="7">
        <v>21752491.878993951</v>
      </c>
      <c r="DA101" s="7">
        <v>11825643.631867284</v>
      </c>
      <c r="DB101" s="7">
        <v>22480861.504288465</v>
      </c>
      <c r="DC101" s="7">
        <v>5054876.893683237</v>
      </c>
      <c r="DD101" s="7">
        <v>26382603.870375037</v>
      </c>
      <c r="DE101" s="324">
        <f t="shared" si="105"/>
        <v>718374687.99413776</v>
      </c>
      <c r="DG101" s="27">
        <v>928.72176116691435</v>
      </c>
      <c r="DH101" s="27">
        <v>933.35505111128134</v>
      </c>
      <c r="DI101" s="27">
        <v>912.89265094162511</v>
      </c>
      <c r="DJ101" s="27">
        <v>1105.042797723605</v>
      </c>
      <c r="DK101" s="27">
        <v>949.42703517507334</v>
      </c>
      <c r="DL101" s="27">
        <v>1012.0189685761044</v>
      </c>
      <c r="DM101" s="27">
        <v>891.12081297923567</v>
      </c>
      <c r="DN101" s="27">
        <v>863.82862708251355</v>
      </c>
      <c r="DO101" s="27">
        <v>643.30711608911338</v>
      </c>
      <c r="DP101" s="27">
        <v>903.43199703957134</v>
      </c>
      <c r="DQ101" s="27">
        <v>810.25825317748786</v>
      </c>
      <c r="DR101" s="27">
        <v>897.01909451346353</v>
      </c>
      <c r="DS101" s="27">
        <v>1082.9031086784739</v>
      </c>
      <c r="DT101" s="27">
        <v>1054.1396637075688</v>
      </c>
      <c r="DU101" s="27">
        <v>1082.6350277364711</v>
      </c>
      <c r="DV101" s="27">
        <v>1070.745495906963</v>
      </c>
      <c r="DW101" s="27">
        <v>1086.2788657488504</v>
      </c>
      <c r="DX101" s="27">
        <v>1080.3297992762471</v>
      </c>
      <c r="DY101" s="27">
        <v>1093.9886813500432</v>
      </c>
      <c r="DZ101" s="27">
        <v>1075.4650779010269</v>
      </c>
      <c r="EA101" s="27">
        <v>967.46143365193439</v>
      </c>
      <c r="EB101" s="27">
        <v>964.04714386827527</v>
      </c>
      <c r="EC101" s="27">
        <v>1072.6926570135754</v>
      </c>
      <c r="ED101" s="27">
        <v>986.59248214338311</v>
      </c>
      <c r="EE101" s="27">
        <v>1083.7818711656571</v>
      </c>
      <c r="EF101" s="27">
        <v>988.76736907610461</v>
      </c>
      <c r="EG101" s="27">
        <v>1011.141973101786</v>
      </c>
      <c r="EH101" s="27">
        <v>988.41226791388624</v>
      </c>
      <c r="EI101" s="27">
        <v>901.31745025687667</v>
      </c>
      <c r="EJ101" s="27">
        <v>893.82948556546944</v>
      </c>
      <c r="EK101" s="27">
        <v>909.49761715802356</v>
      </c>
      <c r="EL101" s="27">
        <v>866.79458526008204</v>
      </c>
      <c r="EM101" s="27">
        <v>865.97356384238151</v>
      </c>
      <c r="EN101" s="27">
        <v>1100.049496956449</v>
      </c>
      <c r="EO101" s="27">
        <v>1054.9262620219929</v>
      </c>
      <c r="EP101" s="27">
        <v>1118.8969060498614</v>
      </c>
      <c r="EQ101" s="27">
        <v>1100.1913268961141</v>
      </c>
      <c r="ER101" s="27">
        <v>1097.9543740398497</v>
      </c>
      <c r="ES101" s="27">
        <v>1094.4906292274707</v>
      </c>
      <c r="ET101" s="27">
        <v>1097.6177334178906</v>
      </c>
      <c r="EU101" s="27">
        <v>1092.7177386550056</v>
      </c>
      <c r="EV101" s="27">
        <v>1119.1217098228092</v>
      </c>
      <c r="EW101" s="27">
        <v>1032.875234577569</v>
      </c>
      <c r="EX101" s="27">
        <v>994.00489955196224</v>
      </c>
      <c r="EY101" s="27">
        <v>692.71791747812495</v>
      </c>
      <c r="EZ101" s="27">
        <v>979.24758062768785</v>
      </c>
      <c r="FA101" s="27">
        <v>795.40112454731729</v>
      </c>
      <c r="FB101" s="27">
        <v>924.12087399199925</v>
      </c>
      <c r="FC101" s="27">
        <v>964.37799616747475</v>
      </c>
      <c r="FD101" s="27">
        <v>989.01606696181511</v>
      </c>
      <c r="FE101" s="28">
        <v>982.24299965078728</v>
      </c>
    </row>
    <row r="102" spans="1:162">
      <c r="A102" s="4" t="s">
        <v>184</v>
      </c>
      <c r="B102" s="2" t="s">
        <v>364</v>
      </c>
      <c r="C102" s="37" t="s">
        <v>186</v>
      </c>
      <c r="D102" s="1" t="s">
        <v>266</v>
      </c>
      <c r="E102" s="1">
        <v>5</v>
      </c>
      <c r="F102" s="1" t="s">
        <v>265</v>
      </c>
      <c r="G102" s="7">
        <v>16789</v>
      </c>
      <c r="H102" s="7">
        <v>38190.468421052632</v>
      </c>
      <c r="I102" s="7">
        <v>39214.720313558231</v>
      </c>
      <c r="J102" s="7">
        <v>375.21818181818185</v>
      </c>
      <c r="K102" s="7">
        <v>19034.14975579071</v>
      </c>
      <c r="L102" s="7">
        <v>4984.270500378645</v>
      </c>
      <c r="M102" s="7">
        <v>2589.5392857142856</v>
      </c>
      <c r="N102" s="7">
        <v>1647.1210092191184</v>
      </c>
      <c r="O102" s="7">
        <v>684.48737373737379</v>
      </c>
      <c r="P102" s="7">
        <v>358</v>
      </c>
      <c r="Q102" s="7">
        <v>2690.5676507010335</v>
      </c>
      <c r="R102" s="7">
        <v>3354.4534493042502</v>
      </c>
      <c r="S102" s="7">
        <v>5825.2411867519031</v>
      </c>
      <c r="T102" s="7">
        <v>6866.1849428616415</v>
      </c>
      <c r="U102" s="7">
        <v>13941.165916345541</v>
      </c>
      <c r="V102" s="7">
        <v>3343.9285051403604</v>
      </c>
      <c r="W102" s="7">
        <v>15519.202043785721</v>
      </c>
      <c r="X102" s="7">
        <v>10928.119790421548</v>
      </c>
      <c r="Y102" s="7">
        <v>30599.524007022163</v>
      </c>
      <c r="Z102" s="7">
        <v>23236.144729344731</v>
      </c>
      <c r="AA102" s="7">
        <v>3766.1788571751499</v>
      </c>
      <c r="AB102" s="7">
        <v>22759.774228049984</v>
      </c>
      <c r="AC102" s="7">
        <v>11420.370992460243</v>
      </c>
      <c r="AD102" s="7">
        <v>3905.4726357985687</v>
      </c>
      <c r="AE102" s="7">
        <v>14194.015384615384</v>
      </c>
      <c r="AF102" s="7">
        <v>2474.6277330242442</v>
      </c>
      <c r="AG102" s="7">
        <v>4955.7311887029382</v>
      </c>
      <c r="AH102" s="7">
        <v>7268.9832143288368</v>
      </c>
      <c r="AI102" s="7">
        <v>6642.7140530915394</v>
      </c>
      <c r="AJ102" s="7">
        <v>35561.748102201644</v>
      </c>
      <c r="AK102" s="7">
        <v>10425.324453938201</v>
      </c>
      <c r="AL102" s="7">
        <v>45440.799912596995</v>
      </c>
      <c r="AM102" s="7">
        <v>28281</v>
      </c>
      <c r="AN102" s="7">
        <v>22498</v>
      </c>
      <c r="AO102" s="7">
        <v>11605</v>
      </c>
      <c r="AP102" s="7">
        <v>4790.5277167119148</v>
      </c>
      <c r="AQ102" s="7">
        <v>4643.0193598575952</v>
      </c>
      <c r="AR102" s="7">
        <v>7840.3929598808236</v>
      </c>
      <c r="AS102" s="7">
        <v>5568.0517471083385</v>
      </c>
      <c r="AT102" s="7">
        <v>3395.1868418124282</v>
      </c>
      <c r="AU102" s="7">
        <v>6295.9737945492661</v>
      </c>
      <c r="AV102" s="7">
        <v>9164.0286384671945</v>
      </c>
      <c r="AW102" s="7">
        <v>6732.6030239019083</v>
      </c>
      <c r="AX102" s="7">
        <v>3725.773543598174</v>
      </c>
      <c r="AY102" s="7">
        <v>42.700294117647061</v>
      </c>
      <c r="AZ102" s="7">
        <v>1917.9657763032089</v>
      </c>
      <c r="BA102" s="7">
        <v>2706.9568300856345</v>
      </c>
      <c r="BB102" s="7">
        <v>3638.8300539397378</v>
      </c>
      <c r="BC102" s="7">
        <v>9352.7847494220805</v>
      </c>
      <c r="BD102" s="7">
        <v>2027.6780522289209</v>
      </c>
      <c r="BE102" s="9">
        <v>543213.72120091657</v>
      </c>
      <c r="BG102" s="7">
        <v>17318463.874918211</v>
      </c>
      <c r="BH102" s="7">
        <v>39534283.668741427</v>
      </c>
      <c r="BI102" s="7">
        <v>42095897.759571649</v>
      </c>
      <c r="BJ102" s="7">
        <v>598319.62126701442</v>
      </c>
      <c r="BK102" s="7">
        <v>20608217.650650948</v>
      </c>
      <c r="BL102" s="7">
        <v>5316696.0164609924</v>
      </c>
      <c r="BM102" s="7">
        <v>2629340.2799050421</v>
      </c>
      <c r="BN102" s="7">
        <v>1842045.4721665056</v>
      </c>
      <c r="BO102" s="7">
        <v>1124481.2220436558</v>
      </c>
      <c r="BP102" s="7">
        <v>365123.99243187765</v>
      </c>
      <c r="BQ102" s="7">
        <v>3737326.446187282</v>
      </c>
      <c r="BR102" s="7">
        <v>3686149.9650153192</v>
      </c>
      <c r="BS102" s="7">
        <v>6203552.5369604956</v>
      </c>
      <c r="BT102" s="7">
        <v>7644706.2618229492</v>
      </c>
      <c r="BU102" s="7">
        <v>14167889.742484951</v>
      </c>
      <c r="BV102" s="7">
        <v>3725851.1167107308</v>
      </c>
      <c r="BW102" s="7">
        <v>15621458.111260058</v>
      </c>
      <c r="BX102" s="7">
        <v>12001832.564000474</v>
      </c>
      <c r="BY102" s="7">
        <v>31347737.158043656</v>
      </c>
      <c r="BZ102" s="7">
        <v>24064836.627094302</v>
      </c>
      <c r="CA102" s="7">
        <v>4447307.04749694</v>
      </c>
      <c r="CB102" s="7">
        <v>25147224.072920512</v>
      </c>
      <c r="CC102" s="7">
        <v>12399953.762064081</v>
      </c>
      <c r="CD102" s="7">
        <v>4340884.9417560436</v>
      </c>
      <c r="CE102" s="7">
        <v>14900532.639476337</v>
      </c>
      <c r="CF102" s="7">
        <v>3133532.1328303651</v>
      </c>
      <c r="CG102" s="7">
        <v>5287484.029995189</v>
      </c>
      <c r="CH102" s="7">
        <v>8325059.8050728142</v>
      </c>
      <c r="CI102" s="7">
        <v>7324438.8072151672</v>
      </c>
      <c r="CJ102" s="7">
        <v>37799342.907170154</v>
      </c>
      <c r="CK102" s="7">
        <v>11659202.886644797</v>
      </c>
      <c r="CL102" s="7">
        <v>48504781.539815575</v>
      </c>
      <c r="CM102" s="7">
        <v>36470315.735033914</v>
      </c>
      <c r="CN102" s="7">
        <v>24497791.516039502</v>
      </c>
      <c r="CO102" s="7">
        <v>12398835.27425864</v>
      </c>
      <c r="CP102" s="7">
        <v>5110732.1597548332</v>
      </c>
      <c r="CQ102" s="7">
        <v>4986638.7379414663</v>
      </c>
      <c r="CR102" s="7">
        <v>8008985.4115747223</v>
      </c>
      <c r="CS102" s="7">
        <v>6238630.5077351946</v>
      </c>
      <c r="CT102" s="7">
        <v>3523853.1697160592</v>
      </c>
      <c r="CU102" s="7">
        <v>6944475.4438358042</v>
      </c>
      <c r="CV102" s="7">
        <v>9298275.3586733509</v>
      </c>
      <c r="CW102" s="7">
        <v>7243688.7323272508</v>
      </c>
      <c r="CX102" s="7">
        <v>4175797.518879828</v>
      </c>
      <c r="CY102" s="7">
        <v>72441.515956097937</v>
      </c>
      <c r="CZ102" s="7">
        <v>2532420.1682420969</v>
      </c>
      <c r="DA102" s="7">
        <v>3795131.0011457233</v>
      </c>
      <c r="DB102" s="7">
        <v>5172431.1366100181</v>
      </c>
      <c r="DC102" s="7">
        <v>11203402.630225208</v>
      </c>
      <c r="DD102" s="7">
        <v>2455120.1909142807</v>
      </c>
      <c r="DE102" s="324">
        <f t="shared" si="105"/>
        <v>591032920.86905932</v>
      </c>
      <c r="DG102" s="27">
        <v>1031.5363556446609</v>
      </c>
      <c r="DH102" s="27">
        <v>1035.1871894545293</v>
      </c>
      <c r="DI102" s="27">
        <v>1073.4718346318862</v>
      </c>
      <c r="DJ102" s="27">
        <v>1594.5912278764254</v>
      </c>
      <c r="DK102" s="27">
        <v>1082.6970426867301</v>
      </c>
      <c r="DL102" s="27">
        <v>1066.6949187563343</v>
      </c>
      <c r="DM102" s="27">
        <v>1015.3699132545804</v>
      </c>
      <c r="DN102" s="27">
        <v>1118.3425272681081</v>
      </c>
      <c r="DO102" s="27">
        <v>1642.8078372050443</v>
      </c>
      <c r="DP102" s="27">
        <v>1019.8994202007756</v>
      </c>
      <c r="DQ102" s="27">
        <v>1389.0475659340932</v>
      </c>
      <c r="DR102" s="27">
        <v>1098.8824321827649</v>
      </c>
      <c r="DS102" s="27">
        <v>1064.9434655287698</v>
      </c>
      <c r="DT102" s="27">
        <v>1113.3848455059006</v>
      </c>
      <c r="DU102" s="27">
        <v>1016.2629027944919</v>
      </c>
      <c r="DV102" s="27">
        <v>1114.2137491825172</v>
      </c>
      <c r="DW102" s="27">
        <v>1006.5890029130256</v>
      </c>
      <c r="DX102" s="27">
        <v>1098.252288057826</v>
      </c>
      <c r="DY102" s="27">
        <v>1024.4517905196758</v>
      </c>
      <c r="DZ102" s="27">
        <v>1035.6639153096264</v>
      </c>
      <c r="EA102" s="27">
        <v>1180.8539148437244</v>
      </c>
      <c r="EB102" s="27">
        <v>1104.8977824186036</v>
      </c>
      <c r="EC102" s="27">
        <v>1085.7750392041171</v>
      </c>
      <c r="ED102" s="27">
        <v>1111.4877369684718</v>
      </c>
      <c r="EE102" s="27">
        <v>1049.7757143215958</v>
      </c>
      <c r="EF102" s="27">
        <v>1266.2640489367157</v>
      </c>
      <c r="EG102" s="27">
        <v>1066.9432680385314</v>
      </c>
      <c r="EH102" s="27">
        <v>1145.2853252793607</v>
      </c>
      <c r="EI102" s="27">
        <v>1102.6274424391866</v>
      </c>
      <c r="EJ102" s="27">
        <v>1062.921395161392</v>
      </c>
      <c r="EK102" s="27">
        <v>1118.3539599326805</v>
      </c>
      <c r="EL102" s="27">
        <v>1067.427986151476</v>
      </c>
      <c r="EM102" s="27">
        <v>1289.569524947276</v>
      </c>
      <c r="EN102" s="27">
        <v>1088.8875240483378</v>
      </c>
      <c r="EO102" s="27">
        <v>1068.4045906297838</v>
      </c>
      <c r="EP102" s="27">
        <v>1066.8411628067352</v>
      </c>
      <c r="EQ102" s="27">
        <v>1074.0077418273806</v>
      </c>
      <c r="ER102" s="27">
        <v>1021.5030614608967</v>
      </c>
      <c r="ES102" s="27">
        <v>1120.4332845820099</v>
      </c>
      <c r="ET102" s="27">
        <v>1037.8966854840148</v>
      </c>
      <c r="EU102" s="27">
        <v>1103.0025966512087</v>
      </c>
      <c r="EV102" s="27">
        <v>1014.6493126006436</v>
      </c>
      <c r="EW102" s="27">
        <v>1075.9120516404873</v>
      </c>
      <c r="EX102" s="27">
        <v>1120.7867225464922</v>
      </c>
      <c r="EY102" s="27">
        <v>1696.5109363534689</v>
      </c>
      <c r="EZ102" s="27">
        <v>1320.3677560520505</v>
      </c>
      <c r="FA102" s="27">
        <v>1401.9916974537286</v>
      </c>
      <c r="FB102" s="27">
        <v>1421.4544400087771</v>
      </c>
      <c r="FC102" s="27">
        <v>1197.8681141910679</v>
      </c>
      <c r="FD102" s="27">
        <v>1210.8037507312833</v>
      </c>
      <c r="FE102" s="28">
        <v>1088.0301763409545</v>
      </c>
    </row>
    <row r="103" spans="1:162">
      <c r="A103" s="4" t="s">
        <v>184</v>
      </c>
      <c r="B103" s="2" t="s">
        <v>369</v>
      </c>
      <c r="C103" s="37" t="s">
        <v>186</v>
      </c>
      <c r="D103" s="1" t="s">
        <v>266</v>
      </c>
      <c r="E103" s="1">
        <v>5</v>
      </c>
      <c r="F103" s="1" t="s">
        <v>265</v>
      </c>
      <c r="G103" s="7">
        <v>0</v>
      </c>
      <c r="H103" s="7">
        <v>19.798245614035089</v>
      </c>
      <c r="I103" s="7">
        <v>152.42326332794832</v>
      </c>
      <c r="J103" s="7">
        <v>11.781818181818181</v>
      </c>
      <c r="K103" s="7">
        <v>46.051660516605168</v>
      </c>
      <c r="L103" s="7">
        <v>77.290023201856144</v>
      </c>
      <c r="M103" s="7">
        <v>3.75</v>
      </c>
      <c r="N103" s="7">
        <v>25.241379310344826</v>
      </c>
      <c r="O103" s="7">
        <v>41.193181818181813</v>
      </c>
      <c r="P103" s="7">
        <v>0</v>
      </c>
      <c r="Q103" s="7">
        <v>169.93103448275863</v>
      </c>
      <c r="R103" s="7">
        <v>24.270440251572328</v>
      </c>
      <c r="S103" s="7">
        <v>71.031007751937992</v>
      </c>
      <c r="T103" s="7">
        <v>66.177121771217713</v>
      </c>
      <c r="U103" s="7">
        <v>26.986754966887418</v>
      </c>
      <c r="V103" s="7">
        <v>114.08406304728545</v>
      </c>
      <c r="W103" s="7">
        <v>33.669201520912544</v>
      </c>
      <c r="X103" s="7">
        <v>77.083333333333329</v>
      </c>
      <c r="Y103" s="7">
        <v>87.326530612244895</v>
      </c>
      <c r="Z103" s="7">
        <v>38.142307692307689</v>
      </c>
      <c r="AA103" s="7">
        <v>119.22988505747126</v>
      </c>
      <c r="AB103" s="7">
        <v>144.09206081081081</v>
      </c>
      <c r="AC103" s="7">
        <v>83.22018348623854</v>
      </c>
      <c r="AD103" s="7">
        <v>65.266457680250781</v>
      </c>
      <c r="AE103" s="7">
        <v>101.38461538461539</v>
      </c>
      <c r="AF103" s="7">
        <v>93.531428571428577</v>
      </c>
      <c r="AG103" s="7">
        <v>48.375</v>
      </c>
      <c r="AH103" s="7">
        <v>116.22036262203626</v>
      </c>
      <c r="AI103" s="7">
        <v>54.166666666666671</v>
      </c>
      <c r="AJ103" s="7">
        <v>281.91800188501418</v>
      </c>
      <c r="AK103" s="7">
        <v>199.87619047619049</v>
      </c>
      <c r="AL103" s="7">
        <v>85.917293233082702</v>
      </c>
      <c r="AM103" s="7">
        <v>0</v>
      </c>
      <c r="AN103" s="7">
        <v>0</v>
      </c>
      <c r="AO103" s="7">
        <v>0</v>
      </c>
      <c r="AP103" s="7">
        <v>24.605504587155966</v>
      </c>
      <c r="AQ103" s="7">
        <v>27.25339366515837</v>
      </c>
      <c r="AR103" s="7">
        <v>11.883495145631066</v>
      </c>
      <c r="AS103" s="7">
        <v>36.989795918367349</v>
      </c>
      <c r="AT103" s="7">
        <v>6.6006711409395979</v>
      </c>
      <c r="AU103" s="7">
        <v>30.415094339622645</v>
      </c>
      <c r="AV103" s="7">
        <v>35.53405994550409</v>
      </c>
      <c r="AW103" s="7">
        <v>25.978647686832741</v>
      </c>
      <c r="AX103" s="7">
        <v>20.821052631578947</v>
      </c>
      <c r="AY103" s="7">
        <v>6.375</v>
      </c>
      <c r="AZ103" s="7">
        <v>16.45067264573991</v>
      </c>
      <c r="BA103" s="7">
        <v>759.20873269435572</v>
      </c>
      <c r="BB103" s="7">
        <v>373.30396475770925</v>
      </c>
      <c r="BC103" s="7">
        <v>436.87410926365794</v>
      </c>
      <c r="BD103" s="7">
        <v>344.59937304075237</v>
      </c>
      <c r="BE103" s="9">
        <v>4636.3230807380587</v>
      </c>
      <c r="BG103" s="7">
        <v>0</v>
      </c>
      <c r="BH103" s="7">
        <v>48632.300970278331</v>
      </c>
      <c r="BI103" s="7">
        <v>367827.48867322638</v>
      </c>
      <c r="BJ103" s="7">
        <v>32717.291919417807</v>
      </c>
      <c r="BK103" s="7">
        <v>109457.80466480242</v>
      </c>
      <c r="BL103" s="7">
        <v>176894.97787052998</v>
      </c>
      <c r="BM103" s="7">
        <v>8764.9386163036997</v>
      </c>
      <c r="BN103" s="7">
        <v>61294.363054626527</v>
      </c>
      <c r="BO103" s="7">
        <v>103796.95423208774</v>
      </c>
      <c r="BP103" s="7">
        <v>0</v>
      </c>
      <c r="BQ103" s="7">
        <v>420697.00578754023</v>
      </c>
      <c r="BR103" s="7">
        <v>58831.673908176948</v>
      </c>
      <c r="BS103" s="7">
        <v>169587.12486283493</v>
      </c>
      <c r="BT103" s="7">
        <v>158952.97942967457</v>
      </c>
      <c r="BU103" s="7">
        <v>64456.854757273191</v>
      </c>
      <c r="BV103" s="7">
        <v>275330.10625056265</v>
      </c>
      <c r="BW103" s="7">
        <v>79019.569457759819</v>
      </c>
      <c r="BX103" s="7">
        <v>183723.03987161865</v>
      </c>
      <c r="BY103" s="7">
        <v>205234.21503223776</v>
      </c>
      <c r="BZ103" s="7">
        <v>91047.44522103334</v>
      </c>
      <c r="CA103" s="7">
        <v>293756.7861160101</v>
      </c>
      <c r="CB103" s="7">
        <v>354970.99745091482</v>
      </c>
      <c r="CC103" s="7">
        <v>202897.11952134967</v>
      </c>
      <c r="CD103" s="7">
        <v>156408.0094028259</v>
      </c>
      <c r="CE103" s="7">
        <v>245542.54574870915</v>
      </c>
      <c r="CF103" s="7">
        <v>230962.92235967278</v>
      </c>
      <c r="CG103" s="7">
        <v>116236.6903948345</v>
      </c>
      <c r="CH103" s="7">
        <v>281923.90021028346</v>
      </c>
      <c r="CI103" s="7">
        <v>131982.28662068141</v>
      </c>
      <c r="CJ103" s="7">
        <v>683918.65787494089</v>
      </c>
      <c r="CK103" s="7">
        <v>480841.12101746316</v>
      </c>
      <c r="CL103" s="7">
        <v>208696.53290287335</v>
      </c>
      <c r="CM103" s="7">
        <v>0</v>
      </c>
      <c r="CN103" s="7">
        <v>0</v>
      </c>
      <c r="CO103" s="7">
        <v>0</v>
      </c>
      <c r="CP103" s="7">
        <v>57417.649692118561</v>
      </c>
      <c r="CQ103" s="7">
        <v>64874.056523173</v>
      </c>
      <c r="CR103" s="7">
        <v>28220.437794259902</v>
      </c>
      <c r="CS103" s="7">
        <v>87639.748030542207</v>
      </c>
      <c r="CT103" s="7">
        <v>15819.599907466098</v>
      </c>
      <c r="CU103" s="7">
        <v>73126.52795507625</v>
      </c>
      <c r="CV103" s="7">
        <v>84818.845922527602</v>
      </c>
      <c r="CW103" s="7">
        <v>62730.547356074669</v>
      </c>
      <c r="CX103" s="7">
        <v>49711.244305076892</v>
      </c>
      <c r="CY103" s="7">
        <v>16908.316012904157</v>
      </c>
      <c r="CZ103" s="7">
        <v>40406.157760756891</v>
      </c>
      <c r="DA103" s="7">
        <v>1712436.4782317793</v>
      </c>
      <c r="DB103" s="7">
        <v>950642.47811307956</v>
      </c>
      <c r="DC103" s="7">
        <v>1085513.2189330328</v>
      </c>
      <c r="DD103" s="7">
        <v>851312.62199618341</v>
      </c>
      <c r="DE103" s="324">
        <f t="shared" si="105"/>
        <v>11185981.632734595</v>
      </c>
      <c r="DH103" s="27">
        <v>2456.394466376486</v>
      </c>
      <c r="DI103" s="27">
        <v>2413.1978324189413</v>
      </c>
      <c r="DJ103" s="27">
        <v>2776.9306413086101</v>
      </c>
      <c r="DK103" s="27">
        <v>2376.8481621924243</v>
      </c>
      <c r="DL103" s="27">
        <v>2288.7168426452458</v>
      </c>
      <c r="DM103" s="27">
        <v>2337.3169643476531</v>
      </c>
      <c r="DN103" s="27">
        <v>2428.3285909619799</v>
      </c>
      <c r="DO103" s="27">
        <v>2519.7605441168889</v>
      </c>
      <c r="DQ103" s="27">
        <v>2475.6926071101188</v>
      </c>
      <c r="DR103" s="27">
        <v>2424.0052219228128</v>
      </c>
      <c r="DS103" s="27">
        <v>2387.5083605048239</v>
      </c>
      <c r="DT103" s="27">
        <v>2401.932498351835</v>
      </c>
      <c r="DU103" s="27">
        <v>2388.4625934596938</v>
      </c>
      <c r="DV103" s="27">
        <v>2413.3967435613167</v>
      </c>
      <c r="DW103" s="27">
        <v>2346.9392170966498</v>
      </c>
      <c r="DX103" s="27">
        <v>2383.4340307669449</v>
      </c>
      <c r="DY103" s="27">
        <v>2350.1931611543937</v>
      </c>
      <c r="DZ103" s="27">
        <v>2387.0460580285035</v>
      </c>
      <c r="EA103" s="27">
        <v>2463.7848637899237</v>
      </c>
      <c r="EB103" s="27">
        <v>2463.5014271673349</v>
      </c>
      <c r="EC103" s="27">
        <v>2438.0758491706661</v>
      </c>
      <c r="ED103" s="27">
        <v>2396.4531700048733</v>
      </c>
      <c r="EE103" s="27">
        <v>2421.8915741526698</v>
      </c>
      <c r="EF103" s="27">
        <v>2469.3616454632656</v>
      </c>
      <c r="EG103" s="27">
        <v>2402.8256412368887</v>
      </c>
      <c r="EH103" s="27">
        <v>2425.7702682200079</v>
      </c>
      <c r="EI103" s="27">
        <v>2436.5960606895028</v>
      </c>
      <c r="EJ103" s="27">
        <v>2425.9488691817937</v>
      </c>
      <c r="EK103" s="27">
        <v>2405.6948447531154</v>
      </c>
      <c r="EL103" s="27">
        <v>2429.0398946427022</v>
      </c>
      <c r="EP103" s="27">
        <v>2333.5286414768539</v>
      </c>
      <c r="EQ103" s="27">
        <v>2380.4028709316344</v>
      </c>
      <c r="ER103" s="27">
        <v>2374.7590627522632</v>
      </c>
      <c r="ES103" s="27">
        <v>2369.2952571015549</v>
      </c>
      <c r="ET103" s="27">
        <v>2396.6653647305016</v>
      </c>
      <c r="EU103" s="27">
        <v>2404.2841077041198</v>
      </c>
      <c r="EV103" s="27">
        <v>2386.9731196662547</v>
      </c>
      <c r="EW103" s="27">
        <v>2414.696411925614</v>
      </c>
      <c r="EX103" s="27">
        <v>2387.547122842419</v>
      </c>
      <c r="EY103" s="27">
        <v>2652.2848647692795</v>
      </c>
      <c r="EZ103" s="27">
        <v>2456.2009487934542</v>
      </c>
      <c r="FA103" s="27">
        <v>2255.5542428424314</v>
      </c>
      <c r="FB103" s="27">
        <v>2546.5641082330549</v>
      </c>
      <c r="FC103" s="27">
        <v>2484.7277417346668</v>
      </c>
      <c r="FD103" s="27">
        <v>2470.4415869482941</v>
      </c>
      <c r="FE103" s="28">
        <v>2412.6838095489006</v>
      </c>
    </row>
    <row r="104" spans="1:162">
      <c r="A104" s="4" t="s">
        <v>184</v>
      </c>
      <c r="B104" s="2" t="s">
        <v>368</v>
      </c>
      <c r="C104" s="37" t="s">
        <v>186</v>
      </c>
      <c r="D104" s="1" t="s">
        <v>266</v>
      </c>
      <c r="E104" s="1">
        <v>5</v>
      </c>
      <c r="F104" s="1" t="s">
        <v>265</v>
      </c>
      <c r="G104" s="7">
        <v>0</v>
      </c>
      <c r="H104" s="7">
        <v>8.4</v>
      </c>
      <c r="I104" s="7">
        <v>46.095444685466376</v>
      </c>
      <c r="J104" s="7">
        <v>10</v>
      </c>
      <c r="K104" s="7">
        <v>6.2929936305732488</v>
      </c>
      <c r="L104" s="7">
        <v>36.840970350404312</v>
      </c>
      <c r="M104" s="7">
        <v>7.4249999999999998</v>
      </c>
      <c r="N104" s="7">
        <v>12.785714285714285</v>
      </c>
      <c r="O104" s="7">
        <v>12</v>
      </c>
      <c r="P104" s="7">
        <v>0</v>
      </c>
      <c r="Q104" s="7">
        <v>127.37722419928825</v>
      </c>
      <c r="R104" s="7">
        <v>3.0408163265306118</v>
      </c>
      <c r="S104" s="7">
        <v>33.478260869565219</v>
      </c>
      <c r="T104" s="7">
        <v>42.172588832487307</v>
      </c>
      <c r="U104" s="7">
        <v>12.716666666666667</v>
      </c>
      <c r="V104" s="7">
        <v>90.917647058823533</v>
      </c>
      <c r="W104" s="7">
        <v>20.297872340425531</v>
      </c>
      <c r="X104" s="7">
        <v>20.314606741573034</v>
      </c>
      <c r="Y104" s="7">
        <v>28.133333333333333</v>
      </c>
      <c r="Z104" s="7">
        <v>21.796296296296294</v>
      </c>
      <c r="AA104" s="7">
        <v>67.535836177474408</v>
      </c>
      <c r="AB104" s="7">
        <v>58.801089918256132</v>
      </c>
      <c r="AC104" s="7">
        <v>44.256756756756758</v>
      </c>
      <c r="AD104" s="7">
        <v>29.383561643835616</v>
      </c>
      <c r="AE104" s="7">
        <v>41.333333333333329</v>
      </c>
      <c r="AF104" s="7">
        <v>89.931034482758619</v>
      </c>
      <c r="AG104" s="7">
        <v>29.133689839572195</v>
      </c>
      <c r="AH104" s="7">
        <v>61.024958402662236</v>
      </c>
      <c r="AI104" s="7">
        <v>30.073170731707314</v>
      </c>
      <c r="AJ104" s="7">
        <v>113.75810473815463</v>
      </c>
      <c r="AK104" s="7">
        <v>103.77083333333334</v>
      </c>
      <c r="AL104" s="7">
        <v>39.989690721649488</v>
      </c>
      <c r="AM104" s="7">
        <v>0</v>
      </c>
      <c r="AN104" s="7">
        <v>0</v>
      </c>
      <c r="AO104" s="7">
        <v>0</v>
      </c>
      <c r="AP104" s="7">
        <v>14.795221843003413</v>
      </c>
      <c r="AQ104" s="7">
        <v>17.588357588357589</v>
      </c>
      <c r="AR104" s="7">
        <v>9.0476190476190474</v>
      </c>
      <c r="AS104" s="7">
        <v>11.958456973293769</v>
      </c>
      <c r="AT104" s="7">
        <v>8.6424870466321249</v>
      </c>
      <c r="AU104" s="7">
        <v>13.611111111111111</v>
      </c>
      <c r="AV104" s="7">
        <v>16.933333333333334</v>
      </c>
      <c r="AW104" s="7">
        <v>17.062906724511933</v>
      </c>
      <c r="AX104" s="7">
        <v>28.082706766917291</v>
      </c>
      <c r="AY104" s="7">
        <v>7.764705882352942</v>
      </c>
      <c r="AZ104" s="7">
        <v>23.051051051051051</v>
      </c>
      <c r="BA104" s="7">
        <v>234.265306122449</v>
      </c>
      <c r="BB104" s="7">
        <v>317.44504896626768</v>
      </c>
      <c r="BC104" s="7">
        <v>274.43262411347519</v>
      </c>
      <c r="BD104" s="7">
        <v>377.85154975530179</v>
      </c>
      <c r="BE104" s="9">
        <v>2621.6099820223194</v>
      </c>
      <c r="BG104" s="7">
        <v>0</v>
      </c>
      <c r="BH104" s="7">
        <v>34145.255553843672</v>
      </c>
      <c r="BI104" s="7">
        <v>189395.10542114478</v>
      </c>
      <c r="BJ104" s="7">
        <v>39415.936413086107</v>
      </c>
      <c r="BK104" s="7">
        <v>25559.645867790205</v>
      </c>
      <c r="BL104" s="7">
        <v>155141.81838609092</v>
      </c>
      <c r="BM104" s="7">
        <v>30722.757259245351</v>
      </c>
      <c r="BN104" s="7">
        <v>55177.619024581458</v>
      </c>
      <c r="BO104" s="7">
        <v>50408.442212522532</v>
      </c>
      <c r="BP104" s="7">
        <v>0</v>
      </c>
      <c r="BQ104" s="7">
        <v>530131.49601418152</v>
      </c>
      <c r="BR104" s="7">
        <v>12541.814537597646</v>
      </c>
      <c r="BS104" s="7">
        <v>134867.52833455629</v>
      </c>
      <c r="BT104" s="7">
        <v>170609.78085129589</v>
      </c>
      <c r="BU104" s="7">
        <v>52068.058110167287</v>
      </c>
      <c r="BV104" s="7">
        <v>368260.14846774813</v>
      </c>
      <c r="BW104" s="7">
        <v>84421.019388354092</v>
      </c>
      <c r="BX104" s="7">
        <v>82138.809699962731</v>
      </c>
      <c r="BY104" s="7">
        <v>115820.87000467123</v>
      </c>
      <c r="BZ104" s="7">
        <v>85210.265574078134</v>
      </c>
      <c r="CA104" s="7">
        <v>276063.12212562939</v>
      </c>
      <c r="CB104" s="7">
        <v>244525.73153019519</v>
      </c>
      <c r="CC104" s="7">
        <v>181143.21996506138</v>
      </c>
      <c r="CD104" s="7">
        <v>124455.64646881941</v>
      </c>
      <c r="CE104" s="7">
        <v>165522.517185045</v>
      </c>
      <c r="CF104" s="7">
        <v>369519.83613358939</v>
      </c>
      <c r="CG104" s="7">
        <v>121905.11652567265</v>
      </c>
      <c r="CH104" s="7">
        <v>250451.77262191547</v>
      </c>
      <c r="CI104" s="7">
        <v>122815.2127186485</v>
      </c>
      <c r="CJ104" s="7">
        <v>468590.55368300981</v>
      </c>
      <c r="CK104" s="7">
        <v>429227.7493201606</v>
      </c>
      <c r="CL104" s="7">
        <v>166545.8802262407</v>
      </c>
      <c r="CM104" s="7">
        <v>0</v>
      </c>
      <c r="CN104" s="7">
        <v>0</v>
      </c>
      <c r="CO104" s="7">
        <v>0</v>
      </c>
      <c r="CP104" s="7">
        <v>59612.681119799294</v>
      </c>
      <c r="CQ104" s="7">
        <v>72555.917498568102</v>
      </c>
      <c r="CR104" s="7">
        <v>35559.032230204233</v>
      </c>
      <c r="CS104" s="7">
        <v>48536.971409754697</v>
      </c>
      <c r="CT104" s="7">
        <v>36138.068308117829</v>
      </c>
      <c r="CU104" s="7">
        <v>57810.983700429329</v>
      </c>
      <c r="CV104" s="7">
        <v>70396.526814623503</v>
      </c>
      <c r="CW104" s="7">
        <v>74345.964694498965</v>
      </c>
      <c r="CX104" s="7">
        <v>121168.20784102597</v>
      </c>
      <c r="CY104" s="7">
        <v>34611.105865262216</v>
      </c>
      <c r="CZ104" s="7">
        <v>96894.163331286225</v>
      </c>
      <c r="DA104" s="7">
        <v>871193.34100496001</v>
      </c>
      <c r="DB104" s="7">
        <v>1355948.9257483722</v>
      </c>
      <c r="DC104" s="7">
        <v>1146303.8122656352</v>
      </c>
      <c r="DD104" s="7">
        <v>1622249.2244280325</v>
      </c>
      <c r="DE104" s="324">
        <f t="shared" si="105"/>
        <v>10840127.655885477</v>
      </c>
      <c r="DH104" s="27">
        <v>4064.9113754575797</v>
      </c>
      <c r="DI104" s="27">
        <v>4108.7596987834231</v>
      </c>
      <c r="DJ104" s="27">
        <v>3941.5936413086106</v>
      </c>
      <c r="DK104" s="27">
        <v>4061.6036449828562</v>
      </c>
      <c r="DL104" s="27">
        <v>4211.1219359993947</v>
      </c>
      <c r="DM104" s="27">
        <v>4137.7450854202498</v>
      </c>
      <c r="DN104" s="27">
        <v>4315.5679684030192</v>
      </c>
      <c r="DO104" s="27">
        <v>4200.7035177102107</v>
      </c>
      <c r="DQ104" s="27">
        <v>4161.9017791184033</v>
      </c>
      <c r="DR104" s="27">
        <v>4124.4893445790922</v>
      </c>
      <c r="DS104" s="27">
        <v>4028.5105866166164</v>
      </c>
      <c r="DT104" s="27">
        <v>4045.5135806096887</v>
      </c>
      <c r="DU104" s="27">
        <v>4094.4737701311105</v>
      </c>
      <c r="DV104" s="27">
        <v>4050.4804114594449</v>
      </c>
      <c r="DW104" s="27">
        <v>4159.1068252124132</v>
      </c>
      <c r="DX104" s="27">
        <v>4043.3374243897583</v>
      </c>
      <c r="DY104" s="27">
        <v>4116.855568886418</v>
      </c>
      <c r="DZ104" s="27">
        <v>3909.3919634666267</v>
      </c>
      <c r="EA104" s="27">
        <v>4087.6538701642107</v>
      </c>
      <c r="EB104" s="27">
        <v>4158.5237938638384</v>
      </c>
      <c r="EC104" s="27">
        <v>4093.0071076074937</v>
      </c>
      <c r="ED104" s="27">
        <v>4235.5534695682127</v>
      </c>
      <c r="EE104" s="27">
        <v>4004.5770286704442</v>
      </c>
      <c r="EF104" s="27">
        <v>4108.9245582339308</v>
      </c>
      <c r="EG104" s="27">
        <v>4184.334946824667</v>
      </c>
      <c r="EH104" s="27">
        <v>4104.0875598694292</v>
      </c>
      <c r="EI104" s="27">
        <v>4083.8797416582229</v>
      </c>
      <c r="EJ104" s="27">
        <v>4119.1839013281651</v>
      </c>
      <c r="EK104" s="27">
        <v>4136.3043500035546</v>
      </c>
      <c r="EL104" s="27">
        <v>4164.7203871991096</v>
      </c>
      <c r="EP104" s="27">
        <v>4029.1846754558692</v>
      </c>
      <c r="EQ104" s="27">
        <v>4125.2241509233163</v>
      </c>
      <c r="ER104" s="27">
        <v>3930.2088254436258</v>
      </c>
      <c r="ES104" s="27">
        <v>4058.798849897601</v>
      </c>
      <c r="ET104" s="27">
        <v>4181.4431555556002</v>
      </c>
      <c r="EU104" s="27">
        <v>4247.3375779907265</v>
      </c>
      <c r="EV104" s="27">
        <v>4157.2752055880019</v>
      </c>
      <c r="EW104" s="27">
        <v>4357.168792799901</v>
      </c>
      <c r="EX104" s="27">
        <v>4314.6912029066816</v>
      </c>
      <c r="EY104" s="27">
        <v>4457.4909068898305</v>
      </c>
      <c r="EZ104" s="27">
        <v>4203.4596651013953</v>
      </c>
      <c r="FA104" s="27">
        <v>3718.8321029046988</v>
      </c>
      <c r="FB104" s="27">
        <v>4271.4445544635282</v>
      </c>
      <c r="FC104" s="27">
        <v>4176.9954136052347</v>
      </c>
      <c r="FD104" s="27">
        <v>4293.3507232631646</v>
      </c>
      <c r="FE104" s="28">
        <v>4134.9124126859488</v>
      </c>
    </row>
    <row r="105" spans="1:162">
      <c r="A105" s="4" t="s">
        <v>184</v>
      </c>
      <c r="B105" s="2" t="s">
        <v>263</v>
      </c>
      <c r="C105" s="37" t="s">
        <v>186</v>
      </c>
      <c r="D105" s="1" t="s">
        <v>266</v>
      </c>
      <c r="E105" s="1">
        <v>5</v>
      </c>
      <c r="F105" s="1" t="s">
        <v>265</v>
      </c>
      <c r="G105" s="7">
        <v>0</v>
      </c>
      <c r="H105" s="7">
        <v>1.3333333333333333</v>
      </c>
      <c r="I105" s="7">
        <v>9.8181818181818183</v>
      </c>
      <c r="J105" s="7">
        <v>0</v>
      </c>
      <c r="K105" s="7">
        <v>2.1142857142857143</v>
      </c>
      <c r="L105" s="7">
        <v>11.503267973856209</v>
      </c>
      <c r="M105" s="7">
        <v>2.7857142857142856</v>
      </c>
      <c r="N105" s="7">
        <v>0.82558139534883723</v>
      </c>
      <c r="O105" s="7">
        <v>1.875</v>
      </c>
      <c r="P105" s="7">
        <v>0</v>
      </c>
      <c r="Q105" s="7">
        <v>36.51136363636364</v>
      </c>
      <c r="R105" s="7">
        <v>3.2352941176470589</v>
      </c>
      <c r="S105" s="7">
        <v>11.360655737704917</v>
      </c>
      <c r="T105" s="7">
        <v>5.4653465346534649</v>
      </c>
      <c r="U105" s="7">
        <v>5.48780487804878</v>
      </c>
      <c r="V105" s="7">
        <v>21.71268656716418</v>
      </c>
      <c r="W105" s="7">
        <v>1.7058823529411764</v>
      </c>
      <c r="X105" s="7">
        <v>4.4822695035460995</v>
      </c>
      <c r="Y105" s="7">
        <v>4.5161290322580641</v>
      </c>
      <c r="Z105" s="7">
        <v>0.91666666666666663</v>
      </c>
      <c r="AA105" s="7">
        <v>8.8706896551724146</v>
      </c>
      <c r="AB105" s="7">
        <v>7.7712177121771218</v>
      </c>
      <c r="AC105" s="7">
        <v>7.2025723472668801</v>
      </c>
      <c r="AD105" s="7">
        <v>5.9090909090909092</v>
      </c>
      <c r="AE105" s="7">
        <v>13.333333333333332</v>
      </c>
      <c r="AF105" s="7">
        <v>23.047619047619047</v>
      </c>
      <c r="AG105" s="7">
        <v>5.8947368421052628</v>
      </c>
      <c r="AH105" s="7">
        <v>6.1805555555555554</v>
      </c>
      <c r="AI105" s="7">
        <v>4.0461095100864553</v>
      </c>
      <c r="AJ105" s="7">
        <v>21.684887459807076</v>
      </c>
      <c r="AK105" s="7">
        <v>25.253012048192772</v>
      </c>
      <c r="AL105" s="7">
        <v>7.2931034482758621</v>
      </c>
      <c r="AM105" s="7">
        <v>0</v>
      </c>
      <c r="AN105" s="7">
        <v>0</v>
      </c>
      <c r="AO105" s="7">
        <v>0</v>
      </c>
      <c r="AP105" s="7">
        <v>3.6912751677852351</v>
      </c>
      <c r="AQ105" s="7">
        <v>3.1388888888888888</v>
      </c>
      <c r="AR105" s="7">
        <v>0.67592592592592593</v>
      </c>
      <c r="AS105" s="7">
        <v>0</v>
      </c>
      <c r="AT105" s="7">
        <v>3.57</v>
      </c>
      <c r="AU105" s="7">
        <v>0</v>
      </c>
      <c r="AV105" s="7">
        <v>4.503968253968254</v>
      </c>
      <c r="AW105" s="7">
        <v>4.2469879518072293</v>
      </c>
      <c r="AX105" s="7">
        <v>7.9264705882352944</v>
      </c>
      <c r="AY105" s="7">
        <v>6.16</v>
      </c>
      <c r="AZ105" s="7">
        <v>7.1166666666666671</v>
      </c>
      <c r="BA105" s="7">
        <v>32.609756097560975</v>
      </c>
      <c r="BB105" s="7">
        <v>109.47517730496453</v>
      </c>
      <c r="BC105" s="7">
        <v>136.43046357615896</v>
      </c>
      <c r="BD105" s="7">
        <v>162.33600000000001</v>
      </c>
      <c r="BE105" s="9">
        <v>744.01797183835902</v>
      </c>
      <c r="BG105" s="7">
        <v>0</v>
      </c>
      <c r="BH105" s="7">
        <v>10739.576930225337</v>
      </c>
      <c r="BI105" s="7">
        <v>76099.074009440897</v>
      </c>
      <c r="BJ105" s="7">
        <v>0</v>
      </c>
      <c r="BK105" s="7">
        <v>16477.528997604746</v>
      </c>
      <c r="BL105" s="7">
        <v>91566.311073698773</v>
      </c>
      <c r="BM105" s="7">
        <v>22597.724601546055</v>
      </c>
      <c r="BN105" s="7">
        <v>6320.0340207204463</v>
      </c>
      <c r="BO105" s="7">
        <v>14319.003125441681</v>
      </c>
      <c r="BP105" s="7">
        <v>0</v>
      </c>
      <c r="BQ105" s="7">
        <v>292959.5493768343</v>
      </c>
      <c r="BR105" s="7">
        <v>26027.245882889692</v>
      </c>
      <c r="BS105" s="7">
        <v>88614.217411179125</v>
      </c>
      <c r="BT105" s="7">
        <v>43515.702064695455</v>
      </c>
      <c r="BU105" s="7">
        <v>43468.106676374438</v>
      </c>
      <c r="BV105" s="7">
        <v>175235.2434200923</v>
      </c>
      <c r="BW105" s="7">
        <v>14089.83011165953</v>
      </c>
      <c r="BX105" s="7">
        <v>35502.102154298591</v>
      </c>
      <c r="BY105" s="7">
        <v>35669.708634962677</v>
      </c>
      <c r="BZ105" s="7">
        <v>6935.3611784876821</v>
      </c>
      <c r="CA105" s="7">
        <v>69164.267452428656</v>
      </c>
      <c r="CB105" s="7">
        <v>60009.130763823872</v>
      </c>
      <c r="CC105" s="7">
        <v>55868.004678885947</v>
      </c>
      <c r="CD105" s="7">
        <v>47499.912591149317</v>
      </c>
      <c r="CE105" s="7">
        <v>106506.6897659878</v>
      </c>
      <c r="CF105" s="7">
        <v>185566.42373347018</v>
      </c>
      <c r="CG105" s="7">
        <v>47463.262459076577</v>
      </c>
      <c r="CH105" s="7">
        <v>49035.567633122468</v>
      </c>
      <c r="CI105" s="7">
        <v>31134.820816153049</v>
      </c>
      <c r="CJ105" s="7">
        <v>171357.29894342387</v>
      </c>
      <c r="CK105" s="7">
        <v>205760.52486950785</v>
      </c>
      <c r="CL105" s="7">
        <v>56979.658529779284</v>
      </c>
      <c r="CM105" s="7">
        <v>0</v>
      </c>
      <c r="CN105" s="7">
        <v>0</v>
      </c>
      <c r="CO105" s="7">
        <v>0</v>
      </c>
      <c r="CP105" s="7">
        <v>28703.968606262166</v>
      </c>
      <c r="CQ105" s="7">
        <v>25090.314691867166</v>
      </c>
      <c r="CR105" s="7">
        <v>5214.2569017338974</v>
      </c>
      <c r="CS105" s="7">
        <v>0</v>
      </c>
      <c r="CT105" s="7">
        <v>28879.326144028793</v>
      </c>
      <c r="CU105" s="7">
        <v>0</v>
      </c>
      <c r="CV105" s="7">
        <v>32873.284641511695</v>
      </c>
      <c r="CW105" s="7">
        <v>33382.341085145439</v>
      </c>
      <c r="CX105" s="7">
        <v>64388.252826264725</v>
      </c>
      <c r="CY105" s="7">
        <v>54520.283668416676</v>
      </c>
      <c r="CZ105" s="7">
        <v>57579.638164781012</v>
      </c>
      <c r="DA105" s="7">
        <v>262767.53019295045</v>
      </c>
      <c r="DB105" s="7">
        <v>890118.03126320464</v>
      </c>
      <c r="DC105" s="7">
        <v>1112325.6577422565</v>
      </c>
      <c r="DD105" s="7">
        <v>1334580.0703635574</v>
      </c>
      <c r="DE105" s="324">
        <f t="shared" ref="DE105:DE108" si="217">SUM(BG105:DD105)</f>
        <v>6016904.8381989412</v>
      </c>
      <c r="DH105" s="27">
        <v>8054.6826976690036</v>
      </c>
      <c r="DI105" s="27">
        <v>7750.831612072684</v>
      </c>
      <c r="DK105" s="27">
        <v>7793.4258772454878</v>
      </c>
      <c r="DL105" s="27">
        <v>7960.0259058385864</v>
      </c>
      <c r="DM105" s="27">
        <v>8112.0037031190968</v>
      </c>
      <c r="DN105" s="27">
        <v>7655.25247580223</v>
      </c>
      <c r="DO105" s="27">
        <v>7636.80166690223</v>
      </c>
      <c r="DQ105" s="27">
        <v>8023.7909570997244</v>
      </c>
      <c r="DR105" s="27">
        <v>8044.7850910749958</v>
      </c>
      <c r="DS105" s="27">
        <v>7800.0970592812801</v>
      </c>
      <c r="DT105" s="27">
        <v>7962.1121531417411</v>
      </c>
      <c r="DU105" s="27">
        <v>7920.8549943615653</v>
      </c>
      <c r="DV105" s="27">
        <v>8070.6384665036494</v>
      </c>
      <c r="DW105" s="27">
        <v>8259.5555826969667</v>
      </c>
      <c r="DX105" s="27">
        <v>7920.5639299938312</v>
      </c>
      <c r="DY105" s="27">
        <v>7898.2926263131649</v>
      </c>
      <c r="DZ105" s="27">
        <v>7565.8485583501988</v>
      </c>
      <c r="EA105" s="27">
        <v>7796.9436583884581</v>
      </c>
      <c r="EB105" s="27">
        <v>7721.9726671397293</v>
      </c>
      <c r="EC105" s="27">
        <v>7756.6738638988982</v>
      </c>
      <c r="ED105" s="27">
        <v>8038.4467461944996</v>
      </c>
      <c r="EE105" s="27">
        <v>7988.0017324490855</v>
      </c>
      <c r="EF105" s="27">
        <v>8051.4357405018054</v>
      </c>
      <c r="EG105" s="27">
        <v>8051.8034528790622</v>
      </c>
      <c r="EH105" s="27">
        <v>7933.8446507523995</v>
      </c>
      <c r="EI105" s="27">
        <v>7695.0020108298495</v>
      </c>
      <c r="EJ105" s="27">
        <v>7902.1530206709404</v>
      </c>
      <c r="EK105" s="27">
        <v>8147.9597157295566</v>
      </c>
      <c r="EL105" s="27">
        <v>7812.813699118673</v>
      </c>
      <c r="EP105" s="27">
        <v>7776.166040605568</v>
      </c>
      <c r="EQ105" s="27">
        <v>7993.3745920992742</v>
      </c>
      <c r="ER105" s="27">
        <v>7714.2430874967249</v>
      </c>
      <c r="ET105" s="27">
        <v>8089.4470991677299</v>
      </c>
      <c r="EV105" s="27">
        <v>7298.7380878070016</v>
      </c>
      <c r="EW105" s="27">
        <v>7860.2391774952375</v>
      </c>
      <c r="EX105" s="27">
        <v>8123.193306467535</v>
      </c>
      <c r="EY105" s="27">
        <v>8850.6954007169934</v>
      </c>
      <c r="EZ105" s="27">
        <v>8090.8156671823435</v>
      </c>
      <c r="FA105" s="27">
        <v>8057.9422123492659</v>
      </c>
      <c r="FB105" s="27">
        <v>8130.7749681337045</v>
      </c>
      <c r="FC105" s="27">
        <v>8153.0592844561288</v>
      </c>
      <c r="FD105" s="27">
        <v>8221.0974174770672</v>
      </c>
      <c r="FE105" s="28">
        <v>8087.0423376092031</v>
      </c>
    </row>
    <row r="106" spans="1:162">
      <c r="A106" s="4" t="s">
        <v>184</v>
      </c>
      <c r="B106" s="2" t="s">
        <v>279</v>
      </c>
      <c r="C106" s="37" t="s">
        <v>186</v>
      </c>
      <c r="D106" s="1" t="s">
        <v>266</v>
      </c>
      <c r="E106" s="1">
        <v>5</v>
      </c>
      <c r="F106" s="1" t="s">
        <v>265</v>
      </c>
      <c r="G106" s="7">
        <v>0</v>
      </c>
      <c r="H106" s="7">
        <v>0</v>
      </c>
      <c r="I106" s="7">
        <v>4.0677966101694913</v>
      </c>
      <c r="J106" s="7">
        <v>0</v>
      </c>
      <c r="K106" s="7">
        <v>1.3913043478260869</v>
      </c>
      <c r="L106" s="7">
        <v>3.0952380952380949</v>
      </c>
      <c r="M106" s="7">
        <v>2.5</v>
      </c>
      <c r="N106" s="7">
        <v>1.0263157894736841</v>
      </c>
      <c r="O106" s="7">
        <v>0.44444444444444442</v>
      </c>
      <c r="P106" s="7">
        <v>0</v>
      </c>
      <c r="Q106" s="7">
        <v>18.653543307086615</v>
      </c>
      <c r="R106" s="7">
        <v>0</v>
      </c>
      <c r="S106" s="7">
        <v>1.8888888888888888</v>
      </c>
      <c r="T106" s="7">
        <v>1</v>
      </c>
      <c r="U106" s="7">
        <v>0.64285714285714279</v>
      </c>
      <c r="V106" s="7">
        <v>4.8205128205128203</v>
      </c>
      <c r="W106" s="7">
        <v>3.375</v>
      </c>
      <c r="X106" s="7">
        <v>0</v>
      </c>
      <c r="Y106" s="7">
        <v>0</v>
      </c>
      <c r="Z106" s="7">
        <v>0</v>
      </c>
      <c r="AA106" s="7">
        <v>2.2424242424242427</v>
      </c>
      <c r="AB106" s="7">
        <v>2.5614035087719298</v>
      </c>
      <c r="AC106" s="7">
        <v>2.7272727272727271</v>
      </c>
      <c r="AD106" s="7">
        <v>0.96825396825396814</v>
      </c>
      <c r="AE106" s="7">
        <v>8.9333333333333336</v>
      </c>
      <c r="AF106" s="7">
        <v>8.9764705882352942</v>
      </c>
      <c r="AG106" s="7">
        <v>0.86538461538461542</v>
      </c>
      <c r="AH106" s="7">
        <v>0</v>
      </c>
      <c r="AI106" s="7">
        <v>0</v>
      </c>
      <c r="AJ106" s="7">
        <v>5.4388489208633093</v>
      </c>
      <c r="AK106" s="7">
        <v>2.7755102040816326</v>
      </c>
      <c r="AL106" s="7">
        <v>0</v>
      </c>
      <c r="AM106" s="7">
        <v>0</v>
      </c>
      <c r="AN106" s="7">
        <v>0</v>
      </c>
      <c r="AO106" s="7">
        <v>0</v>
      </c>
      <c r="AP106" s="7">
        <v>1.380281690140845</v>
      </c>
      <c r="AQ106" s="7">
        <v>0</v>
      </c>
      <c r="AR106" s="7">
        <v>0</v>
      </c>
      <c r="AS106" s="7">
        <v>0</v>
      </c>
      <c r="AT106" s="7">
        <v>0</v>
      </c>
      <c r="AU106" s="7">
        <v>0</v>
      </c>
      <c r="AV106" s="7">
        <v>0</v>
      </c>
      <c r="AW106" s="7">
        <v>2.1084337349397591</v>
      </c>
      <c r="AX106" s="7">
        <v>4.3962264150943398</v>
      </c>
      <c r="AY106" s="7">
        <v>0</v>
      </c>
      <c r="AZ106" s="7">
        <v>4.6958333333333337</v>
      </c>
      <c r="BA106" s="7">
        <v>17.109375</v>
      </c>
      <c r="BB106" s="7">
        <v>43.666666666666664</v>
      </c>
      <c r="BC106" s="7">
        <v>70.515789473684222</v>
      </c>
      <c r="BD106" s="7">
        <v>51.702857142857141</v>
      </c>
      <c r="BE106" s="9">
        <v>273.97026701183461</v>
      </c>
      <c r="BG106" s="7">
        <v>0</v>
      </c>
      <c r="BH106" s="7">
        <v>0</v>
      </c>
      <c r="BI106" s="7">
        <v>60931.414351613654</v>
      </c>
      <c r="BJ106" s="7">
        <v>0</v>
      </c>
      <c r="BK106" s="7">
        <v>20899.836433309072</v>
      </c>
      <c r="BL106" s="7">
        <v>51801.860647569913</v>
      </c>
      <c r="BM106" s="7">
        <v>37174.038747559774</v>
      </c>
      <c r="BN106" s="7">
        <v>15233.593466652566</v>
      </c>
      <c r="BO106" s="7">
        <v>5872.2226967075394</v>
      </c>
      <c r="BP106" s="7">
        <v>0</v>
      </c>
      <c r="BQ106" s="7">
        <v>283287.32143755758</v>
      </c>
      <c r="BR106" s="7">
        <v>0</v>
      </c>
      <c r="BS106" s="7">
        <v>27805.283595311215</v>
      </c>
      <c r="BT106" s="7">
        <v>14630.688013328585</v>
      </c>
      <c r="BU106" s="7">
        <v>10094.304147995983</v>
      </c>
      <c r="BV106" s="7">
        <v>69991.899788011404</v>
      </c>
      <c r="BW106" s="7">
        <v>50223.276113430795</v>
      </c>
      <c r="BX106" s="7">
        <v>0</v>
      </c>
      <c r="BY106" s="7">
        <v>0</v>
      </c>
      <c r="BZ106" s="7">
        <v>0</v>
      </c>
      <c r="CA106" s="7">
        <v>32502.186718811707</v>
      </c>
      <c r="CB106" s="7">
        <v>36702.246464084034</v>
      </c>
      <c r="CC106" s="7">
        <v>37590.070950372909</v>
      </c>
      <c r="CD106" s="7">
        <v>14273.50522858962</v>
      </c>
      <c r="CE106" s="7">
        <v>130856.61428914308</v>
      </c>
      <c r="CF106" s="7">
        <v>132841.90623505122</v>
      </c>
      <c r="CG106" s="7">
        <v>13196.852962948551</v>
      </c>
      <c r="CH106" s="7">
        <v>0</v>
      </c>
      <c r="CI106" s="7">
        <v>0</v>
      </c>
      <c r="CJ106" s="7">
        <v>76970.121661753961</v>
      </c>
      <c r="CK106" s="7">
        <v>41431.746775620784</v>
      </c>
      <c r="CL106" s="7">
        <v>0</v>
      </c>
      <c r="CM106" s="7">
        <v>0</v>
      </c>
      <c r="CN106" s="7">
        <v>0</v>
      </c>
      <c r="CO106" s="7">
        <v>0</v>
      </c>
      <c r="CP106" s="7">
        <v>20298.266706937506</v>
      </c>
      <c r="CQ106" s="7">
        <v>0</v>
      </c>
      <c r="CR106" s="7">
        <v>0</v>
      </c>
      <c r="CS106" s="7">
        <v>0</v>
      </c>
      <c r="CT106" s="7">
        <v>0</v>
      </c>
      <c r="CU106" s="7">
        <v>0</v>
      </c>
      <c r="CV106" s="7">
        <v>0</v>
      </c>
      <c r="CW106" s="7">
        <v>30658.509498389634</v>
      </c>
      <c r="CX106" s="7">
        <v>65925.399133068044</v>
      </c>
      <c r="CY106" s="7">
        <v>0</v>
      </c>
      <c r="CZ106" s="7">
        <v>69829.728726880974</v>
      </c>
      <c r="DA106" s="7">
        <v>258654.31124004669</v>
      </c>
      <c r="DB106" s="7">
        <v>629685.25954666256</v>
      </c>
      <c r="DC106" s="7">
        <v>1035927.3537185244</v>
      </c>
      <c r="DD106" s="7">
        <v>777773.10925662541</v>
      </c>
      <c r="DE106" s="324">
        <f t="shared" si="217"/>
        <v>4053062.9285525596</v>
      </c>
      <c r="DI106" s="27">
        <v>14978.97269477169</v>
      </c>
      <c r="DK106" s="27">
        <v>15021.757436440896</v>
      </c>
      <c r="DL106" s="27">
        <v>16735.985747676434</v>
      </c>
      <c r="DM106" s="27">
        <v>14869.61549902391</v>
      </c>
      <c r="DN106" s="27">
        <v>14842.98850596917</v>
      </c>
      <c r="DO106" s="27">
        <v>13212.501067591964</v>
      </c>
      <c r="DQ106" s="27">
        <v>15186.783378037067</v>
      </c>
      <c r="DS106" s="27">
        <v>14720.444256341232</v>
      </c>
      <c r="DT106" s="27">
        <v>14630.688013328585</v>
      </c>
      <c r="DU106" s="27">
        <v>15702.250896882642</v>
      </c>
      <c r="DV106" s="27">
        <v>14519.596232619388</v>
      </c>
      <c r="DW106" s="27">
        <v>14880.970700275791</v>
      </c>
      <c r="EA106" s="27">
        <v>14494.218401632246</v>
      </c>
      <c r="EB106" s="27">
        <v>14328.959235978013</v>
      </c>
      <c r="EC106" s="27">
        <v>13783.026015136735</v>
      </c>
      <c r="ED106" s="27">
        <v>14741.489006576167</v>
      </c>
      <c r="EE106" s="27">
        <v>14648.128465202582</v>
      </c>
      <c r="EF106" s="27">
        <v>14798.901743092207</v>
      </c>
      <c r="EG106" s="27">
        <v>15249.696757184991</v>
      </c>
      <c r="EJ106" s="27">
        <v>14151.913903417726</v>
      </c>
      <c r="EK106" s="27">
        <v>14927.614647098666</v>
      </c>
      <c r="EP106" s="27">
        <v>14705.887104005744</v>
      </c>
      <c r="EW106" s="27">
        <v>14540.893076379083</v>
      </c>
      <c r="EX106" s="27">
        <v>14995.906240569126</v>
      </c>
      <c r="EZ106" s="27">
        <v>14870.572222228422</v>
      </c>
      <c r="FA106" s="27">
        <v>15117.694903527843</v>
      </c>
      <c r="FB106" s="27">
        <v>14420.27311938922</v>
      </c>
      <c r="FC106" s="27">
        <v>14690.714823594537</v>
      </c>
      <c r="FD106" s="27">
        <v>15043.135954897154</v>
      </c>
      <c r="FE106" s="28">
        <v>14793.805812429568</v>
      </c>
    </row>
    <row r="107" spans="1:162">
      <c r="A107" s="4" t="s">
        <v>184</v>
      </c>
      <c r="B107" s="2" t="s">
        <v>278</v>
      </c>
      <c r="C107" s="37" t="s">
        <v>186</v>
      </c>
      <c r="D107" s="1" t="s">
        <v>266</v>
      </c>
      <c r="E107" s="1">
        <v>5</v>
      </c>
      <c r="F107" s="1" t="s">
        <v>265</v>
      </c>
      <c r="G107" s="7">
        <v>0</v>
      </c>
      <c r="H107" s="7">
        <v>0</v>
      </c>
      <c r="I107" s="7">
        <v>1.4375</v>
      </c>
      <c r="J107" s="7">
        <v>0</v>
      </c>
      <c r="K107" s="7">
        <v>0</v>
      </c>
      <c r="L107" s="7">
        <v>0</v>
      </c>
      <c r="M107" s="7">
        <v>0</v>
      </c>
      <c r="N107" s="7">
        <v>0</v>
      </c>
      <c r="O107" s="7">
        <v>0</v>
      </c>
      <c r="P107" s="7">
        <v>0</v>
      </c>
      <c r="Q107" s="7">
        <v>4.408163265306122</v>
      </c>
      <c r="R107" s="7">
        <v>0</v>
      </c>
      <c r="S107" s="7">
        <v>0</v>
      </c>
      <c r="T107" s="7">
        <v>0</v>
      </c>
      <c r="U107" s="7">
        <v>0</v>
      </c>
      <c r="V107" s="7">
        <v>1.5365853658536586</v>
      </c>
      <c r="W107" s="7">
        <v>1.75</v>
      </c>
      <c r="X107" s="7">
        <v>0</v>
      </c>
      <c r="Y107" s="7">
        <v>1.5</v>
      </c>
      <c r="Z107" s="7">
        <v>0</v>
      </c>
      <c r="AA107" s="7">
        <v>0.9423076923076924</v>
      </c>
      <c r="AB107" s="7">
        <v>0</v>
      </c>
      <c r="AC107" s="7">
        <v>1.2222222222222221</v>
      </c>
      <c r="AD107" s="7">
        <v>0</v>
      </c>
      <c r="AE107" s="7">
        <v>0</v>
      </c>
      <c r="AF107" s="7">
        <v>0.88571428571428568</v>
      </c>
      <c r="AG107" s="7">
        <v>0</v>
      </c>
      <c r="AH107" s="7">
        <v>2.5909090909090908</v>
      </c>
      <c r="AI107" s="7">
        <v>0</v>
      </c>
      <c r="AJ107" s="7">
        <v>1.452054794520548</v>
      </c>
      <c r="AK107" s="7">
        <v>0</v>
      </c>
      <c r="AL107" s="7">
        <v>0</v>
      </c>
      <c r="AM107" s="7">
        <v>0</v>
      </c>
      <c r="AN107" s="7">
        <v>0</v>
      </c>
      <c r="AO107" s="7">
        <v>0</v>
      </c>
      <c r="AP107" s="7">
        <v>0</v>
      </c>
      <c r="AQ107" s="7">
        <v>0</v>
      </c>
      <c r="AR107" s="7">
        <v>0</v>
      </c>
      <c r="AS107" s="7">
        <v>0</v>
      </c>
      <c r="AT107" s="7">
        <v>0</v>
      </c>
      <c r="AU107" s="7">
        <v>0</v>
      </c>
      <c r="AV107" s="7">
        <v>0</v>
      </c>
      <c r="AW107" s="7">
        <v>0</v>
      </c>
      <c r="AX107" s="7">
        <v>0</v>
      </c>
      <c r="AY107" s="7">
        <v>0</v>
      </c>
      <c r="AZ107" s="7">
        <v>1.72</v>
      </c>
      <c r="BA107" s="7">
        <v>4.05</v>
      </c>
      <c r="BB107" s="7">
        <v>10.327868852459016</v>
      </c>
      <c r="BC107" s="7">
        <v>30</v>
      </c>
      <c r="BD107" s="7">
        <v>17.832167832167833</v>
      </c>
      <c r="BE107" s="9">
        <v>81.655493401460461</v>
      </c>
      <c r="BG107" s="7">
        <v>0</v>
      </c>
      <c r="BH107" s="7">
        <v>0</v>
      </c>
      <c r="BI107" s="7">
        <v>45167.44880544972</v>
      </c>
      <c r="BJ107" s="7">
        <v>0</v>
      </c>
      <c r="BK107" s="7">
        <v>0</v>
      </c>
      <c r="BL107" s="7">
        <v>0</v>
      </c>
      <c r="BM107" s="7">
        <v>0</v>
      </c>
      <c r="BN107" s="7">
        <v>0</v>
      </c>
      <c r="BO107" s="7">
        <v>0</v>
      </c>
      <c r="BP107" s="7">
        <v>0</v>
      </c>
      <c r="BQ107" s="7">
        <v>144768.13012541435</v>
      </c>
      <c r="BR107" s="7">
        <v>0</v>
      </c>
      <c r="BS107" s="7">
        <v>0</v>
      </c>
      <c r="BT107" s="7">
        <v>0</v>
      </c>
      <c r="BU107" s="7">
        <v>0</v>
      </c>
      <c r="BV107" s="7">
        <v>47133.070490465783</v>
      </c>
      <c r="BW107" s="7">
        <v>55591.888649030036</v>
      </c>
      <c r="BX107" s="7">
        <v>0</v>
      </c>
      <c r="BY107" s="7">
        <v>46404.22465375546</v>
      </c>
      <c r="BZ107" s="7">
        <v>0</v>
      </c>
      <c r="CA107" s="7">
        <v>29926.528319122463</v>
      </c>
      <c r="CB107" s="7">
        <v>0</v>
      </c>
      <c r="CC107" s="7">
        <v>38161.798611431987</v>
      </c>
      <c r="CD107" s="7">
        <v>0</v>
      </c>
      <c r="CE107" s="7">
        <v>0</v>
      </c>
      <c r="CF107" s="7">
        <v>28679.024564963933</v>
      </c>
      <c r="CG107" s="7">
        <v>0</v>
      </c>
      <c r="CH107" s="7">
        <v>81065.589925059714</v>
      </c>
      <c r="CI107" s="7">
        <v>0</v>
      </c>
      <c r="CJ107" s="7">
        <v>44357.891563091915</v>
      </c>
      <c r="CK107" s="7">
        <v>0</v>
      </c>
      <c r="CL107" s="7">
        <v>0</v>
      </c>
      <c r="CM107" s="7">
        <v>0</v>
      </c>
      <c r="CN107" s="7">
        <v>0</v>
      </c>
      <c r="CO107" s="7">
        <v>0</v>
      </c>
      <c r="CP107" s="7">
        <v>0</v>
      </c>
      <c r="CQ107" s="7">
        <v>0</v>
      </c>
      <c r="CR107" s="7">
        <v>0</v>
      </c>
      <c r="CS107" s="7">
        <v>0</v>
      </c>
      <c r="CT107" s="7">
        <v>0</v>
      </c>
      <c r="CU107" s="7">
        <v>0</v>
      </c>
      <c r="CV107" s="7">
        <v>0</v>
      </c>
      <c r="CW107" s="7">
        <v>0</v>
      </c>
      <c r="CX107" s="7">
        <v>0</v>
      </c>
      <c r="CY107" s="7">
        <v>0</v>
      </c>
      <c r="CZ107" s="7">
        <v>53313.847537717564</v>
      </c>
      <c r="DA107" s="7">
        <v>117370.05008566898</v>
      </c>
      <c r="DB107" s="7">
        <v>292616.71768562146</v>
      </c>
      <c r="DC107" s="7">
        <v>885231.83312083979</v>
      </c>
      <c r="DD107" s="7">
        <v>534894.18907499593</v>
      </c>
      <c r="DE107" s="324">
        <f t="shared" si="217"/>
        <v>2444682.2332126289</v>
      </c>
      <c r="DI107" s="27">
        <v>31420.833951617195</v>
      </c>
      <c r="DQ107" s="27">
        <v>32840.918408080113</v>
      </c>
      <c r="DV107" s="27">
        <v>30673.903017604716</v>
      </c>
      <c r="DW107" s="27">
        <v>31766.793513731449</v>
      </c>
      <c r="DY107" s="27">
        <v>30936.149769170308</v>
      </c>
      <c r="EA107" s="27">
        <v>31758.764746823836</v>
      </c>
      <c r="EC107" s="27">
        <v>31223.28977298981</v>
      </c>
      <c r="EF107" s="27">
        <v>32379.543863668958</v>
      </c>
      <c r="EJ107" s="27">
        <v>30548.359284016129</v>
      </c>
      <c r="EZ107" s="27">
        <v>30996.422987045094</v>
      </c>
      <c r="FA107" s="27">
        <v>28980.259280412094</v>
      </c>
      <c r="FB107" s="27">
        <v>28332.729807655414</v>
      </c>
      <c r="FC107" s="27">
        <v>29507.727770694659</v>
      </c>
      <c r="FD107" s="27">
        <v>29996.027073617417</v>
      </c>
      <c r="FE107" s="28">
        <v>29938.980604688921</v>
      </c>
    </row>
    <row r="108" spans="1:162">
      <c r="A108" s="4" t="s">
        <v>184</v>
      </c>
      <c r="B108" s="2" t="s">
        <v>271</v>
      </c>
      <c r="C108" s="37" t="s">
        <v>186</v>
      </c>
      <c r="D108" s="1" t="s">
        <v>266</v>
      </c>
      <c r="E108" s="1">
        <v>5</v>
      </c>
      <c r="F108" s="1" t="s">
        <v>265</v>
      </c>
      <c r="G108" s="7">
        <v>0</v>
      </c>
      <c r="H108" s="7">
        <v>0</v>
      </c>
      <c r="I108" s="7">
        <v>0.4375</v>
      </c>
      <c r="J108" s="7">
        <v>0</v>
      </c>
      <c r="K108" s="7">
        <v>0</v>
      </c>
      <c r="L108" s="7">
        <v>0</v>
      </c>
      <c r="M108" s="7">
        <v>0</v>
      </c>
      <c r="N108" s="7">
        <v>0</v>
      </c>
      <c r="O108" s="7">
        <v>0</v>
      </c>
      <c r="P108" s="7">
        <v>0</v>
      </c>
      <c r="Q108" s="7">
        <v>1.5510204081632653</v>
      </c>
      <c r="R108" s="7">
        <v>0</v>
      </c>
      <c r="S108" s="7">
        <v>0</v>
      </c>
      <c r="T108" s="7">
        <v>0</v>
      </c>
      <c r="U108" s="7">
        <v>0</v>
      </c>
      <c r="V108" s="7">
        <v>0</v>
      </c>
      <c r="W108" s="7">
        <v>0</v>
      </c>
      <c r="X108" s="7">
        <v>0</v>
      </c>
      <c r="Y108" s="7">
        <v>0</v>
      </c>
      <c r="Z108" s="7">
        <v>0</v>
      </c>
      <c r="AA108" s="7">
        <v>0</v>
      </c>
      <c r="AB108" s="7">
        <v>0</v>
      </c>
      <c r="AC108" s="7">
        <v>0</v>
      </c>
      <c r="AD108" s="7">
        <v>0</v>
      </c>
      <c r="AE108" s="7">
        <v>0</v>
      </c>
      <c r="AF108" s="7">
        <v>0</v>
      </c>
      <c r="AG108" s="7">
        <v>0</v>
      </c>
      <c r="AH108" s="7">
        <v>0</v>
      </c>
      <c r="AI108" s="7">
        <v>0</v>
      </c>
      <c r="AJ108" s="7">
        <v>0</v>
      </c>
      <c r="AK108" s="7">
        <v>0</v>
      </c>
      <c r="AL108" s="7">
        <v>0</v>
      </c>
      <c r="AM108" s="7">
        <v>0</v>
      </c>
      <c r="AN108" s="7">
        <v>0</v>
      </c>
      <c r="AO108" s="7">
        <v>0</v>
      </c>
      <c r="AP108" s="7">
        <v>0</v>
      </c>
      <c r="AQ108" s="7">
        <v>0</v>
      </c>
      <c r="AR108" s="7">
        <v>0</v>
      </c>
      <c r="AS108" s="7">
        <v>0</v>
      </c>
      <c r="AT108" s="7">
        <v>0</v>
      </c>
      <c r="AU108" s="7">
        <v>0</v>
      </c>
      <c r="AV108" s="7">
        <v>0</v>
      </c>
      <c r="AW108" s="7">
        <v>0</v>
      </c>
      <c r="AX108" s="7">
        <v>0</v>
      </c>
      <c r="AY108" s="7">
        <v>0</v>
      </c>
      <c r="AZ108" s="7">
        <v>0</v>
      </c>
      <c r="BA108" s="7">
        <v>0.8</v>
      </c>
      <c r="BB108" s="7">
        <v>0.95121951219512202</v>
      </c>
      <c r="BC108" s="7">
        <v>3.9622641509433962</v>
      </c>
      <c r="BD108" s="7">
        <v>0</v>
      </c>
      <c r="BE108" s="9">
        <v>7.7020040713017828</v>
      </c>
      <c r="BG108" s="7">
        <v>0</v>
      </c>
      <c r="BH108" s="7">
        <v>0</v>
      </c>
      <c r="BI108" s="7">
        <v>53333.297788615135</v>
      </c>
      <c r="BJ108" s="7">
        <v>0</v>
      </c>
      <c r="BK108" s="7">
        <v>0</v>
      </c>
      <c r="BL108" s="7">
        <v>0</v>
      </c>
      <c r="BM108" s="7">
        <v>0</v>
      </c>
      <c r="BN108" s="7">
        <v>0</v>
      </c>
      <c r="BO108" s="7">
        <v>0</v>
      </c>
      <c r="BP108" s="7">
        <v>0</v>
      </c>
      <c r="BQ108" s="7">
        <v>186481.43807511745</v>
      </c>
      <c r="BR108" s="7">
        <v>0</v>
      </c>
      <c r="BS108" s="7">
        <v>0</v>
      </c>
      <c r="BT108" s="7">
        <v>0</v>
      </c>
      <c r="BU108" s="7">
        <v>0</v>
      </c>
      <c r="BV108" s="7">
        <v>0</v>
      </c>
      <c r="BW108" s="7">
        <v>0</v>
      </c>
      <c r="BX108" s="7">
        <v>0</v>
      </c>
      <c r="BY108" s="7">
        <v>0</v>
      </c>
      <c r="BZ108" s="7">
        <v>0</v>
      </c>
      <c r="CA108" s="7">
        <v>0</v>
      </c>
      <c r="CB108" s="7">
        <v>0</v>
      </c>
      <c r="CC108" s="7">
        <v>0</v>
      </c>
      <c r="CD108" s="7">
        <v>0</v>
      </c>
      <c r="CE108" s="7">
        <v>0</v>
      </c>
      <c r="CF108" s="7">
        <v>0</v>
      </c>
      <c r="CG108" s="7">
        <v>0</v>
      </c>
      <c r="CH108" s="7">
        <v>0</v>
      </c>
      <c r="CI108" s="7">
        <v>0</v>
      </c>
      <c r="CJ108" s="7">
        <v>0</v>
      </c>
      <c r="CK108" s="7">
        <v>0</v>
      </c>
      <c r="CL108" s="7">
        <v>0</v>
      </c>
      <c r="CM108" s="7">
        <v>0</v>
      </c>
      <c r="CN108" s="7">
        <v>0</v>
      </c>
      <c r="CO108" s="7">
        <v>0</v>
      </c>
      <c r="CP108" s="7">
        <v>0</v>
      </c>
      <c r="CQ108" s="7">
        <v>0</v>
      </c>
      <c r="CR108" s="7">
        <v>0</v>
      </c>
      <c r="CS108" s="7">
        <v>0</v>
      </c>
      <c r="CT108" s="7">
        <v>0</v>
      </c>
      <c r="CU108" s="7">
        <v>0</v>
      </c>
      <c r="CV108" s="7">
        <v>0</v>
      </c>
      <c r="CW108" s="7">
        <v>0</v>
      </c>
      <c r="CX108" s="7">
        <v>0</v>
      </c>
      <c r="CY108" s="7">
        <v>0</v>
      </c>
      <c r="CZ108" s="7">
        <v>0</v>
      </c>
      <c r="DA108" s="7">
        <v>60078.351424329681</v>
      </c>
      <c r="DB108" s="7">
        <v>96419.573440731459</v>
      </c>
      <c r="DC108" s="7">
        <v>500628.14305369579</v>
      </c>
      <c r="DD108" s="7">
        <v>0</v>
      </c>
      <c r="DE108" s="324">
        <f t="shared" si="217"/>
        <v>896940.8037824895</v>
      </c>
      <c r="DI108" s="27">
        <v>121904.68065969173</v>
      </c>
      <c r="DQ108" s="27">
        <v>120231.4534957994</v>
      </c>
      <c r="FA108" s="27">
        <v>75097.939280412102</v>
      </c>
      <c r="FB108" s="27">
        <v>101364.16695051255</v>
      </c>
      <c r="FC108" s="27">
        <v>126349.00753259941</v>
      </c>
      <c r="FE108" s="28">
        <v>116455.50891417403</v>
      </c>
    </row>
    <row r="109" spans="1:162">
      <c r="A109" s="434" t="s">
        <v>104</v>
      </c>
      <c r="B109" s="2"/>
      <c r="G109" s="359"/>
      <c r="H109" s="359"/>
      <c r="I109" s="359"/>
      <c r="J109" s="359"/>
      <c r="K109" s="359"/>
      <c r="L109" s="359"/>
      <c r="M109" s="359"/>
      <c r="N109" s="359"/>
      <c r="O109" s="359"/>
      <c r="P109" s="359"/>
      <c r="Q109" s="359"/>
      <c r="R109" s="359"/>
      <c r="S109" s="359"/>
      <c r="T109" s="359"/>
      <c r="U109" s="359"/>
      <c r="V109" s="359"/>
      <c r="W109" s="359"/>
      <c r="X109" s="359"/>
      <c r="Y109" s="359"/>
      <c r="Z109" s="359"/>
      <c r="AA109" s="359"/>
      <c r="AB109" s="359"/>
      <c r="AC109" s="359"/>
      <c r="AD109" s="359"/>
      <c r="AE109" s="359"/>
      <c r="AF109" s="359"/>
      <c r="AG109" s="359"/>
      <c r="AH109" s="359"/>
      <c r="AI109" s="359"/>
      <c r="AJ109" s="359"/>
      <c r="AK109" s="359"/>
      <c r="AL109" s="359"/>
      <c r="AM109" s="359"/>
      <c r="AN109" s="359"/>
      <c r="AO109" s="359"/>
      <c r="AP109" s="359"/>
      <c r="AQ109" s="359"/>
      <c r="AR109" s="359"/>
      <c r="AS109" s="359"/>
      <c r="AT109" s="359"/>
      <c r="AU109" s="359"/>
      <c r="AV109" s="359"/>
      <c r="AW109" s="359"/>
      <c r="AX109" s="359"/>
      <c r="AY109" s="359"/>
      <c r="AZ109" s="359"/>
      <c r="BA109" s="359"/>
      <c r="BB109" s="359"/>
      <c r="BC109" s="359"/>
      <c r="BD109" s="359"/>
      <c r="BE109" s="324"/>
      <c r="BF109" s="359"/>
      <c r="BG109" s="359"/>
      <c r="BH109" s="359"/>
      <c r="BI109" s="359"/>
      <c r="BJ109" s="359"/>
      <c r="BK109" s="359"/>
      <c r="BL109" s="359"/>
      <c r="BM109" s="359"/>
      <c r="BN109" s="359"/>
      <c r="BO109" s="359"/>
      <c r="BP109" s="359"/>
      <c r="BQ109" s="359"/>
      <c r="BR109" s="359"/>
      <c r="BS109" s="359"/>
      <c r="BT109" s="359"/>
      <c r="BU109" s="359"/>
      <c r="BV109" s="359"/>
      <c r="BW109" s="359"/>
      <c r="BX109" s="359"/>
      <c r="BY109" s="359"/>
      <c r="BZ109" s="359"/>
      <c r="CA109" s="359"/>
      <c r="CB109" s="359"/>
      <c r="CC109" s="359"/>
      <c r="CD109" s="359"/>
      <c r="CE109" s="359"/>
      <c r="CF109" s="359"/>
      <c r="CG109" s="359"/>
      <c r="CH109" s="359"/>
      <c r="CI109" s="359"/>
      <c r="CJ109" s="359"/>
      <c r="CK109" s="359"/>
      <c r="CL109" s="359"/>
      <c r="CM109" s="359"/>
      <c r="CN109" s="359"/>
      <c r="CO109" s="359"/>
      <c r="CP109" s="359"/>
      <c r="CQ109" s="359"/>
      <c r="CR109" s="359"/>
      <c r="CS109" s="359"/>
      <c r="CT109" s="359"/>
      <c r="CU109" s="359"/>
      <c r="CV109" s="359"/>
      <c r="CW109" s="359"/>
      <c r="CX109" s="359"/>
      <c r="CY109" s="359"/>
      <c r="CZ109" s="359"/>
      <c r="DA109" s="359"/>
      <c r="DB109" s="359"/>
      <c r="DC109" s="359"/>
      <c r="DD109" s="359"/>
      <c r="DE109" s="324"/>
      <c r="DG109" s="417"/>
      <c r="DH109" s="417"/>
      <c r="DI109" s="417"/>
      <c r="DJ109" s="417"/>
      <c r="DK109" s="417"/>
      <c r="DL109" s="417"/>
      <c r="DM109" s="417"/>
      <c r="DN109" s="417"/>
      <c r="DO109" s="417"/>
      <c r="DP109" s="417"/>
      <c r="DQ109" s="417"/>
      <c r="DR109" s="417"/>
      <c r="DS109" s="417"/>
      <c r="DT109" s="417"/>
      <c r="DU109" s="417"/>
      <c r="DV109" s="417"/>
      <c r="DW109" s="417"/>
      <c r="DX109" s="417"/>
      <c r="DY109" s="417"/>
      <c r="DZ109" s="417"/>
      <c r="EA109" s="417"/>
      <c r="EB109" s="417"/>
      <c r="EC109" s="417"/>
      <c r="ED109" s="417"/>
      <c r="EE109" s="417"/>
      <c r="EF109" s="417"/>
      <c r="EG109" s="417"/>
      <c r="EH109" s="417"/>
      <c r="EI109" s="417"/>
      <c r="EJ109" s="417"/>
      <c r="EK109" s="417"/>
      <c r="EL109" s="417"/>
      <c r="EM109" s="417"/>
      <c r="EN109" s="417"/>
      <c r="EO109" s="417"/>
      <c r="EP109" s="417"/>
      <c r="EQ109" s="417"/>
      <c r="ER109" s="417"/>
      <c r="ES109" s="417"/>
      <c r="ET109" s="417"/>
      <c r="EU109" s="417"/>
      <c r="EV109" s="417"/>
      <c r="EW109" s="417"/>
      <c r="EX109" s="417"/>
      <c r="EY109" s="417"/>
      <c r="EZ109" s="417"/>
      <c r="FA109" s="417"/>
      <c r="FB109" s="417"/>
      <c r="FC109" s="417"/>
      <c r="FD109" s="417"/>
      <c r="FE109" s="122"/>
    </row>
    <row r="110" spans="1:162" s="376" customFormat="1">
      <c r="A110" s="376" t="s">
        <v>432</v>
      </c>
      <c r="B110" s="376" t="s">
        <v>433</v>
      </c>
      <c r="C110" s="378" t="s">
        <v>565</v>
      </c>
      <c r="D110" s="379" t="s">
        <v>514</v>
      </c>
      <c r="E110" s="379" t="s">
        <v>193</v>
      </c>
      <c r="F110" s="376" t="s">
        <v>194</v>
      </c>
      <c r="G110" s="380">
        <v>0</v>
      </c>
      <c r="H110" s="380">
        <v>0</v>
      </c>
      <c r="I110" s="380">
        <v>0</v>
      </c>
      <c r="J110" s="380">
        <v>0</v>
      </c>
      <c r="K110" s="380">
        <v>0</v>
      </c>
      <c r="L110" s="380">
        <v>0</v>
      </c>
      <c r="M110" s="380">
        <v>0</v>
      </c>
      <c r="N110" s="380">
        <v>0</v>
      </c>
      <c r="O110" s="380">
        <v>0</v>
      </c>
      <c r="P110" s="380">
        <v>0</v>
      </c>
      <c r="Q110" s="380">
        <v>0</v>
      </c>
      <c r="R110" s="380">
        <v>0</v>
      </c>
      <c r="S110" s="380">
        <v>0</v>
      </c>
      <c r="T110" s="380">
        <v>0</v>
      </c>
      <c r="U110" s="380">
        <v>0</v>
      </c>
      <c r="V110" s="380">
        <v>0</v>
      </c>
      <c r="W110" s="380">
        <v>0</v>
      </c>
      <c r="X110" s="380">
        <v>0</v>
      </c>
      <c r="Y110" s="380">
        <v>0</v>
      </c>
      <c r="Z110" s="380">
        <v>0</v>
      </c>
      <c r="AA110" s="380">
        <v>0</v>
      </c>
      <c r="AB110" s="380">
        <v>0</v>
      </c>
      <c r="AC110" s="380">
        <v>0</v>
      </c>
      <c r="AD110" s="380">
        <v>0</v>
      </c>
      <c r="AE110" s="380">
        <v>0</v>
      </c>
      <c r="AF110" s="380">
        <v>0</v>
      </c>
      <c r="AG110" s="380">
        <v>0</v>
      </c>
      <c r="AH110" s="380">
        <v>0</v>
      </c>
      <c r="AI110" s="380">
        <v>0</v>
      </c>
      <c r="AJ110" s="380">
        <v>0</v>
      </c>
      <c r="AK110" s="380">
        <v>0</v>
      </c>
      <c r="AL110" s="380">
        <v>0</v>
      </c>
      <c r="AM110" s="380">
        <v>0</v>
      </c>
      <c r="AN110" s="380">
        <v>0</v>
      </c>
      <c r="AO110" s="380">
        <v>0</v>
      </c>
      <c r="AP110" s="380">
        <v>0</v>
      </c>
      <c r="AQ110" s="380">
        <v>0</v>
      </c>
      <c r="AR110" s="380">
        <v>0</v>
      </c>
      <c r="AS110" s="380">
        <v>0</v>
      </c>
      <c r="AT110" s="380">
        <v>0</v>
      </c>
      <c r="AU110" s="380">
        <v>0</v>
      </c>
      <c r="AV110" s="380">
        <v>0</v>
      </c>
      <c r="AW110" s="380">
        <v>0</v>
      </c>
      <c r="AX110" s="380">
        <v>0</v>
      </c>
      <c r="AY110" s="380">
        <v>0</v>
      </c>
      <c r="AZ110" s="380">
        <v>0</v>
      </c>
      <c r="BA110" s="380">
        <v>0</v>
      </c>
      <c r="BB110" s="380">
        <v>0</v>
      </c>
      <c r="BC110" s="380">
        <v>0</v>
      </c>
      <c r="BD110" s="380">
        <v>0</v>
      </c>
      <c r="BE110" s="375">
        <v>1</v>
      </c>
      <c r="BF110" s="380"/>
      <c r="BG110" s="380">
        <v>0</v>
      </c>
      <c r="BH110" s="380">
        <v>0</v>
      </c>
      <c r="BI110" s="380">
        <v>0</v>
      </c>
      <c r="BJ110" s="380">
        <v>0</v>
      </c>
      <c r="BK110" s="380">
        <v>0</v>
      </c>
      <c r="BL110" s="380">
        <v>0</v>
      </c>
      <c r="BM110" s="380">
        <v>0</v>
      </c>
      <c r="BN110" s="380">
        <v>0</v>
      </c>
      <c r="BO110" s="380">
        <v>0</v>
      </c>
      <c r="BP110" s="380">
        <v>0</v>
      </c>
      <c r="BQ110" s="380">
        <v>0</v>
      </c>
      <c r="BR110" s="380">
        <v>0</v>
      </c>
      <c r="BS110" s="380">
        <v>0</v>
      </c>
      <c r="BT110" s="380">
        <v>0</v>
      </c>
      <c r="BU110" s="380">
        <v>0</v>
      </c>
      <c r="BV110" s="380">
        <v>0</v>
      </c>
      <c r="BW110" s="380">
        <v>0</v>
      </c>
      <c r="BX110" s="380">
        <v>0</v>
      </c>
      <c r="BY110" s="380">
        <v>0</v>
      </c>
      <c r="BZ110" s="380">
        <v>0</v>
      </c>
      <c r="CA110" s="380">
        <v>0</v>
      </c>
      <c r="CB110" s="380">
        <v>0</v>
      </c>
      <c r="CC110" s="380">
        <v>350000</v>
      </c>
      <c r="CD110" s="380">
        <v>0</v>
      </c>
      <c r="CE110" s="380">
        <v>0</v>
      </c>
      <c r="CF110" s="380">
        <v>0</v>
      </c>
      <c r="CG110" s="380">
        <v>0</v>
      </c>
      <c r="CH110" s="380">
        <v>0</v>
      </c>
      <c r="CI110" s="380">
        <v>0</v>
      </c>
      <c r="CJ110" s="380">
        <v>0</v>
      </c>
      <c r="CK110" s="380">
        <v>0</v>
      </c>
      <c r="CL110" s="380">
        <v>0</v>
      </c>
      <c r="CM110" s="380">
        <v>0</v>
      </c>
      <c r="CN110" s="380">
        <v>0</v>
      </c>
      <c r="CO110" s="380">
        <v>0</v>
      </c>
      <c r="CP110" s="380">
        <v>0</v>
      </c>
      <c r="CQ110" s="380">
        <v>0</v>
      </c>
      <c r="CR110" s="380">
        <v>0</v>
      </c>
      <c r="CS110" s="380">
        <v>0</v>
      </c>
      <c r="CT110" s="380">
        <v>0</v>
      </c>
      <c r="CU110" s="380">
        <v>0</v>
      </c>
      <c r="CV110" s="380">
        <v>0</v>
      </c>
      <c r="CW110" s="380">
        <v>0</v>
      </c>
      <c r="CX110" s="380">
        <v>0</v>
      </c>
      <c r="CY110" s="380">
        <v>0</v>
      </c>
      <c r="CZ110" s="380">
        <v>0</v>
      </c>
      <c r="DA110" s="380">
        <v>0</v>
      </c>
      <c r="DB110" s="380">
        <v>0</v>
      </c>
      <c r="DC110" s="380">
        <v>0</v>
      </c>
      <c r="DD110" s="380">
        <v>0</v>
      </c>
      <c r="DE110" s="375">
        <v>350000</v>
      </c>
      <c r="DG110" s="380">
        <v>0</v>
      </c>
      <c r="DH110" s="380">
        <v>0</v>
      </c>
      <c r="DI110" s="380">
        <v>0</v>
      </c>
      <c r="DJ110" s="380">
        <v>0</v>
      </c>
      <c r="DK110" s="380">
        <v>0</v>
      </c>
      <c r="DL110" s="380">
        <v>0</v>
      </c>
      <c r="DM110" s="380">
        <v>0</v>
      </c>
      <c r="DN110" s="380">
        <v>0</v>
      </c>
      <c r="DO110" s="380">
        <v>0</v>
      </c>
      <c r="DP110" s="380">
        <v>0</v>
      </c>
      <c r="DQ110" s="380">
        <v>0</v>
      </c>
      <c r="DR110" s="380">
        <v>0</v>
      </c>
      <c r="DS110" s="380">
        <v>0</v>
      </c>
      <c r="DT110" s="380">
        <v>0</v>
      </c>
      <c r="DU110" s="380">
        <v>0</v>
      </c>
      <c r="DV110" s="380">
        <v>0</v>
      </c>
      <c r="DW110" s="380">
        <v>0</v>
      </c>
      <c r="DX110" s="380">
        <v>0</v>
      </c>
      <c r="DY110" s="380">
        <v>0</v>
      </c>
      <c r="DZ110" s="380">
        <v>0</v>
      </c>
      <c r="EA110" s="380">
        <v>0</v>
      </c>
      <c r="EB110" s="380">
        <v>0</v>
      </c>
      <c r="EC110" s="380">
        <v>350000</v>
      </c>
      <c r="ED110" s="380">
        <v>0</v>
      </c>
      <c r="EE110" s="380">
        <v>0</v>
      </c>
      <c r="EF110" s="380">
        <v>0</v>
      </c>
      <c r="EG110" s="380">
        <v>0</v>
      </c>
      <c r="EH110" s="380">
        <v>0</v>
      </c>
      <c r="EI110" s="380">
        <v>0</v>
      </c>
      <c r="EJ110" s="380">
        <v>0</v>
      </c>
      <c r="EK110" s="380">
        <v>0</v>
      </c>
      <c r="EL110" s="380">
        <v>0</v>
      </c>
      <c r="EM110" s="380">
        <v>0</v>
      </c>
      <c r="EN110" s="380">
        <v>0</v>
      </c>
      <c r="EO110" s="380">
        <v>0</v>
      </c>
      <c r="EP110" s="380">
        <v>0</v>
      </c>
      <c r="EQ110" s="380">
        <v>0</v>
      </c>
      <c r="ER110" s="380">
        <v>0</v>
      </c>
      <c r="ES110" s="380">
        <v>0</v>
      </c>
      <c r="ET110" s="380">
        <v>0</v>
      </c>
      <c r="EU110" s="380">
        <v>0</v>
      </c>
      <c r="EV110" s="380">
        <v>0</v>
      </c>
      <c r="EW110" s="380">
        <v>0</v>
      </c>
      <c r="EX110" s="380">
        <v>0</v>
      </c>
      <c r="EY110" s="380">
        <v>0</v>
      </c>
      <c r="EZ110" s="380">
        <v>0</v>
      </c>
      <c r="FA110" s="380">
        <v>0</v>
      </c>
      <c r="FB110" s="380">
        <v>0</v>
      </c>
      <c r="FC110" s="380">
        <v>0</v>
      </c>
      <c r="FD110" s="380">
        <v>0</v>
      </c>
      <c r="FE110" s="375">
        <v>350000</v>
      </c>
    </row>
    <row r="111" spans="1:162" s="376" customFormat="1">
      <c r="A111" s="376" t="s">
        <v>432</v>
      </c>
      <c r="B111" s="376" t="s">
        <v>436</v>
      </c>
      <c r="C111" s="378" t="s">
        <v>437</v>
      </c>
      <c r="D111" s="379" t="s">
        <v>514</v>
      </c>
      <c r="E111" s="379">
        <v>1</v>
      </c>
      <c r="F111" s="376" t="s">
        <v>438</v>
      </c>
      <c r="G111" s="380">
        <v>0</v>
      </c>
      <c r="H111" s="380">
        <v>0</v>
      </c>
      <c r="I111" s="380">
        <v>0</v>
      </c>
      <c r="J111" s="380">
        <v>0</v>
      </c>
      <c r="K111" s="380">
        <v>0</v>
      </c>
      <c r="L111" s="380">
        <v>0</v>
      </c>
      <c r="M111" s="380">
        <v>0</v>
      </c>
      <c r="N111" s="380">
        <v>0</v>
      </c>
      <c r="O111" s="380">
        <v>0</v>
      </c>
      <c r="P111" s="380">
        <v>0</v>
      </c>
      <c r="Q111" s="380">
        <v>0</v>
      </c>
      <c r="R111" s="380">
        <v>0</v>
      </c>
      <c r="S111" s="380">
        <v>0</v>
      </c>
      <c r="T111" s="380">
        <v>0</v>
      </c>
      <c r="U111" s="380">
        <v>0</v>
      </c>
      <c r="V111" s="380">
        <v>0</v>
      </c>
      <c r="W111" s="380">
        <v>0</v>
      </c>
      <c r="X111" s="380">
        <v>0</v>
      </c>
      <c r="Y111" s="380">
        <v>0</v>
      </c>
      <c r="Z111" s="380">
        <v>0</v>
      </c>
      <c r="AA111" s="380">
        <v>0</v>
      </c>
      <c r="AB111" s="380">
        <v>0</v>
      </c>
      <c r="AC111" s="380">
        <v>0</v>
      </c>
      <c r="AD111" s="380">
        <v>0</v>
      </c>
      <c r="AE111" s="380">
        <v>0</v>
      </c>
      <c r="AF111" s="380">
        <v>0</v>
      </c>
      <c r="AG111" s="380">
        <v>0</v>
      </c>
      <c r="AH111" s="380">
        <v>0</v>
      </c>
      <c r="AI111" s="380">
        <v>0</v>
      </c>
      <c r="AJ111" s="380">
        <v>0</v>
      </c>
      <c r="AK111" s="380">
        <v>0</v>
      </c>
      <c r="AL111" s="380">
        <v>0</v>
      </c>
      <c r="AM111" s="380">
        <v>0</v>
      </c>
      <c r="AN111" s="380">
        <v>0</v>
      </c>
      <c r="AO111" s="380">
        <v>0</v>
      </c>
      <c r="AP111" s="380">
        <v>0</v>
      </c>
      <c r="AQ111" s="380">
        <v>0</v>
      </c>
      <c r="AR111" s="380">
        <v>0</v>
      </c>
      <c r="AS111" s="380">
        <v>0</v>
      </c>
      <c r="AT111" s="380">
        <v>0</v>
      </c>
      <c r="AU111" s="380">
        <v>0</v>
      </c>
      <c r="AV111" s="380">
        <v>0</v>
      </c>
      <c r="AW111" s="380">
        <v>0</v>
      </c>
      <c r="AX111" s="380">
        <v>0</v>
      </c>
      <c r="AY111" s="380">
        <v>0</v>
      </c>
      <c r="AZ111" s="380">
        <v>0</v>
      </c>
      <c r="BA111" s="380">
        <v>0</v>
      </c>
      <c r="BB111" s="380">
        <v>0</v>
      </c>
      <c r="BC111" s="380">
        <v>0</v>
      </c>
      <c r="BD111" s="380">
        <v>0</v>
      </c>
      <c r="BE111" s="375">
        <v>1</v>
      </c>
      <c r="BF111" s="380"/>
      <c r="BG111" s="380">
        <v>0</v>
      </c>
      <c r="BH111" s="380">
        <v>0</v>
      </c>
      <c r="BI111" s="380">
        <v>0</v>
      </c>
      <c r="BJ111" s="380">
        <v>0</v>
      </c>
      <c r="BK111" s="380">
        <v>0</v>
      </c>
      <c r="BL111" s="380">
        <v>0</v>
      </c>
      <c r="BM111" s="380">
        <v>0</v>
      </c>
      <c r="BN111" s="380">
        <v>0</v>
      </c>
      <c r="BO111" s="380">
        <v>0</v>
      </c>
      <c r="BP111" s="380">
        <v>0</v>
      </c>
      <c r="BQ111" s="380">
        <v>0</v>
      </c>
      <c r="BR111" s="380">
        <v>0</v>
      </c>
      <c r="BS111" s="380">
        <v>0</v>
      </c>
      <c r="BT111" s="380">
        <v>0</v>
      </c>
      <c r="BU111" s="380">
        <v>0</v>
      </c>
      <c r="BV111" s="380">
        <v>0</v>
      </c>
      <c r="BW111" s="380">
        <v>0</v>
      </c>
      <c r="BX111" s="380">
        <v>0</v>
      </c>
      <c r="BY111" s="380">
        <v>0</v>
      </c>
      <c r="BZ111" s="380">
        <v>0</v>
      </c>
      <c r="CA111" s="380">
        <v>0</v>
      </c>
      <c r="CB111" s="380">
        <v>0</v>
      </c>
      <c r="CC111" s="380">
        <v>0</v>
      </c>
      <c r="CD111" s="380">
        <v>0</v>
      </c>
      <c r="CE111" s="380">
        <v>0</v>
      </c>
      <c r="CF111" s="380">
        <v>0</v>
      </c>
      <c r="CG111" s="380">
        <v>0</v>
      </c>
      <c r="CH111" s="380">
        <v>0</v>
      </c>
      <c r="CI111" s="380">
        <v>0</v>
      </c>
      <c r="CJ111" s="380">
        <v>0</v>
      </c>
      <c r="CK111" s="380">
        <v>0</v>
      </c>
      <c r="CL111" s="380">
        <v>0</v>
      </c>
      <c r="CM111" s="380">
        <v>0</v>
      </c>
      <c r="CN111" s="380">
        <v>0</v>
      </c>
      <c r="CO111" s="380">
        <v>0</v>
      </c>
      <c r="CP111" s="380">
        <v>0</v>
      </c>
      <c r="CQ111" s="380">
        <v>0</v>
      </c>
      <c r="CR111" s="380">
        <v>0</v>
      </c>
      <c r="CS111" s="380">
        <v>0</v>
      </c>
      <c r="CT111" s="380">
        <v>0</v>
      </c>
      <c r="CU111" s="380">
        <v>0</v>
      </c>
      <c r="CV111" s="380">
        <v>0</v>
      </c>
      <c r="CW111" s="380">
        <v>0</v>
      </c>
      <c r="CX111" s="380">
        <v>0</v>
      </c>
      <c r="CY111" s="380">
        <v>0</v>
      </c>
      <c r="CZ111" s="380">
        <v>0</v>
      </c>
      <c r="DA111" s="380">
        <v>0</v>
      </c>
      <c r="DB111" s="380">
        <v>0</v>
      </c>
      <c r="DC111" s="380">
        <v>0</v>
      </c>
      <c r="DD111" s="380">
        <v>0</v>
      </c>
      <c r="DE111" s="375">
        <v>695568</v>
      </c>
      <c r="DG111" s="380">
        <v>0</v>
      </c>
      <c r="DH111" s="380">
        <v>0</v>
      </c>
      <c r="DI111" s="380">
        <v>0</v>
      </c>
      <c r="DJ111" s="380">
        <v>0</v>
      </c>
      <c r="DK111" s="380">
        <v>0</v>
      </c>
      <c r="DL111" s="380">
        <v>0</v>
      </c>
      <c r="DM111" s="380">
        <v>0</v>
      </c>
      <c r="DN111" s="380">
        <v>0</v>
      </c>
      <c r="DO111" s="380">
        <v>0</v>
      </c>
      <c r="DP111" s="380">
        <v>0</v>
      </c>
      <c r="DQ111" s="380">
        <v>0</v>
      </c>
      <c r="DR111" s="380">
        <v>0</v>
      </c>
      <c r="DS111" s="380">
        <v>0</v>
      </c>
      <c r="DT111" s="380">
        <v>0</v>
      </c>
      <c r="DU111" s="380">
        <v>0</v>
      </c>
      <c r="DV111" s="380">
        <v>0</v>
      </c>
      <c r="DW111" s="380">
        <v>0</v>
      </c>
      <c r="DX111" s="380">
        <v>0</v>
      </c>
      <c r="DY111" s="380">
        <v>0</v>
      </c>
      <c r="DZ111" s="380">
        <v>0</v>
      </c>
      <c r="EA111" s="380">
        <v>0</v>
      </c>
      <c r="EB111" s="380">
        <v>0</v>
      </c>
      <c r="EC111" s="380">
        <v>0</v>
      </c>
      <c r="ED111" s="380">
        <v>0</v>
      </c>
      <c r="EE111" s="380">
        <v>0</v>
      </c>
      <c r="EF111" s="380">
        <v>0</v>
      </c>
      <c r="EG111" s="380">
        <v>0</v>
      </c>
      <c r="EH111" s="380">
        <v>0</v>
      </c>
      <c r="EI111" s="380">
        <v>0</v>
      </c>
      <c r="EJ111" s="380">
        <v>0</v>
      </c>
      <c r="EK111" s="380">
        <v>0</v>
      </c>
      <c r="EL111" s="380">
        <v>0</v>
      </c>
      <c r="EM111" s="380">
        <v>0</v>
      </c>
      <c r="EN111" s="380">
        <v>0</v>
      </c>
      <c r="EO111" s="380">
        <v>0</v>
      </c>
      <c r="EP111" s="380">
        <v>0</v>
      </c>
      <c r="EQ111" s="380">
        <v>0</v>
      </c>
      <c r="ER111" s="380">
        <v>0</v>
      </c>
      <c r="ES111" s="380">
        <v>0</v>
      </c>
      <c r="ET111" s="380">
        <v>0</v>
      </c>
      <c r="EU111" s="380">
        <v>0</v>
      </c>
      <c r="EV111" s="380">
        <v>0</v>
      </c>
      <c r="EW111" s="380">
        <v>0</v>
      </c>
      <c r="EX111" s="380">
        <v>0</v>
      </c>
      <c r="EY111" s="380">
        <v>0</v>
      </c>
      <c r="EZ111" s="380">
        <v>0</v>
      </c>
      <c r="FA111" s="380">
        <v>0</v>
      </c>
      <c r="FB111" s="380">
        <v>0</v>
      </c>
      <c r="FC111" s="380">
        <v>0</v>
      </c>
      <c r="FD111" s="380">
        <v>0</v>
      </c>
      <c r="FE111" s="375">
        <v>695568</v>
      </c>
    </row>
    <row r="112" spans="1:162" s="376" customFormat="1">
      <c r="A112" s="376" t="s">
        <v>432</v>
      </c>
      <c r="B112" s="376" t="s">
        <v>529</v>
      </c>
      <c r="C112" s="378"/>
      <c r="D112" s="379" t="s">
        <v>514</v>
      </c>
      <c r="E112" s="379">
        <v>1</v>
      </c>
      <c r="F112" s="376" t="s">
        <v>530</v>
      </c>
      <c r="G112" s="380"/>
      <c r="H112" s="380"/>
      <c r="I112" s="194"/>
      <c r="J112" s="194"/>
      <c r="K112" s="194"/>
      <c r="L112" s="194"/>
      <c r="M112" s="194"/>
      <c r="N112" s="194"/>
      <c r="O112" s="194"/>
      <c r="P112" s="194"/>
      <c r="Q112" s="194"/>
      <c r="R112" s="194"/>
      <c r="S112" s="194"/>
      <c r="T112" s="194"/>
      <c r="U112" s="194"/>
      <c r="V112" s="194"/>
      <c r="W112" s="194"/>
      <c r="X112" s="194"/>
      <c r="Y112" s="194"/>
      <c r="Z112" s="194"/>
      <c r="AA112" s="194"/>
      <c r="AB112" s="194"/>
      <c r="AC112" s="194"/>
      <c r="AD112" s="194"/>
      <c r="AE112" s="194"/>
      <c r="AF112" s="194"/>
      <c r="AG112" s="194"/>
      <c r="AH112" s="194"/>
      <c r="AI112" s="194"/>
      <c r="AJ112" s="194"/>
      <c r="AK112" s="194"/>
      <c r="AL112" s="194"/>
      <c r="AM112" s="194"/>
      <c r="AN112" s="194"/>
      <c r="AO112" s="194"/>
      <c r="AP112" s="194"/>
      <c r="AQ112" s="194"/>
      <c r="AR112" s="194"/>
      <c r="AS112" s="194"/>
      <c r="AT112" s="194"/>
      <c r="AU112" s="194"/>
      <c r="AV112" s="194"/>
      <c r="AW112" s="194"/>
      <c r="AX112" s="194"/>
      <c r="AY112" s="194"/>
      <c r="AZ112" s="194"/>
      <c r="BA112" s="194"/>
      <c r="BB112" s="194"/>
      <c r="BC112" s="194"/>
      <c r="BD112" s="194"/>
      <c r="BE112" s="375">
        <v>1</v>
      </c>
      <c r="BF112" s="194"/>
      <c r="BG112" s="380">
        <v>0</v>
      </c>
      <c r="BH112" s="380">
        <v>0</v>
      </c>
      <c r="BI112" s="380">
        <v>0</v>
      </c>
      <c r="BJ112" s="380">
        <v>0</v>
      </c>
      <c r="BK112" s="380">
        <v>0</v>
      </c>
      <c r="BL112" s="380">
        <v>0</v>
      </c>
      <c r="BM112" s="380">
        <v>0</v>
      </c>
      <c r="BN112" s="380">
        <v>0</v>
      </c>
      <c r="BO112" s="380">
        <v>0</v>
      </c>
      <c r="BP112" s="380">
        <v>0</v>
      </c>
      <c r="BQ112" s="380">
        <v>0</v>
      </c>
      <c r="BR112" s="380">
        <v>0</v>
      </c>
      <c r="BS112" s="380">
        <v>0</v>
      </c>
      <c r="BT112" s="380">
        <v>0</v>
      </c>
      <c r="BU112" s="380">
        <v>0</v>
      </c>
      <c r="BV112" s="380">
        <v>0</v>
      </c>
      <c r="BW112" s="380">
        <v>0</v>
      </c>
      <c r="BX112" s="380">
        <v>0</v>
      </c>
      <c r="BY112" s="380">
        <v>0</v>
      </c>
      <c r="BZ112" s="380">
        <v>0</v>
      </c>
      <c r="CA112" s="380">
        <v>0</v>
      </c>
      <c r="CB112" s="380">
        <v>0</v>
      </c>
      <c r="CC112" s="380">
        <v>0</v>
      </c>
      <c r="CD112" s="380">
        <v>0</v>
      </c>
      <c r="CE112" s="380">
        <v>0</v>
      </c>
      <c r="CF112" s="380">
        <v>0</v>
      </c>
      <c r="CG112" s="380">
        <v>0</v>
      </c>
      <c r="CH112" s="380">
        <v>0</v>
      </c>
      <c r="CI112" s="380">
        <v>0</v>
      </c>
      <c r="CJ112" s="380">
        <v>0</v>
      </c>
      <c r="CK112" s="380">
        <v>0</v>
      </c>
      <c r="CL112" s="380">
        <v>0</v>
      </c>
      <c r="CM112" s="380">
        <v>0</v>
      </c>
      <c r="CN112" s="380">
        <v>0</v>
      </c>
      <c r="CO112" s="380">
        <v>0</v>
      </c>
      <c r="CP112" s="380">
        <v>0</v>
      </c>
      <c r="CQ112" s="380">
        <v>0</v>
      </c>
      <c r="CR112" s="380">
        <v>0</v>
      </c>
      <c r="CS112" s="380">
        <v>0</v>
      </c>
      <c r="CT112" s="380">
        <v>0</v>
      </c>
      <c r="CU112" s="380">
        <v>0</v>
      </c>
      <c r="CV112" s="380">
        <v>0</v>
      </c>
      <c r="CW112" s="380">
        <v>0</v>
      </c>
      <c r="CX112" s="380">
        <v>0</v>
      </c>
      <c r="CY112" s="380">
        <v>0</v>
      </c>
      <c r="CZ112" s="380">
        <v>0</v>
      </c>
      <c r="DA112" s="380">
        <v>0</v>
      </c>
      <c r="DB112" s="380">
        <v>0</v>
      </c>
      <c r="DC112" s="380">
        <v>0</v>
      </c>
      <c r="DD112" s="380">
        <v>0</v>
      </c>
      <c r="DE112" s="377"/>
      <c r="DF112" s="193"/>
      <c r="DG112" s="381"/>
      <c r="DH112" s="381"/>
      <c r="DI112" s="381"/>
      <c r="DJ112" s="381"/>
      <c r="DK112" s="381"/>
      <c r="DL112" s="381"/>
      <c r="DM112" s="381"/>
      <c r="DN112" s="381"/>
      <c r="DO112" s="381"/>
      <c r="DP112" s="381"/>
      <c r="DQ112" s="381"/>
      <c r="DR112" s="381"/>
      <c r="DS112" s="381"/>
      <c r="DT112" s="381"/>
      <c r="DU112" s="381"/>
      <c r="DV112" s="381"/>
      <c r="DW112" s="381"/>
      <c r="DX112" s="381"/>
      <c r="DY112" s="381"/>
      <c r="DZ112" s="381"/>
      <c r="EA112" s="381"/>
      <c r="EB112" s="381"/>
      <c r="EC112" s="381"/>
      <c r="ED112" s="381"/>
      <c r="EE112" s="381"/>
      <c r="EF112" s="381"/>
      <c r="EG112" s="381"/>
      <c r="EH112" s="381"/>
      <c r="EI112" s="381"/>
      <c r="EJ112" s="381"/>
      <c r="EK112" s="381"/>
      <c r="EL112" s="381"/>
      <c r="EM112" s="381"/>
      <c r="EN112" s="381"/>
      <c r="EO112" s="381"/>
      <c r="EP112" s="381"/>
      <c r="EQ112" s="381"/>
      <c r="ER112" s="381"/>
      <c r="ES112" s="381"/>
      <c r="ET112" s="381"/>
      <c r="EU112" s="381"/>
      <c r="EV112" s="381"/>
      <c r="EW112" s="381"/>
      <c r="EX112" s="381"/>
      <c r="EY112" s="381"/>
      <c r="EZ112" s="381"/>
      <c r="FA112" s="381"/>
      <c r="FB112" s="381"/>
      <c r="FC112" s="381"/>
      <c r="FD112" s="381"/>
      <c r="FE112" s="377"/>
      <c r="FF112" s="193"/>
    </row>
    <row r="113" spans="1:165" s="376" customFormat="1">
      <c r="A113" s="376" t="s">
        <v>432</v>
      </c>
      <c r="B113" s="376" t="s">
        <v>529</v>
      </c>
      <c r="C113" s="378"/>
      <c r="D113" s="379" t="s">
        <v>514</v>
      </c>
      <c r="E113" s="379">
        <v>1</v>
      </c>
      <c r="F113" s="376" t="s">
        <v>129</v>
      </c>
      <c r="G113" s="380">
        <v>0</v>
      </c>
      <c r="H113" s="380">
        <v>0</v>
      </c>
      <c r="I113" s="380">
        <v>0</v>
      </c>
      <c r="J113" s="380">
        <v>0</v>
      </c>
      <c r="K113" s="380">
        <v>0</v>
      </c>
      <c r="L113" s="380">
        <v>0</v>
      </c>
      <c r="M113" s="380">
        <v>0</v>
      </c>
      <c r="N113" s="380">
        <v>0</v>
      </c>
      <c r="O113" s="380">
        <v>0</v>
      </c>
      <c r="P113" s="380">
        <v>0</v>
      </c>
      <c r="Q113" s="380">
        <v>0</v>
      </c>
      <c r="R113" s="380">
        <v>0</v>
      </c>
      <c r="S113" s="380">
        <v>0</v>
      </c>
      <c r="T113" s="380">
        <v>0</v>
      </c>
      <c r="U113" s="380">
        <v>0</v>
      </c>
      <c r="V113" s="380">
        <v>0</v>
      </c>
      <c r="W113" s="380">
        <v>0</v>
      </c>
      <c r="X113" s="380">
        <v>0</v>
      </c>
      <c r="Y113" s="380">
        <v>0</v>
      </c>
      <c r="Z113" s="380">
        <v>0</v>
      </c>
      <c r="AA113" s="380">
        <v>0</v>
      </c>
      <c r="AB113" s="380">
        <v>0</v>
      </c>
      <c r="AC113" s="380">
        <v>0</v>
      </c>
      <c r="AD113" s="380">
        <v>0</v>
      </c>
      <c r="AE113" s="380">
        <v>0</v>
      </c>
      <c r="AF113" s="380">
        <v>0</v>
      </c>
      <c r="AG113" s="380">
        <v>0</v>
      </c>
      <c r="AH113" s="380">
        <v>0</v>
      </c>
      <c r="AI113" s="380">
        <v>0</v>
      </c>
      <c r="AJ113" s="380">
        <v>0</v>
      </c>
      <c r="AK113" s="380">
        <v>0</v>
      </c>
      <c r="AL113" s="380">
        <v>0</v>
      </c>
      <c r="AM113" s="380">
        <v>0</v>
      </c>
      <c r="AN113" s="380">
        <v>0</v>
      </c>
      <c r="AO113" s="380">
        <v>0</v>
      </c>
      <c r="AP113" s="380">
        <v>0</v>
      </c>
      <c r="AQ113" s="380">
        <v>0</v>
      </c>
      <c r="AR113" s="380">
        <v>0</v>
      </c>
      <c r="AS113" s="380">
        <v>0</v>
      </c>
      <c r="AT113" s="380">
        <v>0</v>
      </c>
      <c r="AU113" s="380">
        <v>0</v>
      </c>
      <c r="AV113" s="380">
        <v>0</v>
      </c>
      <c r="AW113" s="380">
        <v>0</v>
      </c>
      <c r="AX113" s="380">
        <v>0</v>
      </c>
      <c r="AY113" s="380">
        <v>0</v>
      </c>
      <c r="AZ113" s="380">
        <v>0</v>
      </c>
      <c r="BA113" s="380">
        <v>0</v>
      </c>
      <c r="BB113" s="380">
        <v>0</v>
      </c>
      <c r="BC113" s="380">
        <v>0</v>
      </c>
      <c r="BD113" s="380">
        <v>0</v>
      </c>
      <c r="BE113" s="375">
        <v>1</v>
      </c>
      <c r="BF113" s="194"/>
      <c r="BG113" s="380">
        <v>0</v>
      </c>
      <c r="BH113" s="380">
        <v>0</v>
      </c>
      <c r="BI113" s="380">
        <v>0</v>
      </c>
      <c r="BJ113" s="380">
        <v>0</v>
      </c>
      <c r="BK113" s="380">
        <v>0</v>
      </c>
      <c r="BL113" s="380">
        <v>0</v>
      </c>
      <c r="BM113" s="380">
        <v>0</v>
      </c>
      <c r="BN113" s="380">
        <v>0</v>
      </c>
      <c r="BO113" s="380">
        <v>0</v>
      </c>
      <c r="BP113" s="380">
        <v>0</v>
      </c>
      <c r="BQ113" s="380">
        <v>0</v>
      </c>
      <c r="BR113" s="380">
        <v>0</v>
      </c>
      <c r="BS113" s="380">
        <v>0</v>
      </c>
      <c r="BT113" s="380">
        <v>0</v>
      </c>
      <c r="BU113" s="380">
        <v>0</v>
      </c>
      <c r="BV113" s="380">
        <v>0</v>
      </c>
      <c r="BW113" s="380">
        <v>0</v>
      </c>
      <c r="BX113" s="380">
        <v>0</v>
      </c>
      <c r="BY113" s="380">
        <v>0</v>
      </c>
      <c r="BZ113" s="380">
        <v>0</v>
      </c>
      <c r="CA113" s="380">
        <v>0</v>
      </c>
      <c r="CB113" s="380">
        <v>0</v>
      </c>
      <c r="CC113" s="380">
        <v>0</v>
      </c>
      <c r="CD113" s="380">
        <v>0</v>
      </c>
      <c r="CE113" s="380">
        <v>0</v>
      </c>
      <c r="CF113" s="380">
        <v>0</v>
      </c>
      <c r="CG113" s="380">
        <v>0</v>
      </c>
      <c r="CH113" s="380">
        <v>0</v>
      </c>
      <c r="CI113" s="380">
        <v>0</v>
      </c>
      <c r="CJ113" s="380">
        <v>0</v>
      </c>
      <c r="CK113" s="380">
        <v>0</v>
      </c>
      <c r="CL113" s="380">
        <v>0</v>
      </c>
      <c r="CM113" s="380">
        <v>0</v>
      </c>
      <c r="CN113" s="380">
        <v>0</v>
      </c>
      <c r="CO113" s="380">
        <v>0</v>
      </c>
      <c r="CP113" s="380">
        <v>0</v>
      </c>
      <c r="CQ113" s="380">
        <v>0</v>
      </c>
      <c r="CR113" s="380">
        <v>0</v>
      </c>
      <c r="CS113" s="380">
        <v>0</v>
      </c>
      <c r="CT113" s="380">
        <v>0</v>
      </c>
      <c r="CU113" s="380">
        <v>0</v>
      </c>
      <c r="CV113" s="380">
        <v>0</v>
      </c>
      <c r="CW113" s="380">
        <v>0</v>
      </c>
      <c r="CX113" s="380">
        <v>0</v>
      </c>
      <c r="CY113" s="380">
        <v>0</v>
      </c>
      <c r="CZ113" s="380">
        <v>0</v>
      </c>
      <c r="DA113" s="380">
        <v>0</v>
      </c>
      <c r="DB113" s="380">
        <v>0</v>
      </c>
      <c r="DC113" s="380">
        <v>0</v>
      </c>
      <c r="DD113" s="380">
        <v>0</v>
      </c>
      <c r="DE113" s="377">
        <v>1302000</v>
      </c>
      <c r="DF113" s="193"/>
      <c r="DG113" s="380">
        <v>0</v>
      </c>
      <c r="DH113" s="380">
        <v>0</v>
      </c>
      <c r="DI113" s="380">
        <v>0</v>
      </c>
      <c r="DJ113" s="380">
        <v>0</v>
      </c>
      <c r="DK113" s="380">
        <v>0</v>
      </c>
      <c r="DL113" s="380">
        <v>0</v>
      </c>
      <c r="DM113" s="380">
        <v>0</v>
      </c>
      <c r="DN113" s="380">
        <v>0</v>
      </c>
      <c r="DO113" s="380">
        <v>0</v>
      </c>
      <c r="DP113" s="380">
        <v>0</v>
      </c>
      <c r="DQ113" s="380">
        <v>0</v>
      </c>
      <c r="DR113" s="380">
        <v>0</v>
      </c>
      <c r="DS113" s="380">
        <v>0</v>
      </c>
      <c r="DT113" s="380">
        <v>0</v>
      </c>
      <c r="DU113" s="380">
        <v>0</v>
      </c>
      <c r="DV113" s="380">
        <v>0</v>
      </c>
      <c r="DW113" s="380">
        <v>0</v>
      </c>
      <c r="DX113" s="380">
        <v>0</v>
      </c>
      <c r="DY113" s="380">
        <v>0</v>
      </c>
      <c r="DZ113" s="380">
        <v>0</v>
      </c>
      <c r="EA113" s="380">
        <v>0</v>
      </c>
      <c r="EB113" s="380">
        <v>0</v>
      </c>
      <c r="EC113" s="380">
        <v>0</v>
      </c>
      <c r="ED113" s="380">
        <v>0</v>
      </c>
      <c r="EE113" s="380">
        <v>0</v>
      </c>
      <c r="EF113" s="380">
        <v>0</v>
      </c>
      <c r="EG113" s="380">
        <v>0</v>
      </c>
      <c r="EH113" s="380">
        <v>0</v>
      </c>
      <c r="EI113" s="380">
        <v>0</v>
      </c>
      <c r="EJ113" s="380">
        <v>0</v>
      </c>
      <c r="EK113" s="380">
        <v>0</v>
      </c>
      <c r="EL113" s="380">
        <v>0</v>
      </c>
      <c r="EM113" s="380">
        <v>0</v>
      </c>
      <c r="EN113" s="380">
        <v>0</v>
      </c>
      <c r="EO113" s="380">
        <v>0</v>
      </c>
      <c r="EP113" s="380">
        <v>0</v>
      </c>
      <c r="EQ113" s="380">
        <v>0</v>
      </c>
      <c r="ER113" s="380">
        <v>0</v>
      </c>
      <c r="ES113" s="380">
        <v>0</v>
      </c>
      <c r="ET113" s="380">
        <v>0</v>
      </c>
      <c r="EU113" s="380">
        <v>0</v>
      </c>
      <c r="EV113" s="380">
        <v>0</v>
      </c>
      <c r="EW113" s="380">
        <v>0</v>
      </c>
      <c r="EX113" s="380">
        <v>0</v>
      </c>
      <c r="EY113" s="380">
        <v>0</v>
      </c>
      <c r="EZ113" s="380">
        <v>0</v>
      </c>
      <c r="FA113" s="380">
        <v>0</v>
      </c>
      <c r="FB113" s="380">
        <v>0</v>
      </c>
      <c r="FC113" s="380">
        <v>0</v>
      </c>
      <c r="FD113" s="380">
        <v>0</v>
      </c>
      <c r="FE113" s="377">
        <v>1302000</v>
      </c>
      <c r="FF113" s="193"/>
    </row>
    <row r="114" spans="1:165" s="376" customFormat="1">
      <c r="A114" s="376" t="s">
        <v>432</v>
      </c>
      <c r="B114" s="376" t="s">
        <v>529</v>
      </c>
      <c r="C114" s="378"/>
      <c r="D114" s="379" t="s">
        <v>514</v>
      </c>
      <c r="E114" s="379">
        <v>1</v>
      </c>
      <c r="F114" s="376" t="s">
        <v>188</v>
      </c>
      <c r="G114" s="380">
        <v>0</v>
      </c>
      <c r="H114" s="380">
        <v>0</v>
      </c>
      <c r="I114" s="380">
        <v>0</v>
      </c>
      <c r="J114" s="380">
        <v>0</v>
      </c>
      <c r="K114" s="380">
        <v>0</v>
      </c>
      <c r="L114" s="380">
        <v>0</v>
      </c>
      <c r="M114" s="380">
        <v>0</v>
      </c>
      <c r="N114" s="380">
        <v>0</v>
      </c>
      <c r="O114" s="380">
        <v>0</v>
      </c>
      <c r="P114" s="380">
        <v>0</v>
      </c>
      <c r="Q114" s="380">
        <v>0</v>
      </c>
      <c r="R114" s="380">
        <v>0</v>
      </c>
      <c r="S114" s="380">
        <v>0</v>
      </c>
      <c r="T114" s="380">
        <v>0</v>
      </c>
      <c r="U114" s="380">
        <v>0</v>
      </c>
      <c r="V114" s="380">
        <v>0</v>
      </c>
      <c r="W114" s="380">
        <v>0</v>
      </c>
      <c r="X114" s="380">
        <v>0</v>
      </c>
      <c r="Y114" s="380">
        <v>0</v>
      </c>
      <c r="Z114" s="380">
        <v>0</v>
      </c>
      <c r="AA114" s="380">
        <v>0</v>
      </c>
      <c r="AB114" s="380">
        <v>0</v>
      </c>
      <c r="AC114" s="380">
        <v>0</v>
      </c>
      <c r="AD114" s="380">
        <v>0</v>
      </c>
      <c r="AE114" s="380">
        <v>0</v>
      </c>
      <c r="AF114" s="380">
        <v>0</v>
      </c>
      <c r="AG114" s="380">
        <v>0</v>
      </c>
      <c r="AH114" s="380">
        <v>0</v>
      </c>
      <c r="AI114" s="380">
        <v>0</v>
      </c>
      <c r="AJ114" s="380">
        <v>0</v>
      </c>
      <c r="AK114" s="380">
        <v>0</v>
      </c>
      <c r="AL114" s="380">
        <v>0</v>
      </c>
      <c r="AM114" s="380">
        <v>0</v>
      </c>
      <c r="AN114" s="380">
        <v>0</v>
      </c>
      <c r="AO114" s="380">
        <v>0</v>
      </c>
      <c r="AP114" s="380">
        <v>0</v>
      </c>
      <c r="AQ114" s="380">
        <v>0</v>
      </c>
      <c r="AR114" s="380">
        <v>0</v>
      </c>
      <c r="AS114" s="380">
        <v>0</v>
      </c>
      <c r="AT114" s="380">
        <v>0</v>
      </c>
      <c r="AU114" s="380">
        <v>0</v>
      </c>
      <c r="AV114" s="380">
        <v>0</v>
      </c>
      <c r="AW114" s="380">
        <v>0</v>
      </c>
      <c r="AX114" s="380">
        <v>0</v>
      </c>
      <c r="AY114" s="380">
        <v>0</v>
      </c>
      <c r="AZ114" s="380">
        <v>0</v>
      </c>
      <c r="BA114" s="380">
        <v>0</v>
      </c>
      <c r="BB114" s="380">
        <v>0</v>
      </c>
      <c r="BC114" s="380">
        <v>0</v>
      </c>
      <c r="BD114" s="380">
        <v>0</v>
      </c>
      <c r="BE114" s="375">
        <v>1</v>
      </c>
      <c r="BF114" s="194"/>
      <c r="BG114" s="380">
        <v>0</v>
      </c>
      <c r="BH114" s="380">
        <v>0</v>
      </c>
      <c r="BI114" s="380">
        <v>0</v>
      </c>
      <c r="BJ114" s="380">
        <v>0</v>
      </c>
      <c r="BK114" s="380">
        <v>0</v>
      </c>
      <c r="BL114" s="380">
        <v>0</v>
      </c>
      <c r="BM114" s="380">
        <v>0</v>
      </c>
      <c r="BN114" s="380">
        <v>0</v>
      </c>
      <c r="BO114" s="380">
        <v>0</v>
      </c>
      <c r="BP114" s="380">
        <v>0</v>
      </c>
      <c r="BQ114" s="380">
        <v>0</v>
      </c>
      <c r="BR114" s="380">
        <v>0</v>
      </c>
      <c r="BS114" s="380">
        <v>0</v>
      </c>
      <c r="BT114" s="380">
        <v>0</v>
      </c>
      <c r="BU114" s="380">
        <v>0</v>
      </c>
      <c r="BV114" s="380">
        <v>0</v>
      </c>
      <c r="BW114" s="380">
        <v>0</v>
      </c>
      <c r="BX114" s="380">
        <v>0</v>
      </c>
      <c r="BY114" s="380">
        <v>0</v>
      </c>
      <c r="BZ114" s="380">
        <v>0</v>
      </c>
      <c r="CA114" s="380">
        <v>0</v>
      </c>
      <c r="CB114" s="380">
        <v>0</v>
      </c>
      <c r="CC114" s="380">
        <v>0</v>
      </c>
      <c r="CD114" s="380">
        <v>0</v>
      </c>
      <c r="CE114" s="380">
        <v>0</v>
      </c>
      <c r="CF114" s="380">
        <v>0</v>
      </c>
      <c r="CG114" s="380">
        <v>0</v>
      </c>
      <c r="CH114" s="380">
        <v>0</v>
      </c>
      <c r="CI114" s="380">
        <v>0</v>
      </c>
      <c r="CJ114" s="380">
        <v>0</v>
      </c>
      <c r="CK114" s="380">
        <v>0</v>
      </c>
      <c r="CL114" s="380">
        <v>0</v>
      </c>
      <c r="CM114" s="380">
        <v>0</v>
      </c>
      <c r="CN114" s="380">
        <v>0</v>
      </c>
      <c r="CO114" s="380">
        <v>0</v>
      </c>
      <c r="CP114" s="380">
        <v>0</v>
      </c>
      <c r="CQ114" s="380">
        <v>0</v>
      </c>
      <c r="CR114" s="380">
        <v>0</v>
      </c>
      <c r="CS114" s="380">
        <v>0</v>
      </c>
      <c r="CT114" s="380">
        <v>0</v>
      </c>
      <c r="CU114" s="380">
        <v>0</v>
      </c>
      <c r="CV114" s="380">
        <v>0</v>
      </c>
      <c r="CW114" s="380">
        <v>0</v>
      </c>
      <c r="CX114" s="380">
        <v>0</v>
      </c>
      <c r="CY114" s="380">
        <v>0</v>
      </c>
      <c r="CZ114" s="380">
        <v>0</v>
      </c>
      <c r="DA114" s="380">
        <v>0</v>
      </c>
      <c r="DB114" s="380">
        <v>0</v>
      </c>
      <c r="DC114" s="380">
        <v>0</v>
      </c>
      <c r="DD114" s="380">
        <v>0</v>
      </c>
      <c r="DE114" s="377">
        <v>1050000</v>
      </c>
      <c r="DF114" s="193"/>
      <c r="DG114" s="380">
        <v>0</v>
      </c>
      <c r="DH114" s="380">
        <v>0</v>
      </c>
      <c r="DI114" s="380">
        <v>0</v>
      </c>
      <c r="DJ114" s="380">
        <v>0</v>
      </c>
      <c r="DK114" s="380">
        <v>0</v>
      </c>
      <c r="DL114" s="380">
        <v>0</v>
      </c>
      <c r="DM114" s="380">
        <v>0</v>
      </c>
      <c r="DN114" s="380">
        <v>0</v>
      </c>
      <c r="DO114" s="380">
        <v>0</v>
      </c>
      <c r="DP114" s="380">
        <v>0</v>
      </c>
      <c r="DQ114" s="380">
        <v>0</v>
      </c>
      <c r="DR114" s="380">
        <v>0</v>
      </c>
      <c r="DS114" s="380">
        <v>0</v>
      </c>
      <c r="DT114" s="380">
        <v>0</v>
      </c>
      <c r="DU114" s="380">
        <v>0</v>
      </c>
      <c r="DV114" s="380">
        <v>0</v>
      </c>
      <c r="DW114" s="380">
        <v>0</v>
      </c>
      <c r="DX114" s="380">
        <v>0</v>
      </c>
      <c r="DY114" s="380">
        <v>0</v>
      </c>
      <c r="DZ114" s="380">
        <v>0</v>
      </c>
      <c r="EA114" s="380">
        <v>0</v>
      </c>
      <c r="EB114" s="380">
        <v>0</v>
      </c>
      <c r="EC114" s="380">
        <v>0</v>
      </c>
      <c r="ED114" s="380">
        <v>0</v>
      </c>
      <c r="EE114" s="380">
        <v>0</v>
      </c>
      <c r="EF114" s="380">
        <v>0</v>
      </c>
      <c r="EG114" s="380">
        <v>0</v>
      </c>
      <c r="EH114" s="380">
        <v>0</v>
      </c>
      <c r="EI114" s="380">
        <v>0</v>
      </c>
      <c r="EJ114" s="380">
        <v>0</v>
      </c>
      <c r="EK114" s="380">
        <v>0</v>
      </c>
      <c r="EL114" s="380">
        <v>0</v>
      </c>
      <c r="EM114" s="380">
        <v>0</v>
      </c>
      <c r="EN114" s="380">
        <v>0</v>
      </c>
      <c r="EO114" s="380">
        <v>0</v>
      </c>
      <c r="EP114" s="380">
        <v>0</v>
      </c>
      <c r="EQ114" s="380">
        <v>0</v>
      </c>
      <c r="ER114" s="380">
        <v>0</v>
      </c>
      <c r="ES114" s="380">
        <v>0</v>
      </c>
      <c r="ET114" s="380">
        <v>0</v>
      </c>
      <c r="EU114" s="380">
        <v>0</v>
      </c>
      <c r="EV114" s="380">
        <v>0</v>
      </c>
      <c r="EW114" s="380">
        <v>0</v>
      </c>
      <c r="EX114" s="380">
        <v>0</v>
      </c>
      <c r="EY114" s="380">
        <v>0</v>
      </c>
      <c r="EZ114" s="380">
        <v>0</v>
      </c>
      <c r="FA114" s="380">
        <v>0</v>
      </c>
      <c r="FB114" s="380">
        <v>0</v>
      </c>
      <c r="FC114" s="380">
        <v>0</v>
      </c>
      <c r="FD114" s="380">
        <v>0</v>
      </c>
      <c r="FE114" s="377">
        <v>1050000</v>
      </c>
      <c r="FF114" s="193"/>
    </row>
    <row r="115" spans="1:165" s="376" customFormat="1">
      <c r="A115" s="376" t="s">
        <v>432</v>
      </c>
      <c r="B115" s="376" t="s">
        <v>529</v>
      </c>
      <c r="C115" s="378"/>
      <c r="D115" s="379" t="s">
        <v>514</v>
      </c>
      <c r="E115" s="379">
        <v>1</v>
      </c>
      <c r="F115" s="376" t="s">
        <v>192</v>
      </c>
      <c r="G115" s="380">
        <v>0</v>
      </c>
      <c r="H115" s="380">
        <v>0</v>
      </c>
      <c r="I115" s="380">
        <v>0</v>
      </c>
      <c r="J115" s="380">
        <v>0</v>
      </c>
      <c r="K115" s="380">
        <v>0</v>
      </c>
      <c r="L115" s="380">
        <v>0</v>
      </c>
      <c r="M115" s="380">
        <v>0</v>
      </c>
      <c r="N115" s="380">
        <v>0</v>
      </c>
      <c r="O115" s="380">
        <v>0</v>
      </c>
      <c r="P115" s="380">
        <v>0</v>
      </c>
      <c r="Q115" s="380">
        <v>0</v>
      </c>
      <c r="R115" s="380">
        <v>0</v>
      </c>
      <c r="S115" s="380">
        <v>0</v>
      </c>
      <c r="T115" s="380">
        <v>0</v>
      </c>
      <c r="U115" s="380">
        <v>0</v>
      </c>
      <c r="V115" s="380">
        <v>0</v>
      </c>
      <c r="W115" s="380">
        <v>0</v>
      </c>
      <c r="X115" s="380">
        <v>0</v>
      </c>
      <c r="Y115" s="380">
        <v>0</v>
      </c>
      <c r="Z115" s="380">
        <v>0</v>
      </c>
      <c r="AA115" s="380">
        <v>0</v>
      </c>
      <c r="AB115" s="380">
        <v>0</v>
      </c>
      <c r="AC115" s="380">
        <v>0</v>
      </c>
      <c r="AD115" s="380">
        <v>0</v>
      </c>
      <c r="AE115" s="380">
        <v>0</v>
      </c>
      <c r="AF115" s="380">
        <v>0</v>
      </c>
      <c r="AG115" s="380">
        <v>0</v>
      </c>
      <c r="AH115" s="380">
        <v>0</v>
      </c>
      <c r="AI115" s="380">
        <v>0</v>
      </c>
      <c r="AJ115" s="380">
        <v>0</v>
      </c>
      <c r="AK115" s="380">
        <v>0</v>
      </c>
      <c r="AL115" s="380">
        <v>0</v>
      </c>
      <c r="AM115" s="380">
        <v>0</v>
      </c>
      <c r="AN115" s="380">
        <v>0</v>
      </c>
      <c r="AO115" s="380">
        <v>0</v>
      </c>
      <c r="AP115" s="380">
        <v>0</v>
      </c>
      <c r="AQ115" s="380">
        <v>0</v>
      </c>
      <c r="AR115" s="380">
        <v>0</v>
      </c>
      <c r="AS115" s="380">
        <v>0</v>
      </c>
      <c r="AT115" s="380">
        <v>0</v>
      </c>
      <c r="AU115" s="380">
        <v>0</v>
      </c>
      <c r="AV115" s="380">
        <v>0</v>
      </c>
      <c r="AW115" s="380">
        <v>0</v>
      </c>
      <c r="AX115" s="380">
        <v>0</v>
      </c>
      <c r="AY115" s="380">
        <v>0</v>
      </c>
      <c r="AZ115" s="380">
        <v>0</v>
      </c>
      <c r="BA115" s="380">
        <v>0</v>
      </c>
      <c r="BB115" s="380">
        <v>0</v>
      </c>
      <c r="BC115" s="380">
        <v>0</v>
      </c>
      <c r="BD115" s="380">
        <v>0</v>
      </c>
      <c r="BE115" s="375">
        <v>1</v>
      </c>
      <c r="BF115" s="194"/>
      <c r="BG115" s="380">
        <v>0</v>
      </c>
      <c r="BH115" s="380">
        <v>0</v>
      </c>
      <c r="BI115" s="380">
        <v>0</v>
      </c>
      <c r="BJ115" s="380">
        <v>0</v>
      </c>
      <c r="BK115" s="380">
        <v>0</v>
      </c>
      <c r="BL115" s="380">
        <v>0</v>
      </c>
      <c r="BM115" s="380">
        <v>0</v>
      </c>
      <c r="BN115" s="380">
        <v>0</v>
      </c>
      <c r="BO115" s="380">
        <v>0</v>
      </c>
      <c r="BP115" s="380">
        <v>0</v>
      </c>
      <c r="BQ115" s="380">
        <v>0</v>
      </c>
      <c r="BR115" s="380">
        <v>0</v>
      </c>
      <c r="BS115" s="380">
        <v>0</v>
      </c>
      <c r="BT115" s="380">
        <v>0</v>
      </c>
      <c r="BU115" s="380">
        <v>0</v>
      </c>
      <c r="BV115" s="380">
        <v>0</v>
      </c>
      <c r="BW115" s="380">
        <v>0</v>
      </c>
      <c r="BX115" s="380">
        <v>0</v>
      </c>
      <c r="BY115" s="380">
        <v>0</v>
      </c>
      <c r="BZ115" s="380">
        <v>0</v>
      </c>
      <c r="CA115" s="380">
        <v>0</v>
      </c>
      <c r="CB115" s="380">
        <v>0</v>
      </c>
      <c r="CC115" s="380">
        <v>0</v>
      </c>
      <c r="CD115" s="380">
        <v>0</v>
      </c>
      <c r="CE115" s="380">
        <v>0</v>
      </c>
      <c r="CF115" s="380">
        <v>0</v>
      </c>
      <c r="CG115" s="380">
        <v>0</v>
      </c>
      <c r="CH115" s="380">
        <v>0</v>
      </c>
      <c r="CI115" s="380">
        <v>0</v>
      </c>
      <c r="CJ115" s="380">
        <v>0</v>
      </c>
      <c r="CK115" s="380">
        <v>0</v>
      </c>
      <c r="CL115" s="380">
        <v>0</v>
      </c>
      <c r="CM115" s="380">
        <v>0</v>
      </c>
      <c r="CN115" s="380">
        <v>0</v>
      </c>
      <c r="CO115" s="380">
        <v>0</v>
      </c>
      <c r="CP115" s="380">
        <v>0</v>
      </c>
      <c r="CQ115" s="380">
        <v>0</v>
      </c>
      <c r="CR115" s="380">
        <v>0</v>
      </c>
      <c r="CS115" s="380">
        <v>0</v>
      </c>
      <c r="CT115" s="380">
        <v>0</v>
      </c>
      <c r="CU115" s="380">
        <v>0</v>
      </c>
      <c r="CV115" s="380">
        <v>0</v>
      </c>
      <c r="CW115" s="380">
        <v>0</v>
      </c>
      <c r="CX115" s="380">
        <v>0</v>
      </c>
      <c r="CY115" s="380">
        <v>0</v>
      </c>
      <c r="CZ115" s="380">
        <v>0</v>
      </c>
      <c r="DA115" s="380">
        <v>0</v>
      </c>
      <c r="DB115" s="380">
        <v>0</v>
      </c>
      <c r="DC115" s="380">
        <v>0</v>
      </c>
      <c r="DD115" s="380">
        <v>0</v>
      </c>
      <c r="DE115" s="375">
        <v>954000</v>
      </c>
      <c r="DF115" s="193"/>
      <c r="DG115" s="380">
        <v>0</v>
      </c>
      <c r="DH115" s="380">
        <v>0</v>
      </c>
      <c r="DI115" s="380">
        <v>0</v>
      </c>
      <c r="DJ115" s="380">
        <v>0</v>
      </c>
      <c r="DK115" s="380">
        <v>0</v>
      </c>
      <c r="DL115" s="380">
        <v>0</v>
      </c>
      <c r="DM115" s="380">
        <v>0</v>
      </c>
      <c r="DN115" s="380">
        <v>0</v>
      </c>
      <c r="DO115" s="380">
        <v>0</v>
      </c>
      <c r="DP115" s="380">
        <v>0</v>
      </c>
      <c r="DQ115" s="380">
        <v>0</v>
      </c>
      <c r="DR115" s="380">
        <v>0</v>
      </c>
      <c r="DS115" s="380">
        <v>0</v>
      </c>
      <c r="DT115" s="380">
        <v>0</v>
      </c>
      <c r="DU115" s="380">
        <v>0</v>
      </c>
      <c r="DV115" s="380">
        <v>0</v>
      </c>
      <c r="DW115" s="380">
        <v>0</v>
      </c>
      <c r="DX115" s="380">
        <v>0</v>
      </c>
      <c r="DY115" s="380">
        <v>0</v>
      </c>
      <c r="DZ115" s="380">
        <v>0</v>
      </c>
      <c r="EA115" s="380">
        <v>0</v>
      </c>
      <c r="EB115" s="380">
        <v>0</v>
      </c>
      <c r="EC115" s="380">
        <v>0</v>
      </c>
      <c r="ED115" s="380">
        <v>0</v>
      </c>
      <c r="EE115" s="380">
        <v>0</v>
      </c>
      <c r="EF115" s="380">
        <v>0</v>
      </c>
      <c r="EG115" s="380">
        <v>0</v>
      </c>
      <c r="EH115" s="380">
        <v>0</v>
      </c>
      <c r="EI115" s="380">
        <v>0</v>
      </c>
      <c r="EJ115" s="380">
        <v>0</v>
      </c>
      <c r="EK115" s="380">
        <v>0</v>
      </c>
      <c r="EL115" s="380">
        <v>0</v>
      </c>
      <c r="EM115" s="380">
        <v>0</v>
      </c>
      <c r="EN115" s="380">
        <v>0</v>
      </c>
      <c r="EO115" s="380">
        <v>0</v>
      </c>
      <c r="EP115" s="380">
        <v>0</v>
      </c>
      <c r="EQ115" s="380">
        <v>0</v>
      </c>
      <c r="ER115" s="380">
        <v>0</v>
      </c>
      <c r="ES115" s="380">
        <v>0</v>
      </c>
      <c r="ET115" s="380">
        <v>0</v>
      </c>
      <c r="EU115" s="380">
        <v>0</v>
      </c>
      <c r="EV115" s="380">
        <v>0</v>
      </c>
      <c r="EW115" s="380">
        <v>0</v>
      </c>
      <c r="EX115" s="380">
        <v>0</v>
      </c>
      <c r="EY115" s="380">
        <v>0</v>
      </c>
      <c r="EZ115" s="380">
        <v>0</v>
      </c>
      <c r="FA115" s="380">
        <v>0</v>
      </c>
      <c r="FB115" s="380">
        <v>0</v>
      </c>
      <c r="FC115" s="380">
        <v>0</v>
      </c>
      <c r="FD115" s="380">
        <v>0</v>
      </c>
      <c r="FE115" s="375">
        <v>954000</v>
      </c>
      <c r="FF115" s="193"/>
    </row>
    <row r="116" spans="1:165">
      <c r="D116" s="2"/>
      <c r="E116" s="2"/>
      <c r="G116" s="359"/>
      <c r="H116" s="359"/>
      <c r="I116" s="359"/>
      <c r="J116" s="359"/>
      <c r="K116" s="359"/>
      <c r="L116" s="359"/>
      <c r="M116" s="359"/>
      <c r="N116" s="359"/>
      <c r="O116" s="359"/>
      <c r="P116" s="359"/>
      <c r="Q116" s="359"/>
      <c r="R116" s="359"/>
      <c r="S116" s="359"/>
      <c r="T116" s="359"/>
      <c r="U116" s="359"/>
      <c r="V116" s="359"/>
      <c r="W116" s="359"/>
      <c r="X116" s="359"/>
      <c r="Y116" s="359"/>
      <c r="Z116" s="359"/>
      <c r="AA116" s="359"/>
      <c r="AB116" s="359"/>
      <c r="AC116" s="359"/>
      <c r="AD116" s="359"/>
      <c r="AE116" s="359"/>
      <c r="AF116" s="359"/>
      <c r="AG116" s="359"/>
      <c r="AH116" s="359"/>
      <c r="AI116" s="359"/>
      <c r="AJ116" s="359"/>
      <c r="AK116" s="359"/>
      <c r="AL116" s="359"/>
      <c r="AM116" s="359"/>
      <c r="AN116" s="359"/>
      <c r="AO116" s="359"/>
      <c r="AP116" s="359"/>
      <c r="AQ116" s="359"/>
      <c r="AR116" s="359"/>
      <c r="AS116" s="359"/>
      <c r="AT116" s="359"/>
      <c r="AU116" s="359"/>
      <c r="AV116" s="359"/>
      <c r="AW116" s="359"/>
      <c r="AX116" s="359"/>
      <c r="AY116" s="359"/>
      <c r="AZ116" s="359"/>
      <c r="BA116" s="359"/>
      <c r="BB116" s="359"/>
      <c r="BC116" s="359"/>
      <c r="BD116" s="359"/>
      <c r="BE116" s="324"/>
      <c r="BF116" s="215"/>
      <c r="BG116" s="359"/>
      <c r="BH116" s="359"/>
      <c r="BI116" s="359"/>
      <c r="BJ116" s="359"/>
      <c r="BK116" s="359"/>
      <c r="BL116" s="359"/>
      <c r="BM116" s="359"/>
      <c r="BN116" s="359"/>
      <c r="BO116" s="359"/>
      <c r="BP116" s="359"/>
      <c r="BQ116" s="359"/>
      <c r="BR116" s="359"/>
      <c r="BS116" s="359"/>
      <c r="BT116" s="359"/>
      <c r="BU116" s="359"/>
      <c r="BV116" s="359"/>
      <c r="BW116" s="359"/>
      <c r="BX116" s="359"/>
      <c r="BY116" s="359"/>
      <c r="BZ116" s="359"/>
      <c r="CA116" s="359"/>
      <c r="CB116" s="359"/>
      <c r="CC116" s="359"/>
      <c r="CD116" s="359"/>
      <c r="CE116" s="359"/>
      <c r="CF116" s="359"/>
      <c r="CG116" s="359"/>
      <c r="CH116" s="359"/>
      <c r="CI116" s="359"/>
      <c r="CJ116" s="359"/>
      <c r="CK116" s="359"/>
      <c r="CL116" s="359"/>
      <c r="CM116" s="359"/>
      <c r="CN116" s="359"/>
      <c r="CO116" s="359"/>
      <c r="CP116" s="359"/>
      <c r="CQ116" s="359"/>
      <c r="CR116" s="359"/>
      <c r="CS116" s="359"/>
      <c r="CT116" s="359"/>
      <c r="CU116" s="359"/>
      <c r="CV116" s="359"/>
      <c r="CW116" s="359"/>
      <c r="CX116" s="359"/>
      <c r="CY116" s="359"/>
      <c r="CZ116" s="359"/>
      <c r="DA116" s="359"/>
      <c r="DB116" s="359"/>
      <c r="DC116" s="359"/>
      <c r="DD116" s="359"/>
      <c r="DE116" s="76"/>
      <c r="DF116" s="70"/>
      <c r="DG116" s="359"/>
      <c r="DH116" s="359"/>
      <c r="DI116" s="359"/>
      <c r="DJ116" s="359"/>
      <c r="DK116" s="359"/>
      <c r="DL116" s="359"/>
      <c r="DM116" s="359"/>
      <c r="DN116" s="359"/>
      <c r="DO116" s="359"/>
      <c r="DP116" s="359"/>
      <c r="DQ116" s="359"/>
      <c r="DR116" s="359"/>
      <c r="DS116" s="359"/>
      <c r="DT116" s="359"/>
      <c r="DU116" s="359"/>
      <c r="DV116" s="359"/>
      <c r="DW116" s="359"/>
      <c r="DX116" s="359"/>
      <c r="DY116" s="359"/>
      <c r="DZ116" s="359"/>
      <c r="EA116" s="359"/>
      <c r="EB116" s="359"/>
      <c r="EC116" s="359"/>
      <c r="ED116" s="359"/>
      <c r="EE116" s="359"/>
      <c r="EF116" s="359"/>
      <c r="EG116" s="359"/>
      <c r="EH116" s="359"/>
      <c r="EI116" s="359"/>
      <c r="EJ116" s="359"/>
      <c r="EK116" s="359"/>
      <c r="EL116" s="359"/>
      <c r="EM116" s="359"/>
      <c r="EN116" s="359"/>
      <c r="EO116" s="359"/>
      <c r="EP116" s="359"/>
      <c r="EQ116" s="359"/>
      <c r="ER116" s="359"/>
      <c r="ES116" s="359"/>
      <c r="ET116" s="359"/>
      <c r="EU116" s="359"/>
      <c r="EV116" s="359"/>
      <c r="EW116" s="359"/>
      <c r="EX116" s="359"/>
      <c r="EY116" s="359"/>
      <c r="EZ116" s="359"/>
      <c r="FA116" s="359"/>
      <c r="FB116" s="359"/>
      <c r="FC116" s="359"/>
      <c r="FD116" s="359"/>
      <c r="FE116" s="377"/>
      <c r="FF116" s="70"/>
    </row>
    <row r="117" spans="1:165">
      <c r="A117" s="1" t="s">
        <v>224</v>
      </c>
      <c r="B117" s="1" t="s">
        <v>225</v>
      </c>
      <c r="C117" s="37" t="s">
        <v>437</v>
      </c>
      <c r="D117" s="1">
        <v>1</v>
      </c>
      <c r="E117" s="1">
        <v>5</v>
      </c>
      <c r="F117" s="1" t="s">
        <v>265</v>
      </c>
      <c r="G117" s="54" t="s">
        <v>228</v>
      </c>
      <c r="DG117" s="27">
        <v>56.841125501652542</v>
      </c>
      <c r="DH117" s="27">
        <v>54.11748823803169</v>
      </c>
      <c r="DI117" s="27">
        <v>67.261998510288834</v>
      </c>
      <c r="DJ117" s="27">
        <v>62.169981017432463</v>
      </c>
      <c r="DK117" s="27">
        <v>54.946421318264122</v>
      </c>
      <c r="DL117" s="27">
        <v>84.788012206631706</v>
      </c>
      <c r="DM117" s="27">
        <v>54.709583295340572</v>
      </c>
      <c r="DN117" s="27">
        <v>44.407129298166048</v>
      </c>
      <c r="DO117" s="27">
        <v>49.262308768098869</v>
      </c>
      <c r="DP117" s="27">
        <v>54.709583295340572</v>
      </c>
      <c r="DQ117" s="27">
        <v>57.077963524576099</v>
      </c>
      <c r="DR117" s="27">
        <v>51.157012951487289</v>
      </c>
      <c r="DS117" s="27">
        <v>98.287779513274188</v>
      </c>
      <c r="DT117" s="27">
        <v>70.577730831218574</v>
      </c>
      <c r="DU117" s="27">
        <v>80.406508782545998</v>
      </c>
      <c r="DV117" s="27">
        <v>91.182638825567622</v>
      </c>
      <c r="DW117" s="27">
        <v>89.998448710949859</v>
      </c>
      <c r="DX117" s="27">
        <v>65.130456303976871</v>
      </c>
      <c r="DY117" s="27">
        <v>81.709117908625529</v>
      </c>
      <c r="DZ117" s="27">
        <v>93.551019054803135</v>
      </c>
      <c r="EA117" s="27">
        <v>62.762076074741344</v>
      </c>
      <c r="EB117" s="27">
        <v>67.025160487365284</v>
      </c>
      <c r="EC117" s="27">
        <v>56.72270649019076</v>
      </c>
      <c r="ED117" s="27">
        <v>60.393695845505825</v>
      </c>
      <c r="EE117" s="27">
        <v>65.130456303976871</v>
      </c>
      <c r="EF117" s="27">
        <v>73.064530071915868</v>
      </c>
      <c r="EG117" s="27">
        <v>57.196382536037866</v>
      </c>
      <c r="EH117" s="27">
        <v>62.762076074741344</v>
      </c>
      <c r="EI117" s="27">
        <v>63.946266189359108</v>
      </c>
      <c r="EJ117" s="27">
        <v>69.038283682215479</v>
      </c>
      <c r="EK117" s="27">
        <v>77.44603349600159</v>
      </c>
      <c r="EL117" s="27">
        <v>57.196382536037866</v>
      </c>
      <c r="EM117" s="27">
        <v>121.97158180562941</v>
      </c>
      <c r="EN117" s="27">
        <v>108.94549054483403</v>
      </c>
      <c r="EO117" s="27">
        <v>102.07718788005103</v>
      </c>
      <c r="EP117" s="27">
        <v>54.472745272417015</v>
      </c>
      <c r="EQ117" s="27">
        <v>78.156547564772239</v>
      </c>
      <c r="ER117" s="27">
        <v>63.235752120588451</v>
      </c>
      <c r="ES117" s="27">
        <v>52.104365043181495</v>
      </c>
      <c r="ET117" s="27">
        <v>58.498991662117405</v>
      </c>
      <c r="EU117" s="27">
        <v>58.262153639193855</v>
      </c>
      <c r="EV117" s="27">
        <v>58.735829685040962</v>
      </c>
      <c r="EW117" s="27">
        <v>51.393850974410839</v>
      </c>
      <c r="EX117" s="27">
        <v>70.696149842680356</v>
      </c>
      <c r="EY117" s="27">
        <v>103.85347305197766</v>
      </c>
      <c r="EZ117" s="27">
        <v>104.6824061322101</v>
      </c>
      <c r="FA117" s="27">
        <v>108.70865252191048</v>
      </c>
      <c r="FB117" s="27">
        <v>82.893308023243293</v>
      </c>
      <c r="FC117" s="27">
        <v>121.85316279416764</v>
      </c>
      <c r="FD117" s="27">
        <v>97.695684455965306</v>
      </c>
      <c r="FF117" s="1" t="s">
        <v>502</v>
      </c>
      <c r="FG117" s="1">
        <v>72.664273813175086</v>
      </c>
      <c r="FH117" s="1">
        <v>65.130456303976871</v>
      </c>
    </row>
    <row r="118" spans="1:165">
      <c r="A118" s="1" t="s">
        <v>119</v>
      </c>
      <c r="B118" s="1" t="s">
        <v>503</v>
      </c>
      <c r="D118" s="1">
        <v>6</v>
      </c>
      <c r="E118" s="2" t="s">
        <v>527</v>
      </c>
      <c r="F118" s="1" t="s">
        <v>361</v>
      </c>
      <c r="G118" s="54" t="s">
        <v>228</v>
      </c>
      <c r="DL118" s="27">
        <v>245.11835545713981</v>
      </c>
      <c r="DV118" s="27">
        <v>185.9110232211157</v>
      </c>
      <c r="DW118" s="27">
        <v>152.45888050776207</v>
      </c>
      <c r="DY118" s="27">
        <v>121.96710440620967</v>
      </c>
      <c r="DZ118" s="27">
        <v>150.03137988608509</v>
      </c>
      <c r="EE118" s="27">
        <v>171.70126348446993</v>
      </c>
      <c r="EK118" s="27">
        <v>167.31992089900416</v>
      </c>
      <c r="EW118" s="27">
        <v>131.55869222844558</v>
      </c>
      <c r="FD118" s="27">
        <v>266.43299506210849</v>
      </c>
    </row>
    <row r="119" spans="1:165">
      <c r="A119" s="1" t="s">
        <v>119</v>
      </c>
      <c r="B119" s="1" t="s">
        <v>504</v>
      </c>
      <c r="D119" s="1">
        <v>6</v>
      </c>
      <c r="E119" s="2" t="s">
        <v>527</v>
      </c>
      <c r="F119" s="1" t="s">
        <v>361</v>
      </c>
      <c r="G119" s="54" t="s">
        <v>228</v>
      </c>
      <c r="EK119" s="27">
        <v>119.51422921357438</v>
      </c>
      <c r="EW119" s="27">
        <v>100.37928217030397</v>
      </c>
      <c r="FD119" s="27">
        <v>159.85979703726511</v>
      </c>
    </row>
    <row r="120" spans="1:165">
      <c r="A120" s="1" t="s">
        <v>119</v>
      </c>
      <c r="B120" s="1" t="s">
        <v>505</v>
      </c>
      <c r="D120" s="1">
        <v>6</v>
      </c>
      <c r="E120" s="2" t="s">
        <v>527</v>
      </c>
      <c r="F120" s="1" t="s">
        <v>361</v>
      </c>
      <c r="G120" s="54" t="s">
        <v>228</v>
      </c>
      <c r="DS120" s="27">
        <v>120.78295776148919</v>
      </c>
      <c r="DV120" s="27">
        <v>146.83418394533979</v>
      </c>
      <c r="DW120" s="27">
        <v>182.06254662577413</v>
      </c>
      <c r="DY120" s="27">
        <v>115.69112718919111</v>
      </c>
      <c r="DZ120" s="27">
        <v>113.97411455434641</v>
      </c>
      <c r="EE120" s="27">
        <v>76.969531906831349</v>
      </c>
      <c r="EN120" s="27">
        <v>162.8201636490663</v>
      </c>
      <c r="EO120" s="27">
        <v>224.98786249689164</v>
      </c>
      <c r="EP120" s="27">
        <v>243.7763225931233</v>
      </c>
      <c r="ES120" s="27">
        <v>243.7763225931233</v>
      </c>
      <c r="EW120" s="27">
        <v>108.34941799192413</v>
      </c>
      <c r="FD120" s="27">
        <v>367.08545986334951</v>
      </c>
    </row>
    <row r="121" spans="1:165">
      <c r="A121" s="1" t="s">
        <v>119</v>
      </c>
      <c r="B121" s="1" t="s">
        <v>506</v>
      </c>
      <c r="D121" s="1">
        <v>6</v>
      </c>
      <c r="E121" s="2" t="s">
        <v>527</v>
      </c>
      <c r="F121" s="1" t="s">
        <v>361</v>
      </c>
      <c r="G121" s="54" t="s">
        <v>228</v>
      </c>
      <c r="DL121" s="27">
        <v>423.33242548757238</v>
      </c>
      <c r="DV121" s="27">
        <v>376.67704768558536</v>
      </c>
      <c r="DW121" s="27">
        <v>370.63789979751095</v>
      </c>
      <c r="DY121" s="27">
        <v>355.24399341614469</v>
      </c>
      <c r="DZ121" s="27">
        <v>290.11592795651814</v>
      </c>
      <c r="EE121" s="27">
        <v>343.40252696893987</v>
      </c>
      <c r="EK121" s="27">
        <v>290.11592795651814</v>
      </c>
      <c r="EN121" s="27">
        <v>373.0061930869519</v>
      </c>
      <c r="EO121" s="27">
        <v>296.03666118012057</v>
      </c>
      <c r="EP121" s="27">
        <v>351.9283828109273</v>
      </c>
      <c r="ES121" s="27">
        <v>351.9283828109273</v>
      </c>
      <c r="EW121" s="27">
        <v>304.91776101552415</v>
      </c>
      <c r="FD121" s="27">
        <v>455.89645821738566</v>
      </c>
    </row>
    <row r="122" spans="1:165">
      <c r="A122" s="1" t="s">
        <v>119</v>
      </c>
      <c r="B122" s="1" t="s">
        <v>507</v>
      </c>
      <c r="D122" s="1">
        <v>6</v>
      </c>
      <c r="E122" s="2" t="s">
        <v>527</v>
      </c>
      <c r="F122" s="1" t="s">
        <v>361</v>
      </c>
      <c r="G122" s="54" t="s">
        <v>228</v>
      </c>
      <c r="DL122" s="27">
        <v>512.14342384160852</v>
      </c>
      <c r="DV122" s="27">
        <v>391.1236367511753</v>
      </c>
      <c r="DW122" s="27">
        <v>404.58347641771962</v>
      </c>
      <c r="DY122" s="27">
        <v>289.91853071084324</v>
      </c>
      <c r="DZ122" s="27">
        <v>390.76839275775916</v>
      </c>
      <c r="EE122" s="27">
        <v>432.21352532297601</v>
      </c>
      <c r="EK122" s="27">
        <v>370.99314379092704</v>
      </c>
      <c r="EN122" s="27">
        <v>473.65865788819292</v>
      </c>
      <c r="EO122" s="27">
        <v>355.24399341614469</v>
      </c>
      <c r="EP122" s="27">
        <v>263.4726284503073</v>
      </c>
      <c r="ES122" s="27">
        <v>263.4726284503073</v>
      </c>
      <c r="EW122" s="27">
        <v>378.92692631055434</v>
      </c>
      <c r="FD122" s="27">
        <v>497.34159078260257</v>
      </c>
    </row>
    <row r="123" spans="1:165">
      <c r="A123" s="1" t="s">
        <v>119</v>
      </c>
      <c r="B123" s="1" t="s">
        <v>226</v>
      </c>
      <c r="D123" s="1">
        <v>6</v>
      </c>
      <c r="E123" s="2" t="s">
        <v>527</v>
      </c>
      <c r="F123" s="1" t="s">
        <v>361</v>
      </c>
      <c r="G123" s="54" t="s">
        <v>228</v>
      </c>
      <c r="DJ123" s="27">
        <v>536.69222343921138</v>
      </c>
    </row>
    <row r="124" spans="1:165">
      <c r="A124" s="1" t="s">
        <v>119</v>
      </c>
      <c r="B124" s="1" t="s">
        <v>227</v>
      </c>
      <c r="D124" s="1">
        <v>6</v>
      </c>
      <c r="E124" s="2" t="s">
        <v>527</v>
      </c>
      <c r="F124" s="1" t="s">
        <v>361</v>
      </c>
      <c r="G124" s="54" t="s">
        <v>228</v>
      </c>
      <c r="DG124" s="27">
        <v>183.24</v>
      </c>
      <c r="DH124" s="27">
        <v>138.91999999999999</v>
      </c>
      <c r="DI124" s="27">
        <v>182.29</v>
      </c>
      <c r="DJ124" s="27">
        <v>202.12</v>
      </c>
      <c r="DK124" s="27">
        <v>168.35</v>
      </c>
      <c r="DL124" s="27">
        <v>366.17</v>
      </c>
      <c r="DM124" s="27">
        <v>155.4</v>
      </c>
      <c r="DN124" s="27">
        <v>122.8</v>
      </c>
      <c r="DO124" s="27">
        <v>318.8</v>
      </c>
      <c r="DP124" s="27">
        <v>226.2</v>
      </c>
      <c r="DQ124" s="27">
        <v>167.9</v>
      </c>
      <c r="DR124" s="27">
        <v>180.8</v>
      </c>
      <c r="DS124" s="27">
        <v>163.47</v>
      </c>
      <c r="DT124" s="27">
        <v>158.1</v>
      </c>
      <c r="DU124" s="27">
        <v>147.5</v>
      </c>
      <c r="DV124" s="27">
        <v>204.45</v>
      </c>
      <c r="DW124" s="27">
        <v>122.8</v>
      </c>
      <c r="DX124" s="27">
        <v>141.56</v>
      </c>
      <c r="DY124" s="27">
        <v>195.5</v>
      </c>
      <c r="DZ124" s="27">
        <v>157.63</v>
      </c>
      <c r="EA124" s="27">
        <v>104</v>
      </c>
      <c r="EB124" s="27">
        <v>114.9</v>
      </c>
      <c r="EC124" s="27">
        <v>258.7</v>
      </c>
      <c r="ED124" s="27">
        <v>92.9</v>
      </c>
      <c r="EE124" s="27">
        <v>113.58</v>
      </c>
      <c r="EF124" s="27">
        <v>162.30000000000001</v>
      </c>
      <c r="EG124" s="27">
        <v>125.9</v>
      </c>
      <c r="EH124" s="27">
        <v>103.8</v>
      </c>
      <c r="EI124" s="27">
        <v>288.3</v>
      </c>
      <c r="EJ124" s="27">
        <v>139.80000000000001</v>
      </c>
      <c r="EK124" s="27">
        <v>213</v>
      </c>
      <c r="EL124" s="27">
        <v>98.3</v>
      </c>
      <c r="EM124" s="27">
        <v>247.11</v>
      </c>
      <c r="EN124" s="27">
        <v>296.76</v>
      </c>
      <c r="EO124" s="27">
        <v>254.77</v>
      </c>
      <c r="EP124" s="27">
        <v>215.52</v>
      </c>
      <c r="EQ124" s="27">
        <v>134</v>
      </c>
      <c r="ER124" s="27">
        <v>171.81</v>
      </c>
      <c r="ES124" s="27">
        <v>259.73</v>
      </c>
      <c r="ET124" s="27">
        <v>125</v>
      </c>
      <c r="EU124" s="27">
        <v>150.6</v>
      </c>
      <c r="EV124" s="27">
        <v>140.1</v>
      </c>
      <c r="EW124" s="27">
        <v>111</v>
      </c>
      <c r="EX124" s="27">
        <v>70.099999999999994</v>
      </c>
      <c r="EY124" s="27">
        <v>179.6</v>
      </c>
      <c r="EZ124" s="27">
        <v>204.9</v>
      </c>
      <c r="FA124" s="27">
        <v>297.7</v>
      </c>
      <c r="FB124" s="27">
        <v>337.2</v>
      </c>
      <c r="FC124" s="27">
        <v>312.8</v>
      </c>
      <c r="FD124" s="27">
        <v>291.10000000000002</v>
      </c>
      <c r="FF124" s="1" t="s">
        <v>459</v>
      </c>
      <c r="FG124" s="56">
        <v>186.3856000000001</v>
      </c>
      <c r="FH124" s="56">
        <v>168.125</v>
      </c>
      <c r="FI124" s="1" t="s">
        <v>453</v>
      </c>
    </row>
    <row r="125" spans="1:165">
      <c r="A125" s="1" t="s">
        <v>534</v>
      </c>
      <c r="B125" s="2" t="s">
        <v>362</v>
      </c>
      <c r="D125" s="1">
        <v>1</v>
      </c>
      <c r="E125" s="1">
        <v>1</v>
      </c>
      <c r="F125" s="4" t="s">
        <v>566</v>
      </c>
      <c r="G125" s="7">
        <v>2</v>
      </c>
      <c r="H125" s="7">
        <v>433.96947368421053</v>
      </c>
      <c r="I125" s="7">
        <v>1860.7129195356661</v>
      </c>
      <c r="J125" s="7">
        <v>191.83636363636364</v>
      </c>
      <c r="K125" s="7">
        <v>997.17412254021269</v>
      </c>
      <c r="L125" s="7">
        <v>1262.4764248581612</v>
      </c>
      <c r="M125" s="7">
        <v>85.632142857142853</v>
      </c>
      <c r="N125" s="7">
        <v>350.18687358965076</v>
      </c>
      <c r="O125" s="7">
        <v>400.89772727272725</v>
      </c>
      <c r="P125" s="7">
        <v>62.864406779661017</v>
      </c>
      <c r="Q125" s="7">
        <v>462.57373935929922</v>
      </c>
      <c r="R125" s="7">
        <v>664.65358732172115</v>
      </c>
      <c r="S125" s="7">
        <v>711.04949342586303</v>
      </c>
      <c r="T125" s="7">
        <v>615.05536712099297</v>
      </c>
      <c r="U125" s="7">
        <v>1595.4737142064312</v>
      </c>
      <c r="V125" s="7">
        <v>1063.1723032840919</v>
      </c>
      <c r="W125" s="7">
        <v>542.84448419364514</v>
      </c>
      <c r="X125" s="7">
        <v>1706.8633268339868</v>
      </c>
      <c r="Y125" s="7">
        <v>1434.7537030941407</v>
      </c>
      <c r="Z125" s="7">
        <v>1075.6176638176639</v>
      </c>
      <c r="AA125" s="7">
        <v>869.15229894773415</v>
      </c>
      <c r="AB125" s="7">
        <v>3238.896858839897</v>
      </c>
      <c r="AC125" s="7">
        <v>998.83143895122112</v>
      </c>
      <c r="AD125" s="7">
        <v>674.25973904559464</v>
      </c>
      <c r="AE125" s="7">
        <v>1942.6126003429194</v>
      </c>
      <c r="AF125" s="7">
        <v>493.66996665090733</v>
      </c>
      <c r="AG125" s="7">
        <v>561.74064529811426</v>
      </c>
      <c r="AH125" s="7">
        <v>483.38386865380153</v>
      </c>
      <c r="AI125" s="7">
        <v>1420.8383216332995</v>
      </c>
      <c r="AJ125" s="7">
        <v>595.96808671840154</v>
      </c>
      <c r="AK125" s="7">
        <v>1174.5199840177033</v>
      </c>
      <c r="AL125" s="118">
        <v>4000</v>
      </c>
      <c r="AM125" s="7">
        <v>30.28689452787745</v>
      </c>
      <c r="AN125" s="7">
        <v>257.17391304347825</v>
      </c>
      <c r="AO125" s="7">
        <v>108.31354725431675</v>
      </c>
      <c r="AP125" s="7">
        <v>1340.3200748996624</v>
      </c>
      <c r="AQ125" s="7">
        <v>1495.2251893369066</v>
      </c>
      <c r="AR125" s="7">
        <v>2421.0050055682041</v>
      </c>
      <c r="AS125" s="7">
        <v>635.51040256661145</v>
      </c>
      <c r="AT125" s="7">
        <v>3910.8007532601896</v>
      </c>
      <c r="AU125" s="7">
        <v>2658.441873077853</v>
      </c>
      <c r="AV125" s="7">
        <v>1336.9722458685033</v>
      </c>
      <c r="AW125" s="7">
        <v>1573.8595304049895</v>
      </c>
      <c r="AX125" s="7">
        <v>1252.7761534802601</v>
      </c>
      <c r="AY125" s="7">
        <v>22.733235294117648</v>
      </c>
      <c r="AZ125" s="7">
        <v>636.73171312568184</v>
      </c>
      <c r="BA125" s="7">
        <v>910.55725359749567</v>
      </c>
      <c r="BB125" s="7">
        <v>307.50700463196881</v>
      </c>
      <c r="BC125" s="7">
        <v>813.12592718802421</v>
      </c>
      <c r="BD125" s="7">
        <v>508.36163038851237</v>
      </c>
      <c r="BE125" s="9">
        <f>SUM(G125:BD125)</f>
        <v>52193.383994025891</v>
      </c>
      <c r="BG125" s="7">
        <v>768</v>
      </c>
      <c r="BH125" s="7">
        <v>166644.27789473685</v>
      </c>
      <c r="BI125" s="7">
        <v>714513.76110169571</v>
      </c>
      <c r="BJ125" s="7">
        <v>73665.163636363635</v>
      </c>
      <c r="BK125" s="7">
        <v>382914.86305544164</v>
      </c>
      <c r="BL125" s="7">
        <v>484790.94714553386</v>
      </c>
      <c r="BM125" s="7">
        <v>32882.742857142854</v>
      </c>
      <c r="BN125" s="7">
        <v>134471.75945842589</v>
      </c>
      <c r="BO125" s="7">
        <v>153944.72727272726</v>
      </c>
      <c r="BP125" s="7">
        <v>24139.932203389832</v>
      </c>
      <c r="BQ125" s="7">
        <v>177628.3159139709</v>
      </c>
      <c r="BR125" s="7">
        <v>255226.97753154091</v>
      </c>
      <c r="BS125" s="7">
        <v>273043.00547553139</v>
      </c>
      <c r="BT125" s="7">
        <v>236181.2609744613</v>
      </c>
      <c r="BU125" s="7">
        <v>612661.90625526954</v>
      </c>
      <c r="BV125" s="7">
        <v>408258.16446109128</v>
      </c>
      <c r="BW125" s="7">
        <v>208452.28193035972</v>
      </c>
      <c r="BX125" s="7">
        <v>655435.51750425086</v>
      </c>
      <c r="BY125" s="7">
        <v>550945.4219881501</v>
      </c>
      <c r="BZ125" s="7">
        <v>413037.18290598295</v>
      </c>
      <c r="CA125" s="7">
        <v>333754.48279592989</v>
      </c>
      <c r="CB125" s="7">
        <v>1243736.3937945205</v>
      </c>
      <c r="CC125" s="7">
        <v>383551.27255726891</v>
      </c>
      <c r="CD125" s="7">
        <v>258915.73979350834</v>
      </c>
      <c r="CE125" s="7">
        <v>745963.23853168101</v>
      </c>
      <c r="CF125" s="7">
        <v>189569.26719394841</v>
      </c>
      <c r="CG125" s="7">
        <v>215708.40779447588</v>
      </c>
      <c r="CH125" s="7">
        <v>185619.40556305979</v>
      </c>
      <c r="CI125" s="7">
        <v>545601.91550718702</v>
      </c>
      <c r="CJ125" s="7">
        <v>228851.74529986619</v>
      </c>
      <c r="CK125" s="7">
        <v>451015.67386279808</v>
      </c>
      <c r="CL125" s="7">
        <v>2654668.7115442357</v>
      </c>
      <c r="CM125" s="7">
        <v>11630.167498704941</v>
      </c>
      <c r="CN125" s="7">
        <v>98754.782608695648</v>
      </c>
      <c r="CO125" s="7">
        <v>41592.40214565763</v>
      </c>
      <c r="CP125" s="7">
        <v>514682.90876147035</v>
      </c>
      <c r="CQ125" s="7">
        <v>574166.47270537214</v>
      </c>
      <c r="CR125" s="7">
        <v>929665.92213819036</v>
      </c>
      <c r="CS125" s="7">
        <v>244035.9945855788</v>
      </c>
      <c r="CT125" s="7">
        <v>1501747.4892519128</v>
      </c>
      <c r="CU125" s="7">
        <v>1020841.6792618956</v>
      </c>
      <c r="CV125" s="7">
        <v>513397.34241350525</v>
      </c>
      <c r="CW125" s="7">
        <v>604362.05967551598</v>
      </c>
      <c r="CX125" s="7">
        <v>481066.04293641984</v>
      </c>
      <c r="CY125" s="7">
        <v>8729.5623529411769</v>
      </c>
      <c r="CZ125" s="7">
        <v>244504.97784026182</v>
      </c>
      <c r="DA125" s="7">
        <v>349653.98538143834</v>
      </c>
      <c r="DB125" s="7">
        <v>118082.68977867602</v>
      </c>
      <c r="DC125" s="7">
        <v>312240.35604020127</v>
      </c>
      <c r="DD125" s="7">
        <v>195210.86606918875</v>
      </c>
      <c r="DE125" s="9">
        <v>21160928.165250171</v>
      </c>
      <c r="DG125" s="27">
        <v>384</v>
      </c>
      <c r="DH125" s="27">
        <v>384</v>
      </c>
      <c r="DI125" s="27">
        <v>384</v>
      </c>
      <c r="DJ125" s="27">
        <v>384</v>
      </c>
      <c r="DK125" s="27">
        <v>384</v>
      </c>
      <c r="DL125" s="27">
        <v>384</v>
      </c>
      <c r="DM125" s="27">
        <v>384</v>
      </c>
      <c r="DN125" s="27">
        <v>384</v>
      </c>
      <c r="DO125" s="27">
        <v>384</v>
      </c>
      <c r="DP125" s="27">
        <v>384</v>
      </c>
      <c r="DQ125" s="27">
        <v>384</v>
      </c>
      <c r="DR125" s="27">
        <v>384</v>
      </c>
      <c r="DS125" s="27">
        <v>384</v>
      </c>
      <c r="DT125" s="27">
        <v>384</v>
      </c>
      <c r="DU125" s="27">
        <v>384</v>
      </c>
      <c r="DV125" s="27">
        <v>384</v>
      </c>
      <c r="DW125" s="27">
        <v>384</v>
      </c>
      <c r="DX125" s="27">
        <v>384</v>
      </c>
      <c r="DY125" s="27">
        <v>384</v>
      </c>
      <c r="DZ125" s="27">
        <v>384</v>
      </c>
      <c r="EA125" s="27">
        <v>384</v>
      </c>
      <c r="EB125" s="27">
        <v>384</v>
      </c>
      <c r="EC125" s="27">
        <v>384</v>
      </c>
      <c r="ED125" s="27">
        <v>384</v>
      </c>
      <c r="EE125" s="27">
        <v>384</v>
      </c>
      <c r="EF125" s="27">
        <v>384</v>
      </c>
      <c r="EG125" s="27">
        <v>384</v>
      </c>
      <c r="EH125" s="27">
        <v>384</v>
      </c>
      <c r="EI125" s="27">
        <v>384</v>
      </c>
      <c r="EJ125" s="27">
        <v>384</v>
      </c>
      <c r="EK125" s="27">
        <v>384</v>
      </c>
      <c r="EL125" s="27">
        <v>384</v>
      </c>
      <c r="EM125" s="27">
        <v>384</v>
      </c>
      <c r="EN125" s="27">
        <v>384</v>
      </c>
      <c r="EO125" s="27">
        <v>384</v>
      </c>
      <c r="EP125" s="27">
        <v>384</v>
      </c>
      <c r="EQ125" s="27">
        <v>384</v>
      </c>
      <c r="ER125" s="27">
        <v>384</v>
      </c>
      <c r="ES125" s="27">
        <v>384</v>
      </c>
      <c r="ET125" s="27">
        <v>384</v>
      </c>
      <c r="EU125" s="27">
        <v>384</v>
      </c>
      <c r="EV125" s="27">
        <v>384</v>
      </c>
      <c r="EW125" s="27">
        <v>384</v>
      </c>
      <c r="EX125" s="27">
        <v>384</v>
      </c>
      <c r="EY125" s="27">
        <v>384</v>
      </c>
      <c r="EZ125" s="27">
        <v>384</v>
      </c>
      <c r="FA125" s="27">
        <v>384</v>
      </c>
      <c r="FB125" s="27">
        <v>384</v>
      </c>
      <c r="FC125" s="27">
        <v>384</v>
      </c>
      <c r="FD125" s="27">
        <v>384</v>
      </c>
      <c r="FE125" s="27">
        <v>384</v>
      </c>
    </row>
    <row r="126" spans="1:165">
      <c r="A126" s="1" t="s">
        <v>412</v>
      </c>
      <c r="B126" s="2" t="s">
        <v>362</v>
      </c>
      <c r="D126" s="1">
        <v>1</v>
      </c>
      <c r="E126" s="1">
        <v>2</v>
      </c>
      <c r="F126" s="4" t="s">
        <v>370</v>
      </c>
      <c r="G126" s="7">
        <v>0</v>
      </c>
      <c r="H126" s="7">
        <v>187.32</v>
      </c>
      <c r="I126" s="7">
        <v>175.42781373638118</v>
      </c>
      <c r="J126" s="7">
        <v>1</v>
      </c>
      <c r="K126" s="7">
        <v>105.81918819188192</v>
      </c>
      <c r="L126" s="7">
        <v>43.890094495969379</v>
      </c>
      <c r="M126" s="7">
        <v>74.375</v>
      </c>
      <c r="N126" s="7">
        <v>19</v>
      </c>
      <c r="O126" s="7">
        <v>10.579545454545455</v>
      </c>
      <c r="P126" s="7">
        <v>6</v>
      </c>
      <c r="Q126" s="7">
        <v>22.060498220640568</v>
      </c>
      <c r="R126" s="7">
        <v>25.144654088050313</v>
      </c>
      <c r="S126" s="7">
        <v>82.925851027974389</v>
      </c>
      <c r="T126" s="7">
        <v>42.424354243542439</v>
      </c>
      <c r="U126" s="7">
        <v>113</v>
      </c>
      <c r="V126" s="7">
        <v>112.09457092819615</v>
      </c>
      <c r="W126" s="7">
        <v>58</v>
      </c>
      <c r="X126" s="7">
        <v>94</v>
      </c>
      <c r="Y126" s="7">
        <v>174.41224489795917</v>
      </c>
      <c r="Z126" s="7">
        <v>116</v>
      </c>
      <c r="AA126" s="7">
        <v>123.272030651341</v>
      </c>
      <c r="AB126" s="7">
        <v>394.7426649171216</v>
      </c>
      <c r="AC126" s="7">
        <v>201.91743119266056</v>
      </c>
      <c r="AD126" s="7">
        <v>75.912225705329149</v>
      </c>
      <c r="AE126" s="7">
        <v>317.09765411893073</v>
      </c>
      <c r="AF126" s="7">
        <v>42</v>
      </c>
      <c r="AG126" s="7">
        <v>45</v>
      </c>
      <c r="AH126" s="7">
        <v>152.16657732231496</v>
      </c>
      <c r="AI126" s="7">
        <v>155</v>
      </c>
      <c r="AJ126" s="7">
        <v>2030.341674089987</v>
      </c>
      <c r="AK126" s="7">
        <v>276.6668650793651</v>
      </c>
      <c r="AL126" s="7">
        <v>1621.483160220138</v>
      </c>
      <c r="AM126" s="7">
        <v>14.245712596096984</v>
      </c>
      <c r="AN126" s="7">
        <v>0</v>
      </c>
      <c r="AO126" s="7">
        <v>10</v>
      </c>
      <c r="AP126" s="7">
        <v>113.63302752293578</v>
      </c>
      <c r="AQ126" s="7">
        <v>13</v>
      </c>
      <c r="AR126" s="7">
        <v>61.858516977449014</v>
      </c>
      <c r="AS126" s="7">
        <v>264.5204081632653</v>
      </c>
      <c r="AT126" s="7">
        <v>27</v>
      </c>
      <c r="AU126" s="7">
        <v>69.018867924528308</v>
      </c>
      <c r="AV126" s="7">
        <v>77.841428571428565</v>
      </c>
      <c r="AW126" s="7">
        <v>191.68976975517728</v>
      </c>
      <c r="AX126" s="7">
        <v>133.48062804068996</v>
      </c>
      <c r="AY126" s="7">
        <v>0</v>
      </c>
      <c r="AZ126" s="7">
        <v>110.43273542600897</v>
      </c>
      <c r="BA126" s="7">
        <v>63.978494273108609</v>
      </c>
      <c r="BB126" s="7">
        <v>30.150420044926015</v>
      </c>
      <c r="BC126" s="7">
        <v>42.60914473897796</v>
      </c>
      <c r="BD126" s="7">
        <v>32.91966093062026</v>
      </c>
      <c r="BE126" s="9">
        <f t="shared" ref="BE126:BE128" si="218">SUM(G126:BD126)</f>
        <v>8155.4529135475423</v>
      </c>
      <c r="BG126" s="7">
        <v>0</v>
      </c>
      <c r="BH126" s="7">
        <v>71930.880000000005</v>
      </c>
      <c r="BI126" s="7">
        <v>67364.280474770378</v>
      </c>
      <c r="BJ126" s="7">
        <v>384</v>
      </c>
      <c r="BK126" s="7">
        <v>40634.568265682654</v>
      </c>
      <c r="BL126" s="7">
        <v>16853.796286452241</v>
      </c>
      <c r="BM126" s="7">
        <v>28560</v>
      </c>
      <c r="BN126" s="7">
        <v>7296</v>
      </c>
      <c r="BO126" s="7">
        <v>4062.545454545455</v>
      </c>
      <c r="BP126" s="7">
        <v>2304</v>
      </c>
      <c r="BQ126" s="7">
        <v>8471.2313167259781</v>
      </c>
      <c r="BR126" s="7">
        <v>9655.5471698113197</v>
      </c>
      <c r="BS126" s="7">
        <v>31843.526794742167</v>
      </c>
      <c r="BT126" s="7">
        <v>16290.952029520296</v>
      </c>
      <c r="BU126" s="7">
        <v>43392</v>
      </c>
      <c r="BV126" s="7">
        <v>43044.315236427319</v>
      </c>
      <c r="BW126" s="7">
        <v>22272</v>
      </c>
      <c r="BX126" s="7">
        <v>36096</v>
      </c>
      <c r="BY126" s="7">
        <v>66974.302040816314</v>
      </c>
      <c r="BZ126" s="7">
        <v>44544</v>
      </c>
      <c r="CA126" s="7">
        <v>47336.459770114947</v>
      </c>
      <c r="CB126" s="7">
        <v>151581.18332817469</v>
      </c>
      <c r="CC126" s="7">
        <v>77536.293577981647</v>
      </c>
      <c r="CD126" s="7">
        <v>29150.294670846393</v>
      </c>
      <c r="CE126" s="7">
        <v>121765.49918166941</v>
      </c>
      <c r="CF126" s="7">
        <v>16128</v>
      </c>
      <c r="CG126" s="7">
        <v>17280</v>
      </c>
      <c r="CH126" s="7">
        <v>58431.965691768943</v>
      </c>
      <c r="CI126" s="7">
        <v>59520</v>
      </c>
      <c r="CJ126" s="7">
        <v>779651.20285055507</v>
      </c>
      <c r="CK126" s="7">
        <v>106240.07619047619</v>
      </c>
      <c r="CL126" s="7">
        <v>622649.53352453304</v>
      </c>
      <c r="CM126" s="7">
        <v>5470.3536369012418</v>
      </c>
      <c r="CN126" s="7">
        <v>0</v>
      </c>
      <c r="CO126" s="7">
        <v>3840</v>
      </c>
      <c r="CP126" s="7">
        <v>43635.082568807338</v>
      </c>
      <c r="CQ126" s="7">
        <v>4992</v>
      </c>
      <c r="CR126" s="7">
        <v>23753.67051934042</v>
      </c>
      <c r="CS126" s="7">
        <v>101575.83673469388</v>
      </c>
      <c r="CT126" s="7">
        <v>10368</v>
      </c>
      <c r="CU126" s="7">
        <v>26503.24528301887</v>
      </c>
      <c r="CV126" s="7">
        <v>29891.108571428569</v>
      </c>
      <c r="CW126" s="7">
        <v>73608.871585988076</v>
      </c>
      <c r="CX126" s="7">
        <v>51256.561167624946</v>
      </c>
      <c r="CY126" s="7">
        <v>0</v>
      </c>
      <c r="CZ126" s="7">
        <v>42406.170403587443</v>
      </c>
      <c r="DA126" s="7">
        <v>24567.741800873708</v>
      </c>
      <c r="DB126" s="7">
        <v>11577.761297251589</v>
      </c>
      <c r="DC126" s="7">
        <v>16361.911579767537</v>
      </c>
      <c r="DD126" s="7">
        <v>12641.149797358179</v>
      </c>
      <c r="DE126" s="9">
        <v>3131693.9188022558</v>
      </c>
      <c r="DG126" s="27">
        <v>384</v>
      </c>
      <c r="DH126" s="27">
        <v>384</v>
      </c>
      <c r="DI126" s="27">
        <v>384</v>
      </c>
      <c r="DJ126" s="27">
        <v>384</v>
      </c>
      <c r="DK126" s="27">
        <v>384</v>
      </c>
      <c r="DL126" s="27">
        <v>384</v>
      </c>
      <c r="DM126" s="27">
        <v>384</v>
      </c>
      <c r="DN126" s="27">
        <v>384</v>
      </c>
      <c r="DO126" s="27">
        <v>384</v>
      </c>
      <c r="DP126" s="27">
        <v>384</v>
      </c>
      <c r="DQ126" s="27">
        <v>384</v>
      </c>
      <c r="DR126" s="27">
        <v>384</v>
      </c>
      <c r="DS126" s="27">
        <v>384</v>
      </c>
      <c r="DT126" s="27">
        <v>384</v>
      </c>
      <c r="DU126" s="27">
        <v>384</v>
      </c>
      <c r="DV126" s="27">
        <v>384</v>
      </c>
      <c r="DW126" s="27">
        <v>384</v>
      </c>
      <c r="DX126" s="27">
        <v>384</v>
      </c>
      <c r="DY126" s="27">
        <v>384</v>
      </c>
      <c r="DZ126" s="27">
        <v>384</v>
      </c>
      <c r="EA126" s="27">
        <v>384</v>
      </c>
      <c r="EB126" s="27">
        <v>384</v>
      </c>
      <c r="EC126" s="27">
        <v>384</v>
      </c>
      <c r="ED126" s="27">
        <v>384</v>
      </c>
      <c r="EE126" s="27">
        <v>384</v>
      </c>
      <c r="EF126" s="27">
        <v>384</v>
      </c>
      <c r="EG126" s="27">
        <v>384</v>
      </c>
      <c r="EH126" s="27">
        <v>384</v>
      </c>
      <c r="EI126" s="27">
        <v>384</v>
      </c>
      <c r="EJ126" s="27">
        <v>384</v>
      </c>
      <c r="EK126" s="27">
        <v>384</v>
      </c>
      <c r="EL126" s="27">
        <v>384</v>
      </c>
      <c r="EM126" s="27">
        <v>384</v>
      </c>
      <c r="EN126" s="27">
        <v>384</v>
      </c>
      <c r="EO126" s="27">
        <v>384</v>
      </c>
      <c r="EP126" s="27">
        <v>384</v>
      </c>
      <c r="EQ126" s="27">
        <v>384</v>
      </c>
      <c r="ER126" s="27">
        <v>384</v>
      </c>
      <c r="ES126" s="27">
        <v>384</v>
      </c>
      <c r="ET126" s="27">
        <v>384</v>
      </c>
      <c r="EU126" s="27">
        <v>384</v>
      </c>
      <c r="EV126" s="27">
        <v>384</v>
      </c>
      <c r="EW126" s="27">
        <v>384</v>
      </c>
      <c r="EX126" s="27">
        <v>384</v>
      </c>
      <c r="EY126" s="27">
        <v>384</v>
      </c>
      <c r="EZ126" s="27">
        <v>384</v>
      </c>
      <c r="FA126" s="27">
        <v>384</v>
      </c>
      <c r="FB126" s="27">
        <v>384</v>
      </c>
      <c r="FC126" s="27">
        <v>384</v>
      </c>
      <c r="FD126" s="27">
        <v>384</v>
      </c>
      <c r="FE126" s="27">
        <v>384</v>
      </c>
    </row>
    <row r="127" spans="1:165">
      <c r="A127" s="1" t="s">
        <v>412</v>
      </c>
      <c r="B127" s="2" t="s">
        <v>362</v>
      </c>
      <c r="D127" s="1">
        <v>1</v>
      </c>
      <c r="E127" s="1">
        <v>3</v>
      </c>
      <c r="F127" s="4" t="s">
        <v>312</v>
      </c>
      <c r="G127" s="7">
        <v>6</v>
      </c>
      <c r="H127" s="7">
        <v>359.52736842105264</v>
      </c>
      <c r="I127" s="7">
        <v>787.97221345060382</v>
      </c>
      <c r="J127" s="7">
        <v>41.381818181818183</v>
      </c>
      <c r="K127" s="7">
        <v>395.68129242142209</v>
      </c>
      <c r="L127" s="7">
        <v>863.55832311273412</v>
      </c>
      <c r="M127" s="7">
        <v>224.60357142857143</v>
      </c>
      <c r="N127" s="7">
        <v>143.96621919187658</v>
      </c>
      <c r="O127" s="7">
        <v>153.01262626262627</v>
      </c>
      <c r="P127" s="7">
        <v>72.13559322033899</v>
      </c>
      <c r="Q127" s="7">
        <v>255.86408441919161</v>
      </c>
      <c r="R127" s="7">
        <v>250.16278451003043</v>
      </c>
      <c r="S127" s="7">
        <v>579.7417006009639</v>
      </c>
      <c r="T127" s="7">
        <v>269.98157244124587</v>
      </c>
      <c r="U127" s="7">
        <v>660.54334890598011</v>
      </c>
      <c r="V127" s="7">
        <v>1165.906303218796</v>
      </c>
      <c r="W127" s="7">
        <v>236.38657816091407</v>
      </c>
      <c r="X127" s="7">
        <v>707.12052360741802</v>
      </c>
      <c r="Y127" s="7">
        <v>395.37457208689926</v>
      </c>
      <c r="Z127" s="7">
        <v>714.00712250712252</v>
      </c>
      <c r="AA127" s="7">
        <v>150.92464865907698</v>
      </c>
      <c r="AB127" s="7">
        <v>557.10929538986306</v>
      </c>
      <c r="AC127" s="7">
        <v>397.14666877569914</v>
      </c>
      <c r="AD127" s="7">
        <v>92.743780528307582</v>
      </c>
      <c r="AE127" s="7">
        <v>547.18107123373079</v>
      </c>
      <c r="AF127" s="7">
        <v>130.9138699182032</v>
      </c>
      <c r="AG127" s="7">
        <v>143.96500927692878</v>
      </c>
      <c r="AH127" s="7">
        <v>330.65174976390233</v>
      </c>
      <c r="AI127" s="7">
        <v>495.17228696805188</v>
      </c>
      <c r="AJ127" s="7">
        <v>751.10409205596034</v>
      </c>
      <c r="AK127" s="7">
        <v>285.30631693440426</v>
      </c>
      <c r="AL127" s="7">
        <v>1239.3455295685296</v>
      </c>
      <c r="AM127" s="7">
        <v>5.6573384210679123</v>
      </c>
      <c r="AN127" s="7">
        <v>0.82608695652173902</v>
      </c>
      <c r="AO127" s="7">
        <v>26.416361048564816</v>
      </c>
      <c r="AP127" s="7">
        <v>22.120646250463764</v>
      </c>
      <c r="AQ127" s="7">
        <v>176.45283776332164</v>
      </c>
      <c r="AR127" s="7">
        <v>4.0952380952380949</v>
      </c>
      <c r="AS127" s="7">
        <v>15.896836679488754</v>
      </c>
      <c r="AT127" s="7">
        <v>63.626858104000135</v>
      </c>
      <c r="AU127" s="7">
        <v>94.942917450380065</v>
      </c>
      <c r="AV127" s="7">
        <v>94.84786106412858</v>
      </c>
      <c r="AW127" s="7">
        <v>242.54532792567045</v>
      </c>
      <c r="AX127" s="7">
        <v>97.396509726035404</v>
      </c>
      <c r="AY127" s="7">
        <v>9.8090196078431369</v>
      </c>
      <c r="AZ127" s="7">
        <v>169.70888084272616</v>
      </c>
      <c r="BA127" s="7">
        <v>0</v>
      </c>
      <c r="BB127" s="7">
        <v>48.493655728361261</v>
      </c>
      <c r="BC127" s="7">
        <v>80.71179952969328</v>
      </c>
      <c r="BD127" s="7">
        <v>94.043770837251884</v>
      </c>
      <c r="BE127" s="9">
        <f t="shared" si="218"/>
        <v>14652.08388125302</v>
      </c>
      <c r="BG127" s="7">
        <v>2304</v>
      </c>
      <c r="BH127" s="7">
        <v>138058.50947368421</v>
      </c>
      <c r="BI127" s="7">
        <v>302581.32996503188</v>
      </c>
      <c r="BJ127" s="7">
        <v>15890.618181818183</v>
      </c>
      <c r="BK127" s="7">
        <v>151941.61628982608</v>
      </c>
      <c r="BL127" s="7">
        <v>331606.39607528993</v>
      </c>
      <c r="BM127" s="7">
        <v>86247.771428571432</v>
      </c>
      <c r="BN127" s="7">
        <v>55283.028169680605</v>
      </c>
      <c r="BO127" s="7">
        <v>58756.848484848488</v>
      </c>
      <c r="BP127" s="7">
        <v>27700.067796610172</v>
      </c>
      <c r="BQ127" s="7">
        <v>98251.808416969579</v>
      </c>
      <c r="BR127" s="7">
        <v>96062.50925185169</v>
      </c>
      <c r="BS127" s="7">
        <v>222620.81303077014</v>
      </c>
      <c r="BT127" s="7">
        <v>103672.92381743842</v>
      </c>
      <c r="BU127" s="7">
        <v>253648.64597989636</v>
      </c>
      <c r="BV127" s="7">
        <v>447708.02043601766</v>
      </c>
      <c r="BW127" s="7">
        <v>90772.446013791006</v>
      </c>
      <c r="BX127" s="7">
        <v>271534.28106524854</v>
      </c>
      <c r="BY127" s="7">
        <v>151823.83568136932</v>
      </c>
      <c r="BZ127" s="7">
        <v>274178.73504273506</v>
      </c>
      <c r="CA127" s="7">
        <v>57955.06508508556</v>
      </c>
      <c r="CB127" s="7">
        <v>213929.96942970742</v>
      </c>
      <c r="CC127" s="7">
        <v>152504.32080986846</v>
      </c>
      <c r="CD127" s="7">
        <v>35613.611722870111</v>
      </c>
      <c r="CE127" s="7">
        <v>210117.53135375262</v>
      </c>
      <c r="CF127" s="7">
        <v>50270.92604859003</v>
      </c>
      <c r="CG127" s="7">
        <v>55282.563562340656</v>
      </c>
      <c r="CH127" s="7">
        <v>126970.27190933849</v>
      </c>
      <c r="CI127" s="7">
        <v>190146.15819573193</v>
      </c>
      <c r="CJ127" s="7">
        <v>288423.97134948877</v>
      </c>
      <c r="CK127" s="7">
        <v>109557.62570281123</v>
      </c>
      <c r="CL127" s="7">
        <v>475908.68335431535</v>
      </c>
      <c r="CM127" s="7">
        <v>2172.4179536900783</v>
      </c>
      <c r="CN127" s="7">
        <v>317.21739130434776</v>
      </c>
      <c r="CO127" s="7">
        <v>10143.882642648889</v>
      </c>
      <c r="CP127" s="7">
        <v>8494.3281601780855</v>
      </c>
      <c r="CQ127" s="7">
        <v>67757.889701115506</v>
      </c>
      <c r="CR127" s="7">
        <v>1572.5714285714284</v>
      </c>
      <c r="CS127" s="7">
        <v>6104.385284923681</v>
      </c>
      <c r="CT127" s="7">
        <v>24432.713511936054</v>
      </c>
      <c r="CU127" s="7">
        <v>36458.080300945949</v>
      </c>
      <c r="CV127" s="7">
        <v>36421.578648625378</v>
      </c>
      <c r="CW127" s="7">
        <v>93137.405923457452</v>
      </c>
      <c r="CX127" s="7">
        <v>37400.259734797597</v>
      </c>
      <c r="CY127" s="7">
        <v>3766.6635294117646</v>
      </c>
      <c r="CZ127" s="7">
        <v>65168.210243606845</v>
      </c>
      <c r="DA127" s="7">
        <v>0</v>
      </c>
      <c r="DB127" s="7">
        <v>18621.563799690724</v>
      </c>
      <c r="DC127" s="7">
        <v>30993.33101940222</v>
      </c>
      <c r="DD127" s="7">
        <v>36112.808001504724</v>
      </c>
      <c r="DE127" s="9">
        <v>5626400.2104011616</v>
      </c>
      <c r="DG127" s="27">
        <v>384</v>
      </c>
      <c r="DH127" s="27">
        <v>384</v>
      </c>
      <c r="DI127" s="27">
        <v>384</v>
      </c>
      <c r="DJ127" s="27">
        <v>384</v>
      </c>
      <c r="DK127" s="27">
        <v>384</v>
      </c>
      <c r="DL127" s="27">
        <v>384</v>
      </c>
      <c r="DM127" s="27">
        <v>384</v>
      </c>
      <c r="DN127" s="27">
        <v>384</v>
      </c>
      <c r="DO127" s="27">
        <v>384</v>
      </c>
      <c r="DP127" s="27">
        <v>384</v>
      </c>
      <c r="DQ127" s="27">
        <v>384</v>
      </c>
      <c r="DR127" s="27">
        <v>384</v>
      </c>
      <c r="DS127" s="27">
        <v>384</v>
      </c>
      <c r="DT127" s="27">
        <v>384</v>
      </c>
      <c r="DU127" s="27">
        <v>384</v>
      </c>
      <c r="DV127" s="27">
        <v>384</v>
      </c>
      <c r="DW127" s="27">
        <v>384</v>
      </c>
      <c r="DX127" s="27">
        <v>384</v>
      </c>
      <c r="DY127" s="27">
        <v>384</v>
      </c>
      <c r="DZ127" s="27">
        <v>384</v>
      </c>
      <c r="EA127" s="27">
        <v>384</v>
      </c>
      <c r="EB127" s="27">
        <v>384</v>
      </c>
      <c r="EC127" s="27">
        <v>384</v>
      </c>
      <c r="ED127" s="27">
        <v>384</v>
      </c>
      <c r="EE127" s="27">
        <v>384</v>
      </c>
      <c r="EF127" s="27">
        <v>384</v>
      </c>
      <c r="EG127" s="27">
        <v>384</v>
      </c>
      <c r="EH127" s="27">
        <v>384</v>
      </c>
      <c r="EI127" s="27">
        <v>384</v>
      </c>
      <c r="EJ127" s="27">
        <v>384</v>
      </c>
      <c r="EK127" s="27">
        <v>384</v>
      </c>
      <c r="EL127" s="27">
        <v>384</v>
      </c>
      <c r="EM127" s="27">
        <v>384</v>
      </c>
      <c r="EN127" s="27">
        <v>384</v>
      </c>
      <c r="EO127" s="27">
        <v>384</v>
      </c>
      <c r="EP127" s="27">
        <v>384</v>
      </c>
      <c r="EQ127" s="27">
        <v>384</v>
      </c>
      <c r="ER127" s="27">
        <v>384</v>
      </c>
      <c r="ES127" s="27">
        <v>384</v>
      </c>
      <c r="ET127" s="27">
        <v>384</v>
      </c>
      <c r="EU127" s="27">
        <v>384</v>
      </c>
      <c r="EV127" s="27">
        <v>384</v>
      </c>
      <c r="EW127" s="27">
        <v>384</v>
      </c>
      <c r="EX127" s="27">
        <v>384</v>
      </c>
      <c r="EY127" s="27">
        <v>384</v>
      </c>
      <c r="EZ127" s="27">
        <v>384</v>
      </c>
      <c r="FA127" s="27">
        <v>384</v>
      </c>
      <c r="FB127" s="27">
        <v>384</v>
      </c>
      <c r="FC127" s="27">
        <v>384</v>
      </c>
      <c r="FD127" s="27">
        <v>384</v>
      </c>
      <c r="FE127" s="27">
        <v>384</v>
      </c>
    </row>
    <row r="128" spans="1:165">
      <c r="A128" s="1" t="s">
        <v>412</v>
      </c>
      <c r="B128" s="2" t="s">
        <v>362</v>
      </c>
      <c r="D128" s="1">
        <v>1</v>
      </c>
      <c r="E128" s="1">
        <v>4</v>
      </c>
      <c r="F128" s="4" t="s">
        <v>306</v>
      </c>
      <c r="G128" s="7">
        <v>5</v>
      </c>
      <c r="H128" s="7">
        <v>888.71473684210525</v>
      </c>
      <c r="I128" s="7">
        <v>1717.166739719115</v>
      </c>
      <c r="J128" s="7">
        <v>31.563636363636363</v>
      </c>
      <c r="K128" s="7">
        <v>2245.1756410557737</v>
      </c>
      <c r="L128" s="7">
        <v>1571.8046571544901</v>
      </c>
      <c r="M128" s="7">
        <v>183.85</v>
      </c>
      <c r="N128" s="7">
        <v>136.72589799935429</v>
      </c>
      <c r="O128" s="7">
        <v>151.02272727272728</v>
      </c>
      <c r="P128" s="7">
        <v>42</v>
      </c>
      <c r="Q128" s="7">
        <v>678.93402729983518</v>
      </c>
      <c r="R128" s="7">
        <v>335.5855247759481</v>
      </c>
      <c r="S128" s="7">
        <v>1058.0417681932956</v>
      </c>
      <c r="T128" s="7">
        <v>1130.3537633325773</v>
      </c>
      <c r="U128" s="7">
        <v>1662.8170205420488</v>
      </c>
      <c r="V128" s="7">
        <v>1793.8983174285556</v>
      </c>
      <c r="W128" s="7">
        <v>538.56689385972004</v>
      </c>
      <c r="X128" s="7">
        <v>1889.8963591370477</v>
      </c>
      <c r="Y128" s="7">
        <v>887.93547289883691</v>
      </c>
      <c r="Z128" s="7">
        <v>3762.2304843304842</v>
      </c>
      <c r="AA128" s="7">
        <v>368.47216456669793</v>
      </c>
      <c r="AB128" s="7">
        <v>1034.4769528031343</v>
      </c>
      <c r="AC128" s="7">
        <v>1267.7334686201762</v>
      </c>
      <c r="AD128" s="7">
        <v>543.61161892219991</v>
      </c>
      <c r="AE128" s="7">
        <v>1602.0932896890345</v>
      </c>
      <c r="AF128" s="7">
        <v>541.78843040664538</v>
      </c>
      <c r="AG128" s="7">
        <v>465.56315672201896</v>
      </c>
      <c r="AH128" s="7">
        <v>939.8145899311445</v>
      </c>
      <c r="AI128" s="7">
        <v>880.27533830710888</v>
      </c>
      <c r="AJ128" s="7">
        <v>7974.8380449340111</v>
      </c>
      <c r="AK128" s="7">
        <v>1713.1823800303255</v>
      </c>
      <c r="AL128" s="7">
        <v>6763.1716279678931</v>
      </c>
      <c r="AM128" s="7">
        <v>1.8100544549576192</v>
      </c>
      <c r="AN128" s="7">
        <v>0</v>
      </c>
      <c r="AO128" s="7">
        <v>70.270091697118417</v>
      </c>
      <c r="AP128" s="7">
        <v>1162.3985346150234</v>
      </c>
      <c r="AQ128" s="7">
        <v>2722.3026130421767</v>
      </c>
      <c r="AR128" s="7">
        <v>12804.648279478284</v>
      </c>
      <c r="AS128" s="7">
        <v>995.02060548229565</v>
      </c>
      <c r="AT128" s="7">
        <v>943.38554682338213</v>
      </c>
      <c r="AU128" s="7">
        <v>5593.6225469979727</v>
      </c>
      <c r="AV128" s="7">
        <v>4986.3098260287452</v>
      </c>
      <c r="AW128" s="7">
        <v>1815.3023480122542</v>
      </c>
      <c r="AX128" s="7">
        <v>764.57316515484047</v>
      </c>
      <c r="AY128" s="7">
        <v>23.757450980392157</v>
      </c>
      <c r="AZ128" s="7">
        <v>780.16089430237412</v>
      </c>
      <c r="BA128" s="7">
        <v>440.27228906787138</v>
      </c>
      <c r="BB128" s="7">
        <v>382.01886565500638</v>
      </c>
      <c r="BC128" s="7">
        <v>1130.7683791212241</v>
      </c>
      <c r="BD128" s="7">
        <v>1964.9968856146947</v>
      </c>
      <c r="BE128" s="9">
        <f t="shared" si="218"/>
        <v>81387.923107634546</v>
      </c>
      <c r="BG128" s="7">
        <v>1920</v>
      </c>
      <c r="BH128" s="7">
        <v>341266.45894736843</v>
      </c>
      <c r="BI128" s="7">
        <v>659392.02805214014</v>
      </c>
      <c r="BJ128" s="7">
        <v>12120.436363636363</v>
      </c>
      <c r="BK128" s="7">
        <v>862147.44616541709</v>
      </c>
      <c r="BL128" s="7">
        <v>603572.98834732419</v>
      </c>
      <c r="BM128" s="7">
        <v>70598.399999999994</v>
      </c>
      <c r="BN128" s="7">
        <v>52502.744831752047</v>
      </c>
      <c r="BO128" s="7">
        <v>57992.727272727279</v>
      </c>
      <c r="BP128" s="7">
        <v>16128</v>
      </c>
      <c r="BQ128" s="7">
        <v>260710.66648313671</v>
      </c>
      <c r="BR128" s="7">
        <v>128864.84151396407</v>
      </c>
      <c r="BS128" s="7">
        <v>406288.0389862255</v>
      </c>
      <c r="BT128" s="7">
        <v>434055.84511970967</v>
      </c>
      <c r="BU128" s="7">
        <v>638521.7358881468</v>
      </c>
      <c r="BV128" s="7">
        <v>688856.95389256533</v>
      </c>
      <c r="BW128" s="7">
        <v>206809.6872421325</v>
      </c>
      <c r="BX128" s="7">
        <v>725720.20190862636</v>
      </c>
      <c r="BY128" s="7">
        <v>340967.22159315337</v>
      </c>
      <c r="BZ128" s="7">
        <v>1444696.5059829059</v>
      </c>
      <c r="CA128" s="7">
        <v>141493.311193612</v>
      </c>
      <c r="CB128" s="7">
        <v>397239.14987640356</v>
      </c>
      <c r="CC128" s="7">
        <v>486809.65195014764</v>
      </c>
      <c r="CD128" s="7">
        <v>208746.86166612478</v>
      </c>
      <c r="CE128" s="7">
        <v>615203.82324058923</v>
      </c>
      <c r="CF128" s="7">
        <v>208046.75727615182</v>
      </c>
      <c r="CG128" s="7">
        <v>178776.25218125529</v>
      </c>
      <c r="CH128" s="7">
        <v>360888.8025335595</v>
      </c>
      <c r="CI128" s="7">
        <v>338025.7299099298</v>
      </c>
      <c r="CJ128" s="7">
        <v>3062337.8092546603</v>
      </c>
      <c r="CK128" s="7">
        <v>657862.03393164498</v>
      </c>
      <c r="CL128" s="7">
        <v>2597057.9051396707</v>
      </c>
      <c r="CM128" s="7">
        <v>695.06091070372577</v>
      </c>
      <c r="CN128" s="7">
        <v>0</v>
      </c>
      <c r="CO128" s="7">
        <v>26983.715211693474</v>
      </c>
      <c r="CP128" s="7">
        <v>446361.037292169</v>
      </c>
      <c r="CQ128" s="7">
        <v>1045364.2034081959</v>
      </c>
      <c r="CR128" s="7">
        <v>4916984.9393196609</v>
      </c>
      <c r="CS128" s="7">
        <v>382087.91250520153</v>
      </c>
      <c r="CT128" s="7">
        <v>362260.04998017871</v>
      </c>
      <c r="CU128" s="7">
        <v>2147951.0580472215</v>
      </c>
      <c r="CV128" s="7">
        <v>1914742.9731950383</v>
      </c>
      <c r="CW128" s="7">
        <v>697076.10163670569</v>
      </c>
      <c r="CX128" s="7">
        <v>293596.09541945875</v>
      </c>
      <c r="CY128" s="7">
        <v>9122.8611764705893</v>
      </c>
      <c r="CZ128" s="7">
        <v>299581.78341211169</v>
      </c>
      <c r="DA128" s="7">
        <v>169064.5590020626</v>
      </c>
      <c r="DB128" s="7">
        <v>146695.24441152246</v>
      </c>
      <c r="DC128" s="7">
        <v>434215.0575825501</v>
      </c>
      <c r="DD128" s="7">
        <v>754558.80407604272</v>
      </c>
      <c r="DE128" s="9">
        <v>31252962.473331667</v>
      </c>
      <c r="DG128" s="27">
        <v>384</v>
      </c>
      <c r="DH128" s="27">
        <v>384</v>
      </c>
      <c r="DI128" s="27">
        <v>384</v>
      </c>
      <c r="DJ128" s="27">
        <v>384</v>
      </c>
      <c r="DK128" s="27">
        <v>384</v>
      </c>
      <c r="DL128" s="27">
        <v>384</v>
      </c>
      <c r="DM128" s="27">
        <v>384</v>
      </c>
      <c r="DN128" s="27">
        <v>384</v>
      </c>
      <c r="DO128" s="27">
        <v>384</v>
      </c>
      <c r="DP128" s="27">
        <v>384</v>
      </c>
      <c r="DQ128" s="27">
        <v>384</v>
      </c>
      <c r="DR128" s="27">
        <v>384</v>
      </c>
      <c r="DS128" s="27">
        <v>384</v>
      </c>
      <c r="DT128" s="27">
        <v>384</v>
      </c>
      <c r="DU128" s="27">
        <v>384</v>
      </c>
      <c r="DV128" s="27">
        <v>384</v>
      </c>
      <c r="DW128" s="27">
        <v>384</v>
      </c>
      <c r="DX128" s="27">
        <v>384</v>
      </c>
      <c r="DY128" s="27">
        <v>384</v>
      </c>
      <c r="DZ128" s="27">
        <v>384</v>
      </c>
      <c r="EA128" s="27">
        <v>384</v>
      </c>
      <c r="EB128" s="27">
        <v>384</v>
      </c>
      <c r="EC128" s="27">
        <v>384</v>
      </c>
      <c r="ED128" s="27">
        <v>384</v>
      </c>
      <c r="EE128" s="27">
        <v>384</v>
      </c>
      <c r="EF128" s="27">
        <v>384</v>
      </c>
      <c r="EG128" s="27">
        <v>384</v>
      </c>
      <c r="EH128" s="27">
        <v>384</v>
      </c>
      <c r="EI128" s="27">
        <v>384</v>
      </c>
      <c r="EJ128" s="27">
        <v>384</v>
      </c>
      <c r="EK128" s="27">
        <v>384</v>
      </c>
      <c r="EL128" s="27">
        <v>384</v>
      </c>
      <c r="EM128" s="27">
        <v>384</v>
      </c>
      <c r="EN128" s="27">
        <v>384</v>
      </c>
      <c r="EO128" s="27">
        <v>384</v>
      </c>
      <c r="EP128" s="27">
        <v>384</v>
      </c>
      <c r="EQ128" s="27">
        <v>384</v>
      </c>
      <c r="ER128" s="27">
        <v>384</v>
      </c>
      <c r="ES128" s="27">
        <v>384</v>
      </c>
      <c r="ET128" s="27">
        <v>384</v>
      </c>
      <c r="EU128" s="27">
        <v>384</v>
      </c>
      <c r="EV128" s="27">
        <v>384</v>
      </c>
      <c r="EW128" s="27">
        <v>384</v>
      </c>
      <c r="EX128" s="27">
        <v>384</v>
      </c>
      <c r="EY128" s="27">
        <v>384</v>
      </c>
      <c r="EZ128" s="27">
        <v>384</v>
      </c>
      <c r="FA128" s="27">
        <v>384</v>
      </c>
      <c r="FB128" s="27">
        <v>384</v>
      </c>
      <c r="FC128" s="27">
        <v>384</v>
      </c>
      <c r="FD128" s="27">
        <v>384</v>
      </c>
      <c r="FE128" s="27">
        <v>384</v>
      </c>
    </row>
    <row r="129" spans="1:162">
      <c r="C129" s="1"/>
      <c r="D129" s="37"/>
      <c r="G129" s="1"/>
      <c r="BE129" s="7"/>
      <c r="BF129" s="9"/>
      <c r="DE129" s="7"/>
      <c r="DF129" s="9"/>
      <c r="DG129" s="1"/>
      <c r="FE129" s="27"/>
      <c r="FF129" s="28"/>
    </row>
    <row r="130" spans="1:162">
      <c r="C130" s="1"/>
      <c r="D130" s="37"/>
      <c r="F130" s="128" t="s">
        <v>499</v>
      </c>
      <c r="G130" s="59">
        <v>5.1814593301435403</v>
      </c>
      <c r="H130" s="59">
        <v>5.3794913120524726</v>
      </c>
      <c r="I130" s="59">
        <v>5.3281910166664073</v>
      </c>
      <c r="J130" s="59">
        <v>5.3122684172137129</v>
      </c>
      <c r="K130" s="59">
        <v>6.0822937102350938</v>
      </c>
      <c r="L130" s="59">
        <v>6.645521108324707</v>
      </c>
      <c r="M130" s="59">
        <v>5.9981535502103727</v>
      </c>
      <c r="N130" s="59">
        <v>5.4721635398337174</v>
      </c>
      <c r="O130" s="59">
        <v>9.0416953902833193</v>
      </c>
      <c r="P130" s="59">
        <v>5.1591561478050814</v>
      </c>
      <c r="Q130" s="59">
        <v>5.956252543708489</v>
      </c>
      <c r="R130" s="59">
        <v>5.591781770417021</v>
      </c>
      <c r="S130" s="59">
        <v>5.1532205694857627</v>
      </c>
      <c r="T130" s="59">
        <v>5.7809025173119419</v>
      </c>
      <c r="U130" s="59">
        <v>5.0797106757004213</v>
      </c>
      <c r="V130" s="59">
        <v>6.436204129837253</v>
      </c>
      <c r="W130" s="59">
        <v>5.1673818343071787</v>
      </c>
      <c r="X130" s="59">
        <v>6.2103435218625176</v>
      </c>
      <c r="Y130" s="59">
        <v>5.3563243099225222</v>
      </c>
      <c r="Z130" s="59">
        <v>4.6873509710670582</v>
      </c>
      <c r="AA130" s="102">
        <v>6.3437221972998641</v>
      </c>
      <c r="AB130" s="59">
        <v>6.475538646835032</v>
      </c>
      <c r="AC130" s="59">
        <v>6.1827152537323418</v>
      </c>
      <c r="AD130" s="59">
        <v>5.8943448563365832</v>
      </c>
      <c r="AE130" s="59">
        <v>6.3168011440508653</v>
      </c>
      <c r="AF130" s="59">
        <v>5.8968854094410794</v>
      </c>
      <c r="AG130" s="59">
        <v>5.6628700412526269</v>
      </c>
      <c r="AH130" s="59">
        <v>6.3232352740234319</v>
      </c>
      <c r="AI130" s="59">
        <v>6.0530398331791062</v>
      </c>
      <c r="AJ130" s="59">
        <v>5.7354546618165001</v>
      </c>
      <c r="AK130" s="59">
        <v>6.2331118341582243</v>
      </c>
      <c r="AL130" s="59">
        <v>5.7350001996645634</v>
      </c>
      <c r="AM130" s="59">
        <v>5.1802147298200847</v>
      </c>
      <c r="AN130" s="59">
        <v>5.1265697929037275</v>
      </c>
      <c r="AO130" s="59">
        <v>4.8198720044845142</v>
      </c>
      <c r="AP130" s="59">
        <v>5.9567211224581476</v>
      </c>
      <c r="AQ130" s="59">
        <v>6.0631867796320345</v>
      </c>
      <c r="AR130" s="59">
        <v>6.02853329322856</v>
      </c>
      <c r="AS130" s="59">
        <v>5.3038067701859086</v>
      </c>
      <c r="AT130" s="59">
        <v>6.1905010348147425</v>
      </c>
      <c r="AU130" s="59">
        <v>7.8773630725547337</v>
      </c>
      <c r="AV130" s="59">
        <v>5.721792322282683</v>
      </c>
      <c r="AW130" s="59">
        <v>5.4889695620056349</v>
      </c>
      <c r="AX130" s="59">
        <v>5.2123304822050569</v>
      </c>
      <c r="AY130" s="59">
        <v>8.0248692564811996</v>
      </c>
      <c r="AZ130" s="59">
        <v>5.0543903770268752</v>
      </c>
      <c r="BA130" s="59">
        <v>5.9334423961107623</v>
      </c>
      <c r="BB130" s="59">
        <v>6.0731999551766647</v>
      </c>
      <c r="BC130" s="59">
        <v>6.0755950582468863</v>
      </c>
      <c r="BD130" s="59">
        <v>5.541109149398074</v>
      </c>
      <c r="BE130" s="59">
        <v>5.8291473386615831</v>
      </c>
      <c r="BF130" s="9"/>
      <c r="DE130" s="7"/>
      <c r="DF130" s="9"/>
      <c r="DG130" s="1"/>
      <c r="FE130" s="27"/>
      <c r="FF130" s="28"/>
    </row>
    <row r="131" spans="1:162">
      <c r="C131" s="1"/>
      <c r="D131" s="37"/>
      <c r="G131" s="1"/>
      <c r="AM131" s="7" t="s">
        <v>510</v>
      </c>
      <c r="BE131" s="7"/>
      <c r="BF131" s="9"/>
      <c r="DE131" s="7"/>
      <c r="DF131" s="9"/>
      <c r="DG131" s="1"/>
      <c r="FE131" s="27"/>
      <c r="FF131" s="28"/>
    </row>
    <row r="132" spans="1:162">
      <c r="A132" s="1" t="s">
        <v>523</v>
      </c>
      <c r="C132" s="1" t="s">
        <v>621</v>
      </c>
      <c r="D132" s="1">
        <v>3</v>
      </c>
      <c r="E132" s="1">
        <v>2</v>
      </c>
      <c r="F132" s="4" t="s">
        <v>370</v>
      </c>
      <c r="G132" s="7">
        <v>1</v>
      </c>
      <c r="H132" s="127">
        <v>1</v>
      </c>
      <c r="I132" s="127">
        <v>1</v>
      </c>
      <c r="J132" s="127">
        <v>1</v>
      </c>
      <c r="K132" s="127">
        <v>1</v>
      </c>
      <c r="L132" s="127">
        <v>1</v>
      </c>
      <c r="M132" s="127">
        <v>1</v>
      </c>
      <c r="N132" s="127">
        <v>1</v>
      </c>
      <c r="O132" s="127">
        <v>1</v>
      </c>
      <c r="P132" s="127">
        <v>1</v>
      </c>
      <c r="Q132" s="127">
        <v>1</v>
      </c>
      <c r="R132" s="127">
        <v>1</v>
      </c>
      <c r="S132" s="127">
        <v>1</v>
      </c>
      <c r="T132" s="127">
        <v>1</v>
      </c>
      <c r="U132" s="127">
        <v>1</v>
      </c>
      <c r="V132" s="127">
        <v>1</v>
      </c>
      <c r="W132" s="127">
        <v>1</v>
      </c>
      <c r="X132" s="127">
        <v>1</v>
      </c>
      <c r="Y132" s="127">
        <v>1</v>
      </c>
      <c r="Z132" s="127">
        <v>1</v>
      </c>
      <c r="AA132" s="127">
        <v>1</v>
      </c>
      <c r="AB132" s="127">
        <v>1</v>
      </c>
      <c r="AC132" s="127">
        <v>1</v>
      </c>
      <c r="AD132" s="127">
        <v>1</v>
      </c>
      <c r="AE132" s="127">
        <v>1</v>
      </c>
      <c r="AF132" s="127">
        <v>1</v>
      </c>
      <c r="AG132" s="127">
        <v>1</v>
      </c>
      <c r="AH132" s="127">
        <v>1</v>
      </c>
      <c r="AI132" s="127">
        <v>1</v>
      </c>
      <c r="AJ132" s="127">
        <v>1</v>
      </c>
      <c r="AK132" s="127">
        <v>1</v>
      </c>
      <c r="AL132" s="127">
        <v>1</v>
      </c>
      <c r="AM132" s="127">
        <v>1</v>
      </c>
      <c r="AN132" s="127">
        <v>1</v>
      </c>
      <c r="AO132" s="127">
        <v>1</v>
      </c>
      <c r="AP132" s="127">
        <v>1</v>
      </c>
      <c r="AQ132" s="127">
        <v>1</v>
      </c>
      <c r="AR132" s="127">
        <v>1</v>
      </c>
      <c r="AS132" s="127">
        <v>1</v>
      </c>
      <c r="AT132" s="127">
        <v>1</v>
      </c>
      <c r="AU132" s="127">
        <v>1</v>
      </c>
      <c r="AV132" s="127">
        <v>1</v>
      </c>
      <c r="AW132" s="127">
        <v>1</v>
      </c>
      <c r="AX132" s="127">
        <v>1</v>
      </c>
      <c r="AY132" s="127">
        <v>1</v>
      </c>
      <c r="AZ132" s="127">
        <v>1</v>
      </c>
      <c r="BA132" s="127">
        <v>1</v>
      </c>
      <c r="BB132" s="127">
        <v>1</v>
      </c>
      <c r="BC132" s="127">
        <v>1</v>
      </c>
      <c r="BD132" s="127">
        <v>1</v>
      </c>
      <c r="BE132" s="127">
        <v>1</v>
      </c>
      <c r="BG132" s="7">
        <f>DG132*G132</f>
        <v>10000</v>
      </c>
      <c r="BH132" s="127">
        <f t="shared" ref="BH132:DE132" si="219">DH132*H132</f>
        <v>10000</v>
      </c>
      <c r="BI132" s="127">
        <f t="shared" si="219"/>
        <v>10000</v>
      </c>
      <c r="BJ132" s="127">
        <f t="shared" si="219"/>
        <v>10000</v>
      </c>
      <c r="BK132" s="127">
        <f t="shared" si="219"/>
        <v>10000</v>
      </c>
      <c r="BL132" s="127">
        <f t="shared" si="219"/>
        <v>10000</v>
      </c>
      <c r="BM132" s="127">
        <f t="shared" si="219"/>
        <v>10000</v>
      </c>
      <c r="BN132" s="127">
        <f t="shared" si="219"/>
        <v>10000</v>
      </c>
      <c r="BO132" s="127">
        <f t="shared" si="219"/>
        <v>10000</v>
      </c>
      <c r="BP132" s="127">
        <f t="shared" si="219"/>
        <v>10000</v>
      </c>
      <c r="BQ132" s="127">
        <f t="shared" si="219"/>
        <v>10000</v>
      </c>
      <c r="BR132" s="127">
        <f t="shared" si="219"/>
        <v>10000</v>
      </c>
      <c r="BS132" s="127">
        <f t="shared" si="219"/>
        <v>10000</v>
      </c>
      <c r="BT132" s="127">
        <f t="shared" si="219"/>
        <v>10000</v>
      </c>
      <c r="BU132" s="127">
        <f t="shared" si="219"/>
        <v>10000</v>
      </c>
      <c r="BV132" s="127">
        <f t="shared" si="219"/>
        <v>10000</v>
      </c>
      <c r="BW132" s="127">
        <f t="shared" si="219"/>
        <v>10000</v>
      </c>
      <c r="BX132" s="127">
        <f t="shared" si="219"/>
        <v>10000</v>
      </c>
      <c r="BY132" s="127">
        <f t="shared" si="219"/>
        <v>10000</v>
      </c>
      <c r="BZ132" s="127">
        <f t="shared" si="219"/>
        <v>10000</v>
      </c>
      <c r="CA132" s="127">
        <f t="shared" si="219"/>
        <v>10000</v>
      </c>
      <c r="CB132" s="127">
        <f t="shared" si="219"/>
        <v>10000</v>
      </c>
      <c r="CC132" s="127">
        <f t="shared" si="219"/>
        <v>10000</v>
      </c>
      <c r="CD132" s="127">
        <f t="shared" si="219"/>
        <v>10000</v>
      </c>
      <c r="CE132" s="127">
        <f t="shared" si="219"/>
        <v>10000</v>
      </c>
      <c r="CF132" s="127">
        <f t="shared" si="219"/>
        <v>10000</v>
      </c>
      <c r="CG132" s="127">
        <f t="shared" si="219"/>
        <v>10000</v>
      </c>
      <c r="CH132" s="127">
        <f t="shared" si="219"/>
        <v>10000</v>
      </c>
      <c r="CI132" s="127">
        <f t="shared" si="219"/>
        <v>10000</v>
      </c>
      <c r="CJ132" s="127">
        <f t="shared" si="219"/>
        <v>10000</v>
      </c>
      <c r="CK132" s="127">
        <f t="shared" si="219"/>
        <v>10000</v>
      </c>
      <c r="CL132" s="127">
        <f t="shared" si="219"/>
        <v>10000</v>
      </c>
      <c r="CM132" s="127">
        <f t="shared" si="219"/>
        <v>10000</v>
      </c>
      <c r="CN132" s="127">
        <f t="shared" si="219"/>
        <v>10000</v>
      </c>
      <c r="CO132" s="127">
        <f t="shared" si="219"/>
        <v>10000</v>
      </c>
      <c r="CP132" s="127">
        <f t="shared" si="219"/>
        <v>10000</v>
      </c>
      <c r="CQ132" s="127">
        <f t="shared" si="219"/>
        <v>10000</v>
      </c>
      <c r="CR132" s="127">
        <f t="shared" si="219"/>
        <v>10000</v>
      </c>
      <c r="CS132" s="127">
        <f t="shared" si="219"/>
        <v>10000</v>
      </c>
      <c r="CT132" s="127">
        <f t="shared" si="219"/>
        <v>10000</v>
      </c>
      <c r="CU132" s="127">
        <f t="shared" si="219"/>
        <v>10000</v>
      </c>
      <c r="CV132" s="127">
        <f t="shared" si="219"/>
        <v>10000</v>
      </c>
      <c r="CW132" s="127">
        <f t="shared" si="219"/>
        <v>10000</v>
      </c>
      <c r="CX132" s="127">
        <f t="shared" si="219"/>
        <v>10000</v>
      </c>
      <c r="CY132" s="127">
        <f t="shared" si="219"/>
        <v>10000</v>
      </c>
      <c r="CZ132" s="127">
        <f t="shared" si="219"/>
        <v>10000</v>
      </c>
      <c r="DA132" s="127">
        <f t="shared" si="219"/>
        <v>10000</v>
      </c>
      <c r="DB132" s="127">
        <f t="shared" si="219"/>
        <v>10000</v>
      </c>
      <c r="DC132" s="127">
        <f t="shared" si="219"/>
        <v>10000</v>
      </c>
      <c r="DD132" s="127">
        <f t="shared" si="219"/>
        <v>10000</v>
      </c>
      <c r="DE132" s="127">
        <f t="shared" si="219"/>
        <v>10000</v>
      </c>
      <c r="DG132" s="27">
        <v>10000</v>
      </c>
      <c r="DH132" s="121">
        <v>10000</v>
      </c>
      <c r="DI132" s="121">
        <v>10000</v>
      </c>
      <c r="DJ132" s="121">
        <v>10000</v>
      </c>
      <c r="DK132" s="121">
        <v>10000</v>
      </c>
      <c r="DL132" s="121">
        <v>10000</v>
      </c>
      <c r="DM132" s="121">
        <v>10000</v>
      </c>
      <c r="DN132" s="121">
        <v>10000</v>
      </c>
      <c r="DO132" s="121">
        <v>10000</v>
      </c>
      <c r="DP132" s="121">
        <v>10000</v>
      </c>
      <c r="DQ132" s="121">
        <v>10000</v>
      </c>
      <c r="DR132" s="121">
        <v>10000</v>
      </c>
      <c r="DS132" s="121">
        <v>10000</v>
      </c>
      <c r="DT132" s="121">
        <v>10000</v>
      </c>
      <c r="DU132" s="121">
        <v>10000</v>
      </c>
      <c r="DV132" s="121">
        <v>10000</v>
      </c>
      <c r="DW132" s="121">
        <v>10000</v>
      </c>
      <c r="DX132" s="121">
        <v>10000</v>
      </c>
      <c r="DY132" s="121">
        <v>10000</v>
      </c>
      <c r="DZ132" s="121">
        <v>10000</v>
      </c>
      <c r="EA132" s="121">
        <v>10000</v>
      </c>
      <c r="EB132" s="121">
        <v>10000</v>
      </c>
      <c r="EC132" s="121">
        <v>10000</v>
      </c>
      <c r="ED132" s="121">
        <v>10000</v>
      </c>
      <c r="EE132" s="121">
        <v>10000</v>
      </c>
      <c r="EF132" s="121">
        <v>10000</v>
      </c>
      <c r="EG132" s="121">
        <v>10000</v>
      </c>
      <c r="EH132" s="121">
        <v>10000</v>
      </c>
      <c r="EI132" s="121">
        <v>10000</v>
      </c>
      <c r="EJ132" s="121">
        <v>10000</v>
      </c>
      <c r="EK132" s="121">
        <v>10000</v>
      </c>
      <c r="EL132" s="121">
        <v>10000</v>
      </c>
      <c r="EM132" s="121">
        <v>10000</v>
      </c>
      <c r="EN132" s="121">
        <v>10000</v>
      </c>
      <c r="EO132" s="121">
        <v>10000</v>
      </c>
      <c r="EP132" s="121">
        <v>10000</v>
      </c>
      <c r="EQ132" s="121">
        <v>10000</v>
      </c>
      <c r="ER132" s="121">
        <v>10000</v>
      </c>
      <c r="ES132" s="121">
        <v>10000</v>
      </c>
      <c r="ET132" s="121">
        <v>10000</v>
      </c>
      <c r="EU132" s="121">
        <v>10000</v>
      </c>
      <c r="EV132" s="121">
        <v>10000</v>
      </c>
      <c r="EW132" s="121">
        <v>10000</v>
      </c>
      <c r="EX132" s="121">
        <v>10000</v>
      </c>
      <c r="EY132" s="121">
        <v>10000</v>
      </c>
      <c r="EZ132" s="121">
        <v>10000</v>
      </c>
      <c r="FA132" s="121">
        <v>10000</v>
      </c>
      <c r="FB132" s="121">
        <v>10000</v>
      </c>
      <c r="FC132" s="121">
        <v>10000</v>
      </c>
      <c r="FD132" s="121">
        <v>10000</v>
      </c>
      <c r="FE132" s="121">
        <v>10000</v>
      </c>
    </row>
  </sheetData>
  <phoneticPr fontId="4" type="noConversion"/>
  <pageMargins left="0.75" right="0.75" top="1" bottom="1" header="0.5" footer="0.5"/>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T82"/>
  <sheetViews>
    <sheetView zoomScale="125" workbookViewId="0">
      <selection activeCell="E9" sqref="E9"/>
    </sheetView>
  </sheetViews>
  <sheetFormatPr baseColWidth="10" defaultRowHeight="15"/>
  <cols>
    <col min="1" max="1" width="6.7109375" style="1" customWidth="1"/>
    <col min="2" max="2" width="7.42578125" style="1" customWidth="1"/>
    <col min="3" max="6" width="10.85546875" style="1" bestFit="1" customWidth="1"/>
    <col min="7" max="7" width="10.7109375" style="1"/>
    <col min="8" max="10" width="10.85546875" style="1" bestFit="1" customWidth="1"/>
    <col min="11" max="11" width="12.42578125" style="1" customWidth="1"/>
    <col min="12" max="12" width="14.7109375" style="1" customWidth="1"/>
    <col min="13" max="16384" width="10.7109375" style="1"/>
  </cols>
  <sheetData>
    <row r="1" spans="1:3" ht="18">
      <c r="C1" s="3" t="s">
        <v>765</v>
      </c>
    </row>
    <row r="2" spans="1:3" ht="18">
      <c r="C2" s="3"/>
    </row>
    <row r="3" spans="1:3" ht="18">
      <c r="B3" s="1" t="s">
        <v>49</v>
      </c>
      <c r="C3" s="3"/>
    </row>
    <row r="5" spans="1:3">
      <c r="B5" s="1" t="s">
        <v>1</v>
      </c>
    </row>
    <row r="6" spans="1:3">
      <c r="A6" s="1" t="s">
        <v>56</v>
      </c>
    </row>
    <row r="7" spans="1:3">
      <c r="A7" s="1" t="s">
        <v>5</v>
      </c>
    </row>
    <row r="8" spans="1:3">
      <c r="A8" s="1" t="s">
        <v>720</v>
      </c>
    </row>
    <row r="10" spans="1:3">
      <c r="B10" s="1" t="s">
        <v>759</v>
      </c>
    </row>
    <row r="11" spans="1:3">
      <c r="A11" s="1" t="s">
        <v>762</v>
      </c>
    </row>
    <row r="12" spans="1:3">
      <c r="B12" s="1" t="s">
        <v>795</v>
      </c>
    </row>
    <row r="13" spans="1:3">
      <c r="A13" s="1" t="s">
        <v>896</v>
      </c>
    </row>
    <row r="14" spans="1:3">
      <c r="A14" s="1" t="s">
        <v>808</v>
      </c>
    </row>
    <row r="15" spans="1:3">
      <c r="B15" s="1" t="s">
        <v>840</v>
      </c>
    </row>
    <row r="16" spans="1:3">
      <c r="A16" s="1" t="s">
        <v>2</v>
      </c>
    </row>
    <row r="17" spans="1:16">
      <c r="B17" s="1" t="s">
        <v>841</v>
      </c>
    </row>
    <row r="18" spans="1:16">
      <c r="A18" s="1" t="s">
        <v>111</v>
      </c>
    </row>
    <row r="19" spans="1:16">
      <c r="A19" s="1" t="s">
        <v>55</v>
      </c>
    </row>
    <row r="20" spans="1:16">
      <c r="B20" s="1" t="s">
        <v>168</v>
      </c>
    </row>
    <row r="21" spans="1:16">
      <c r="A21" s="1" t="s">
        <v>52</v>
      </c>
    </row>
    <row r="22" spans="1:16">
      <c r="A22" s="1" t="s">
        <v>102</v>
      </c>
    </row>
    <row r="23" spans="1:16">
      <c r="A23" s="1" t="s">
        <v>46</v>
      </c>
    </row>
    <row r="24" spans="1:16">
      <c r="A24" s="1" t="s">
        <v>37</v>
      </c>
    </row>
    <row r="25" spans="1:16">
      <c r="A25" s="1" t="s">
        <v>38</v>
      </c>
    </row>
    <row r="26" spans="1:16">
      <c r="B26" s="1" t="s">
        <v>135</v>
      </c>
    </row>
    <row r="28" spans="1:16">
      <c r="E28" s="1" t="s">
        <v>51</v>
      </c>
    </row>
    <row r="29" spans="1:16">
      <c r="C29" s="2" t="s">
        <v>137</v>
      </c>
      <c r="D29" s="2"/>
      <c r="E29" s="2"/>
      <c r="H29" s="1" t="s">
        <v>933</v>
      </c>
    </row>
    <row r="30" spans="1:16">
      <c r="A30" s="1" t="s">
        <v>40</v>
      </c>
      <c r="C30" s="2" t="s">
        <v>136</v>
      </c>
      <c r="D30" s="2" t="s">
        <v>138</v>
      </c>
      <c r="E30" s="2" t="s">
        <v>81</v>
      </c>
      <c r="F30" s="2" t="s">
        <v>133</v>
      </c>
      <c r="H30" s="2" t="s">
        <v>783</v>
      </c>
      <c r="I30" s="422" t="s">
        <v>881</v>
      </c>
      <c r="J30" s="423"/>
      <c r="K30" s="423"/>
      <c r="L30" s="424"/>
      <c r="M30" s="425" t="s">
        <v>790</v>
      </c>
      <c r="N30" s="426"/>
      <c r="O30" s="426"/>
      <c r="P30" s="427"/>
    </row>
    <row r="31" spans="1:16">
      <c r="A31" s="5" t="s">
        <v>42</v>
      </c>
      <c r="B31" s="5" t="s">
        <v>41</v>
      </c>
      <c r="C31" s="6" t="s">
        <v>82</v>
      </c>
      <c r="D31" s="6" t="s">
        <v>82</v>
      </c>
      <c r="E31" s="6" t="s">
        <v>82</v>
      </c>
      <c r="F31" s="6" t="s">
        <v>134</v>
      </c>
      <c r="H31" s="2" t="s">
        <v>784</v>
      </c>
      <c r="I31" s="2" t="s">
        <v>136</v>
      </c>
      <c r="J31" s="2" t="s">
        <v>138</v>
      </c>
      <c r="K31" s="2" t="s">
        <v>81</v>
      </c>
      <c r="L31" s="2" t="s">
        <v>133</v>
      </c>
      <c r="M31" s="2" t="s">
        <v>136</v>
      </c>
      <c r="N31" s="2" t="s">
        <v>138</v>
      </c>
      <c r="O31" s="2" t="s">
        <v>81</v>
      </c>
      <c r="P31" s="2" t="s">
        <v>133</v>
      </c>
    </row>
    <row r="32" spans="1:16">
      <c r="B32" s="1" t="s">
        <v>39</v>
      </c>
      <c r="C32" s="428">
        <v>49</v>
      </c>
      <c r="D32" s="428">
        <f>D41-SUM(D33:D40)</f>
        <v>360</v>
      </c>
      <c r="E32" s="428">
        <f>E41-SUM(E33:E40)</f>
        <v>2259</v>
      </c>
      <c r="F32" s="428">
        <f>SUM(C32:E32)</f>
        <v>2668</v>
      </c>
      <c r="G32" s="428"/>
      <c r="H32" s="428">
        <v>0</v>
      </c>
      <c r="I32" s="428">
        <f>4.6*$H32*C32</f>
        <v>0</v>
      </c>
      <c r="J32" s="428">
        <f t="shared" ref="J32:K32" si="0">4.6*$H32*D32</f>
        <v>0</v>
      </c>
      <c r="K32" s="428">
        <f t="shared" si="0"/>
        <v>0</v>
      </c>
      <c r="L32" s="428">
        <f>SUM(I32:K32)</f>
        <v>0</v>
      </c>
      <c r="M32" s="428">
        <f>I32/C32</f>
        <v>0</v>
      </c>
      <c r="N32" s="428">
        <f t="shared" ref="N32:P32" si="1">J32/D32</f>
        <v>0</v>
      </c>
      <c r="O32" s="428">
        <f t="shared" si="1"/>
        <v>0</v>
      </c>
      <c r="P32" s="428">
        <f t="shared" si="1"/>
        <v>0</v>
      </c>
    </row>
    <row r="33" spans="1:16">
      <c r="A33" s="1">
        <v>1</v>
      </c>
      <c r="B33" s="1">
        <v>100</v>
      </c>
      <c r="C33" s="428">
        <v>2</v>
      </c>
      <c r="D33" s="428">
        <v>7</v>
      </c>
      <c r="E33" s="428">
        <v>46</v>
      </c>
      <c r="F33" s="428">
        <f t="shared" ref="F33:F41" si="2">SUM(C33:E33)</f>
        <v>55</v>
      </c>
      <c r="G33" s="428"/>
      <c r="H33" s="428">
        <v>50</v>
      </c>
      <c r="I33" s="428">
        <f t="shared" ref="I33:I40" si="3">4.6*$H33*C33</f>
        <v>459.99999999999994</v>
      </c>
      <c r="J33" s="428">
        <f t="shared" ref="J33:J40" si="4">4.6*$H33*D33</f>
        <v>1609.9999999999998</v>
      </c>
      <c r="K33" s="428">
        <f t="shared" ref="K33:K40" si="5">4.6*$H33*E33</f>
        <v>10579.999999999998</v>
      </c>
      <c r="L33" s="428">
        <f t="shared" ref="L33:L40" si="6">SUM(I33:K33)</f>
        <v>12649.999999999998</v>
      </c>
      <c r="M33" s="428">
        <f t="shared" ref="M33:M41" si="7">I33/C33</f>
        <v>229.99999999999997</v>
      </c>
      <c r="N33" s="428">
        <f t="shared" ref="N33:N41" si="8">J33/D33</f>
        <v>229.99999999999997</v>
      </c>
      <c r="O33" s="428">
        <f t="shared" ref="O33:P41" si="9">K33/E33</f>
        <v>229.99999999999997</v>
      </c>
      <c r="P33" s="428">
        <f t="shared" si="9"/>
        <v>229.99999999999997</v>
      </c>
    </row>
    <row r="34" spans="1:16">
      <c r="A34" s="1">
        <v>101</v>
      </c>
      <c r="B34" s="1">
        <v>500</v>
      </c>
      <c r="C34" s="428">
        <v>7</v>
      </c>
      <c r="D34" s="428">
        <v>39</v>
      </c>
      <c r="E34" s="428">
        <v>176</v>
      </c>
      <c r="F34" s="428">
        <f t="shared" si="2"/>
        <v>222</v>
      </c>
      <c r="G34" s="428"/>
      <c r="H34" s="428">
        <v>300</v>
      </c>
      <c r="I34" s="428">
        <f t="shared" si="3"/>
        <v>9660</v>
      </c>
      <c r="J34" s="428">
        <f t="shared" si="4"/>
        <v>53820</v>
      </c>
      <c r="K34" s="428">
        <f t="shared" si="5"/>
        <v>242880</v>
      </c>
      <c r="L34" s="428">
        <f t="shared" si="6"/>
        <v>306360</v>
      </c>
      <c r="M34" s="428">
        <f t="shared" si="7"/>
        <v>1380</v>
      </c>
      <c r="N34" s="428">
        <f t="shared" si="8"/>
        <v>1380</v>
      </c>
      <c r="O34" s="428">
        <f t="shared" si="9"/>
        <v>1380</v>
      </c>
      <c r="P34" s="428">
        <f t="shared" si="9"/>
        <v>1380</v>
      </c>
    </row>
    <row r="35" spans="1:16">
      <c r="A35" s="1">
        <v>501</v>
      </c>
      <c r="B35" s="359">
        <v>1000</v>
      </c>
      <c r="C35" s="428">
        <v>3</v>
      </c>
      <c r="D35" s="428">
        <v>34</v>
      </c>
      <c r="E35" s="428">
        <v>146</v>
      </c>
      <c r="F35" s="428">
        <f t="shared" si="2"/>
        <v>183</v>
      </c>
      <c r="G35" s="428"/>
      <c r="H35" s="428">
        <v>750</v>
      </c>
      <c r="I35" s="428">
        <f t="shared" si="3"/>
        <v>10349.999999999998</v>
      </c>
      <c r="J35" s="428">
        <f t="shared" si="4"/>
        <v>117299.99999999999</v>
      </c>
      <c r="K35" s="428">
        <f t="shared" si="5"/>
        <v>503699.99999999994</v>
      </c>
      <c r="L35" s="428">
        <f t="shared" si="6"/>
        <v>631349.99999999988</v>
      </c>
      <c r="M35" s="428">
        <f t="shared" si="7"/>
        <v>3449.9999999999995</v>
      </c>
      <c r="N35" s="428">
        <f t="shared" si="8"/>
        <v>3449.9999999999995</v>
      </c>
      <c r="O35" s="428">
        <f t="shared" si="9"/>
        <v>3449.9999999999995</v>
      </c>
      <c r="P35" s="428">
        <f t="shared" si="9"/>
        <v>3449.9999999999995</v>
      </c>
    </row>
    <row r="36" spans="1:16">
      <c r="A36" s="359">
        <v>1000</v>
      </c>
      <c r="B36" s="359">
        <v>5000</v>
      </c>
      <c r="C36" s="428">
        <v>24</v>
      </c>
      <c r="D36" s="428">
        <v>62</v>
      </c>
      <c r="E36" s="428">
        <v>232</v>
      </c>
      <c r="F36" s="428">
        <f t="shared" si="2"/>
        <v>318</v>
      </c>
      <c r="G36" s="428"/>
      <c r="H36" s="428">
        <v>3000</v>
      </c>
      <c r="I36" s="428">
        <f t="shared" si="3"/>
        <v>331199.99999999994</v>
      </c>
      <c r="J36" s="428">
        <f t="shared" si="4"/>
        <v>855599.99999999988</v>
      </c>
      <c r="K36" s="428">
        <f t="shared" si="5"/>
        <v>3201599.9999999995</v>
      </c>
      <c r="L36" s="428">
        <f t="shared" si="6"/>
        <v>4388399.9999999991</v>
      </c>
      <c r="M36" s="428">
        <f t="shared" si="7"/>
        <v>13799.999999999998</v>
      </c>
      <c r="N36" s="428">
        <f t="shared" si="8"/>
        <v>13799.999999999998</v>
      </c>
      <c r="O36" s="428">
        <f t="shared" si="9"/>
        <v>13799.999999999998</v>
      </c>
      <c r="P36" s="428">
        <f t="shared" si="9"/>
        <v>13799.999999999996</v>
      </c>
    </row>
    <row r="37" spans="1:16">
      <c r="A37" s="359">
        <v>5001</v>
      </c>
      <c r="B37" s="359">
        <v>10000</v>
      </c>
      <c r="C37" s="428">
        <v>5</v>
      </c>
      <c r="D37" s="428">
        <v>21</v>
      </c>
      <c r="E37" s="428">
        <v>43</v>
      </c>
      <c r="F37" s="428">
        <f t="shared" si="2"/>
        <v>69</v>
      </c>
      <c r="G37" s="428"/>
      <c r="H37" s="428">
        <v>7500</v>
      </c>
      <c r="I37" s="428">
        <f t="shared" si="3"/>
        <v>172500</v>
      </c>
      <c r="J37" s="428">
        <f t="shared" si="4"/>
        <v>724500</v>
      </c>
      <c r="K37" s="428">
        <f t="shared" si="5"/>
        <v>1483500</v>
      </c>
      <c r="L37" s="428">
        <f t="shared" si="6"/>
        <v>2380500</v>
      </c>
      <c r="M37" s="428">
        <f t="shared" si="7"/>
        <v>34500</v>
      </c>
      <c r="N37" s="428">
        <f t="shared" si="8"/>
        <v>34500</v>
      </c>
      <c r="O37" s="428">
        <f t="shared" si="9"/>
        <v>34500</v>
      </c>
      <c r="P37" s="428">
        <f t="shared" si="9"/>
        <v>34500</v>
      </c>
    </row>
    <row r="38" spans="1:16">
      <c r="A38" s="359">
        <v>10001</v>
      </c>
      <c r="B38" s="359">
        <v>25000</v>
      </c>
      <c r="C38" s="428">
        <v>1</v>
      </c>
      <c r="D38" s="428">
        <v>12</v>
      </c>
      <c r="E38" s="428">
        <v>29</v>
      </c>
      <c r="F38" s="428">
        <f t="shared" si="2"/>
        <v>42</v>
      </c>
      <c r="G38" s="428"/>
      <c r="H38" s="428">
        <v>17500</v>
      </c>
      <c r="I38" s="428">
        <f t="shared" si="3"/>
        <v>80500</v>
      </c>
      <c r="J38" s="428">
        <f t="shared" si="4"/>
        <v>966000</v>
      </c>
      <c r="K38" s="428">
        <f t="shared" si="5"/>
        <v>2334500</v>
      </c>
      <c r="L38" s="428">
        <f t="shared" si="6"/>
        <v>3381000</v>
      </c>
      <c r="M38" s="428">
        <f t="shared" si="7"/>
        <v>80500</v>
      </c>
      <c r="N38" s="428">
        <f t="shared" si="8"/>
        <v>80500</v>
      </c>
      <c r="O38" s="428">
        <f t="shared" si="9"/>
        <v>80500</v>
      </c>
      <c r="P38" s="428">
        <f t="shared" si="9"/>
        <v>80500</v>
      </c>
    </row>
    <row r="39" spans="1:16">
      <c r="A39" s="359">
        <v>25001</v>
      </c>
      <c r="B39" s="1" t="s">
        <v>44</v>
      </c>
      <c r="C39" s="428">
        <v>3</v>
      </c>
      <c r="D39" s="428">
        <v>13</v>
      </c>
      <c r="E39" s="428">
        <v>13</v>
      </c>
      <c r="F39" s="428">
        <f t="shared" si="2"/>
        <v>29</v>
      </c>
      <c r="G39" s="428"/>
      <c r="H39" s="428">
        <v>33000</v>
      </c>
      <c r="I39" s="428">
        <f t="shared" si="3"/>
        <v>455400</v>
      </c>
      <c r="J39" s="428">
        <f t="shared" si="4"/>
        <v>1973400</v>
      </c>
      <c r="K39" s="428">
        <f t="shared" si="5"/>
        <v>1973400</v>
      </c>
      <c r="L39" s="428">
        <f t="shared" si="6"/>
        <v>4402200</v>
      </c>
      <c r="M39" s="428">
        <f t="shared" si="7"/>
        <v>151800</v>
      </c>
      <c r="N39" s="428">
        <f t="shared" si="8"/>
        <v>151800</v>
      </c>
      <c r="O39" s="428">
        <f t="shared" si="9"/>
        <v>151800</v>
      </c>
      <c r="P39" s="428">
        <f t="shared" si="9"/>
        <v>151800</v>
      </c>
    </row>
    <row r="40" spans="1:16">
      <c r="A40" s="1" t="s">
        <v>43</v>
      </c>
      <c r="C40" s="428">
        <v>6</v>
      </c>
      <c r="D40" s="428">
        <v>5</v>
      </c>
      <c r="E40" s="428">
        <v>51</v>
      </c>
      <c r="F40" s="428">
        <f t="shared" si="2"/>
        <v>62</v>
      </c>
      <c r="G40" s="428"/>
      <c r="H40" s="428">
        <v>33000</v>
      </c>
      <c r="I40" s="428">
        <f t="shared" si="3"/>
        <v>910800</v>
      </c>
      <c r="J40" s="428">
        <f t="shared" si="4"/>
        <v>759000</v>
      </c>
      <c r="K40" s="428">
        <f t="shared" si="5"/>
        <v>7741800</v>
      </c>
      <c r="L40" s="428">
        <f t="shared" si="6"/>
        <v>9411600</v>
      </c>
      <c r="M40" s="428">
        <f t="shared" si="7"/>
        <v>151800</v>
      </c>
      <c r="N40" s="428">
        <f t="shared" si="8"/>
        <v>151800</v>
      </c>
      <c r="O40" s="428">
        <f t="shared" si="9"/>
        <v>151800</v>
      </c>
      <c r="P40" s="428">
        <f t="shared" si="9"/>
        <v>151800</v>
      </c>
    </row>
    <row r="41" spans="1:16">
      <c r="B41" s="2" t="s">
        <v>45</v>
      </c>
      <c r="C41" s="428">
        <f>SUM(C32:C40)</f>
        <v>100</v>
      </c>
      <c r="D41" s="428">
        <v>553</v>
      </c>
      <c r="E41" s="428">
        <v>2995</v>
      </c>
      <c r="F41" s="429">
        <f t="shared" si="2"/>
        <v>3648</v>
      </c>
      <c r="G41" s="428"/>
      <c r="H41" s="428"/>
      <c r="I41" s="428">
        <f>SUM(I32:I40)</f>
        <v>1970870</v>
      </c>
      <c r="J41" s="428">
        <f t="shared" ref="J41:L41" si="10">SUM(J32:J40)</f>
        <v>5451230</v>
      </c>
      <c r="K41" s="428">
        <f t="shared" si="10"/>
        <v>17491960</v>
      </c>
      <c r="L41" s="429">
        <f t="shared" si="10"/>
        <v>24914060</v>
      </c>
      <c r="M41" s="428">
        <f t="shared" si="7"/>
        <v>19708.7</v>
      </c>
      <c r="N41" s="428">
        <f t="shared" si="8"/>
        <v>9857.5587703435813</v>
      </c>
      <c r="O41" s="428">
        <f t="shared" si="9"/>
        <v>5840.3873121869783</v>
      </c>
      <c r="P41" s="429">
        <f t="shared" si="9"/>
        <v>6829.5120614035086</v>
      </c>
    </row>
    <row r="43" spans="1:16">
      <c r="A43" s="1" t="s">
        <v>50</v>
      </c>
      <c r="C43" s="417">
        <f>100*SUM(C33:C40)/C41</f>
        <v>51</v>
      </c>
      <c r="D43" s="417">
        <f>100*SUM(D33:D40)/D41</f>
        <v>34.900542495479208</v>
      </c>
      <c r="E43" s="417">
        <f>100*SUM(E33:E40)/E41</f>
        <v>24.574290484140235</v>
      </c>
      <c r="F43" s="418">
        <f>100*SUM(F33:F40)/F41</f>
        <v>26.864035087719298</v>
      </c>
    </row>
    <row r="45" spans="1:16">
      <c r="B45" s="1" t="s">
        <v>934</v>
      </c>
    </row>
    <row r="46" spans="1:16">
      <c r="A46" s="1" t="s">
        <v>131</v>
      </c>
    </row>
    <row r="47" spans="1:16">
      <c r="A47" s="1" t="s">
        <v>132</v>
      </c>
    </row>
    <row r="48" spans="1:16">
      <c r="B48" s="55" t="s">
        <v>789</v>
      </c>
    </row>
    <row r="49" spans="1:19">
      <c r="A49" s="1" t="s">
        <v>864</v>
      </c>
    </row>
    <row r="50" spans="1:19">
      <c r="A50" s="1" t="s">
        <v>902</v>
      </c>
    </row>
    <row r="51" spans="1:19">
      <c r="B51" s="55" t="s">
        <v>935</v>
      </c>
    </row>
    <row r="52" spans="1:19">
      <c r="A52" s="1" t="s">
        <v>936</v>
      </c>
    </row>
    <row r="53" spans="1:19">
      <c r="B53" s="55" t="s">
        <v>768</v>
      </c>
    </row>
    <row r="54" spans="1:19">
      <c r="A54" s="1" t="s">
        <v>880</v>
      </c>
    </row>
    <row r="56" spans="1:19">
      <c r="B56" s="1" t="s">
        <v>791</v>
      </c>
    </row>
    <row r="57" spans="1:19">
      <c r="A57" s="1" t="s">
        <v>792</v>
      </c>
    </row>
    <row r="59" spans="1:19">
      <c r="G59" s="1" t="s">
        <v>922</v>
      </c>
      <c r="H59" s="419" t="s">
        <v>921</v>
      </c>
      <c r="I59" s="420"/>
      <c r="J59" s="421"/>
      <c r="K59" s="420" t="s">
        <v>793</v>
      </c>
      <c r="L59" s="420"/>
      <c r="M59" s="420"/>
      <c r="N59" s="419" t="s">
        <v>920</v>
      </c>
      <c r="O59" s="420"/>
      <c r="P59" s="421"/>
      <c r="Q59" s="419" t="s">
        <v>794</v>
      </c>
      <c r="R59" s="420"/>
      <c r="S59" s="421"/>
    </row>
    <row r="60" spans="1:19">
      <c r="A60" s="5" t="s">
        <v>927</v>
      </c>
      <c r="E60" s="5" t="s">
        <v>766</v>
      </c>
      <c r="F60" s="5" t="s">
        <v>767</v>
      </c>
      <c r="G60" s="5" t="s">
        <v>923</v>
      </c>
      <c r="H60" s="6" t="s">
        <v>924</v>
      </c>
      <c r="I60" s="6" t="s">
        <v>925</v>
      </c>
      <c r="J60" s="6" t="s">
        <v>926</v>
      </c>
      <c r="K60" s="6" t="s">
        <v>924</v>
      </c>
      <c r="L60" s="6" t="s">
        <v>925</v>
      </c>
      <c r="M60" s="6" t="s">
        <v>926</v>
      </c>
      <c r="N60" s="6" t="s">
        <v>924</v>
      </c>
      <c r="O60" s="6" t="s">
        <v>925</v>
      </c>
      <c r="P60" s="6" t="s">
        <v>926</v>
      </c>
      <c r="Q60" s="6" t="s">
        <v>924</v>
      </c>
      <c r="R60" s="6" t="s">
        <v>925</v>
      </c>
      <c r="S60" s="6" t="s">
        <v>926</v>
      </c>
    </row>
    <row r="61" spans="1:19" s="430" customFormat="1">
      <c r="A61" s="430" t="s">
        <v>928</v>
      </c>
      <c r="E61" s="430">
        <v>66</v>
      </c>
      <c r="F61" s="430">
        <v>936472</v>
      </c>
      <c r="G61" s="430">
        <v>14188.969696969696</v>
      </c>
      <c r="H61" s="430">
        <v>66</v>
      </c>
      <c r="K61" s="432">
        <f>H61*C$43/100</f>
        <v>33.659999999999997</v>
      </c>
      <c r="N61" s="430">
        <f>K61*M$41</f>
        <v>663394.84199999995</v>
      </c>
      <c r="Q61" s="430">
        <f>$G61+(N61/H61)</f>
        <v>24240.406696969694</v>
      </c>
    </row>
    <row r="62" spans="1:19" s="430" customFormat="1">
      <c r="A62" s="430" t="s">
        <v>760</v>
      </c>
      <c r="E62" s="430">
        <v>452</v>
      </c>
      <c r="F62" s="430">
        <v>3269051</v>
      </c>
      <c r="G62" s="430">
        <v>7232.4137168141597</v>
      </c>
      <c r="H62" s="430">
        <v>34</v>
      </c>
      <c r="I62" s="430">
        <f>E62-H62</f>
        <v>418</v>
      </c>
      <c r="K62" s="432">
        <f>H62*C$43/100</f>
        <v>17.34</v>
      </c>
      <c r="L62" s="432">
        <f>I62*D$43/100</f>
        <v>145.88426763110309</v>
      </c>
      <c r="N62" s="430">
        <f>K62*M$41</f>
        <v>341748.85800000001</v>
      </c>
      <c r="O62" s="430">
        <f>L62*N$41</f>
        <v>1438062.7418421304</v>
      </c>
      <c r="Q62" s="430">
        <f>$G62+(N62/H62)</f>
        <v>17283.850716814159</v>
      </c>
      <c r="R62" s="430">
        <f>$G62+(O62/I62)</f>
        <v>10672.755204474759</v>
      </c>
    </row>
    <row r="63" spans="1:19" s="430" customFormat="1">
      <c r="A63" s="430" t="s">
        <v>811</v>
      </c>
      <c r="E63" s="430">
        <v>30</v>
      </c>
      <c r="F63" s="430">
        <v>112064</v>
      </c>
      <c r="G63" s="430">
        <v>3735.4666666666667</v>
      </c>
      <c r="I63" s="430">
        <v>30</v>
      </c>
      <c r="L63" s="432">
        <f t="shared" ref="L63:M69" si="11">I63*D$43/100</f>
        <v>10.470162748643764</v>
      </c>
      <c r="O63" s="430">
        <f t="shared" ref="O63:P69" si="12">L63*N$41</f>
        <v>103210.244629818</v>
      </c>
      <c r="R63" s="430">
        <f>$G63+(O63/I63)</f>
        <v>7175.8081543272665</v>
      </c>
    </row>
    <row r="64" spans="1:19" s="430" customFormat="1">
      <c r="A64" s="430" t="s">
        <v>809</v>
      </c>
      <c r="E64" s="430">
        <v>129</v>
      </c>
      <c r="F64" s="430">
        <v>399811</v>
      </c>
      <c r="G64" s="430">
        <v>3099.3100775193798</v>
      </c>
      <c r="I64" s="430">
        <f>553-I62-I63</f>
        <v>105</v>
      </c>
      <c r="J64" s="430">
        <f>E64-I64</f>
        <v>24</v>
      </c>
      <c r="L64" s="432">
        <f t="shared" si="11"/>
        <v>36.64556962025317</v>
      </c>
      <c r="M64" s="432">
        <f t="shared" si="11"/>
        <v>5.8978297161936561</v>
      </c>
      <c r="O64" s="430">
        <f t="shared" si="12"/>
        <v>361235.85620436294</v>
      </c>
      <c r="P64" s="430">
        <f t="shared" si="12"/>
        <v>34445.60984389676</v>
      </c>
      <c r="R64" s="430">
        <f>$G64+(O64/I64)</f>
        <v>6539.6515651799791</v>
      </c>
      <c r="S64" s="430">
        <f t="shared" ref="S64:S70" si="13">$G64+(P64/J64)</f>
        <v>4534.5438210150778</v>
      </c>
    </row>
    <row r="65" spans="1:20" s="430" customFormat="1">
      <c r="A65" s="430" t="s">
        <v>761</v>
      </c>
      <c r="E65" s="430">
        <v>7</v>
      </c>
      <c r="F65" s="430">
        <v>21200</v>
      </c>
      <c r="G65" s="430">
        <v>3028.5714285714284</v>
      </c>
      <c r="J65" s="430">
        <f>E65</f>
        <v>7</v>
      </c>
      <c r="M65" s="432">
        <f t="shared" si="11"/>
        <v>1.7202003338898164</v>
      </c>
      <c r="P65" s="430">
        <f t="shared" si="12"/>
        <v>10046.636204469887</v>
      </c>
      <c r="S65" s="430">
        <f t="shared" si="13"/>
        <v>4463.8051720671265</v>
      </c>
    </row>
    <row r="66" spans="1:20" s="430" customFormat="1">
      <c r="A66" s="430" t="s">
        <v>812</v>
      </c>
      <c r="E66" s="430">
        <v>52</v>
      </c>
      <c r="F66" s="430">
        <v>156658</v>
      </c>
      <c r="G66" s="430">
        <v>3012.6538461538462</v>
      </c>
      <c r="J66" s="430">
        <f t="shared" ref="J66:J69" si="14">E66</f>
        <v>52</v>
      </c>
      <c r="M66" s="432">
        <f t="shared" si="11"/>
        <v>12.778631051752923</v>
      </c>
      <c r="P66" s="430">
        <f t="shared" si="12"/>
        <v>74632.154661776309</v>
      </c>
      <c r="S66" s="430">
        <f t="shared" si="13"/>
        <v>4447.8875896495447</v>
      </c>
    </row>
    <row r="67" spans="1:20" s="430" customFormat="1">
      <c r="A67" s="430" t="s">
        <v>810</v>
      </c>
      <c r="E67" s="430">
        <v>38</v>
      </c>
      <c r="F67" s="430">
        <v>102960</v>
      </c>
      <c r="G67" s="430">
        <v>2709.4736842105262</v>
      </c>
      <c r="J67" s="430">
        <f t="shared" si="14"/>
        <v>38</v>
      </c>
      <c r="M67" s="432">
        <f t="shared" si="11"/>
        <v>9.3382303839732899</v>
      </c>
      <c r="P67" s="430">
        <f t="shared" si="12"/>
        <v>54538.882252836534</v>
      </c>
      <c r="S67" s="430">
        <f t="shared" si="13"/>
        <v>4144.7074277062247</v>
      </c>
    </row>
    <row r="68" spans="1:20" s="430" customFormat="1">
      <c r="A68" s="430" t="s">
        <v>763</v>
      </c>
      <c r="E68" s="430">
        <v>18</v>
      </c>
      <c r="F68" s="430">
        <v>45500</v>
      </c>
      <c r="G68" s="430">
        <v>2527.7777777777778</v>
      </c>
      <c r="J68" s="430">
        <f t="shared" si="14"/>
        <v>18</v>
      </c>
      <c r="M68" s="432">
        <f t="shared" si="11"/>
        <v>4.4233722871452423</v>
      </c>
      <c r="P68" s="430">
        <f t="shared" si="12"/>
        <v>25834.20738292257</v>
      </c>
      <c r="S68" s="430">
        <f t="shared" si="13"/>
        <v>3963.0115212734763</v>
      </c>
    </row>
    <row r="69" spans="1:20" s="430" customFormat="1">
      <c r="A69" s="430" t="s">
        <v>814</v>
      </c>
      <c r="E69" s="430">
        <v>8</v>
      </c>
      <c r="F69" s="430">
        <v>18000</v>
      </c>
      <c r="G69" s="430">
        <v>2250</v>
      </c>
      <c r="J69" s="430">
        <f t="shared" si="14"/>
        <v>8</v>
      </c>
      <c r="M69" s="432">
        <f t="shared" si="11"/>
        <v>1.9659432387312188</v>
      </c>
      <c r="P69" s="430">
        <f t="shared" si="12"/>
        <v>11481.869947965586</v>
      </c>
      <c r="S69" s="430">
        <f t="shared" si="13"/>
        <v>3685.233743495698</v>
      </c>
    </row>
    <row r="70" spans="1:20" s="430" customFormat="1">
      <c r="D70" s="430" t="s">
        <v>764</v>
      </c>
      <c r="E70" s="430">
        <f>SUM(E61:E69)</f>
        <v>800</v>
      </c>
      <c r="F70" s="430">
        <f>SUM(F61:F69)</f>
        <v>5061716</v>
      </c>
      <c r="G70" s="431">
        <f>F70/E70</f>
        <v>6327.1450000000004</v>
      </c>
      <c r="H70" s="430">
        <f>SUM(H61:H69)</f>
        <v>100</v>
      </c>
      <c r="I70" s="430">
        <f t="shared" ref="I70:K70" si="15">SUM(I61:I69)</f>
        <v>553</v>
      </c>
      <c r="J70" s="430">
        <f t="shared" si="15"/>
        <v>147</v>
      </c>
      <c r="K70" s="433">
        <f t="shared" si="15"/>
        <v>51</v>
      </c>
      <c r="L70" s="433">
        <f t="shared" ref="L70" si="16">SUM(L61:L69)</f>
        <v>193</v>
      </c>
      <c r="M70" s="433">
        <f t="shared" ref="M70" si="17">SUM(M61:M69)</f>
        <v>36.124207011686146</v>
      </c>
      <c r="N70" s="430">
        <f>SUM(N61:N69)</f>
        <v>1005143.7</v>
      </c>
      <c r="O70" s="430">
        <f t="shared" ref="O70:P70" si="18">SUM(O61:O69)</f>
        <v>1902508.8426763113</v>
      </c>
      <c r="P70" s="430">
        <f t="shared" si="18"/>
        <v>210979.36029386762</v>
      </c>
      <c r="S70" s="431">
        <f t="shared" si="13"/>
        <v>7762.3787434956985</v>
      </c>
      <c r="T70" s="430" t="s">
        <v>994</v>
      </c>
    </row>
    <row r="71" spans="1:20" s="430" customFormat="1"/>
    <row r="72" spans="1:20">
      <c r="A72" s="1" t="s">
        <v>892</v>
      </c>
    </row>
    <row r="74" spans="1:20">
      <c r="B74" s="1" t="s">
        <v>993</v>
      </c>
    </row>
    <row r="75" spans="1:20">
      <c r="A75" s="5" t="s">
        <v>901</v>
      </c>
    </row>
    <row r="76" spans="1:20">
      <c r="A76" s="1" t="s">
        <v>769</v>
      </c>
    </row>
    <row r="77" spans="1:20">
      <c r="B77" s="1" t="s">
        <v>748</v>
      </c>
    </row>
    <row r="78" spans="1:20">
      <c r="B78" s="1" t="s">
        <v>879</v>
      </c>
    </row>
    <row r="79" spans="1:20">
      <c r="A79" s="1" t="s">
        <v>747</v>
      </c>
    </row>
    <row r="81" spans="1:2">
      <c r="B81" s="1" t="s">
        <v>878</v>
      </c>
    </row>
    <row r="82" spans="1:2">
      <c r="A82" s="1" t="s">
        <v>861</v>
      </c>
    </row>
  </sheetData>
  <sheetCalcPr fullCalcOnLoad="1"/>
  <sortState ref="A56:XFD64">
    <sortCondition descending="1" ref="G56:G64"/>
  </sortState>
  <phoneticPr fontId="4" type="noConversion"/>
  <pageMargins left="0.75" right="0.75" top="1" bottom="1" header="0.5" footer="0.5"/>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FR314"/>
  <sheetViews>
    <sheetView workbookViewId="0">
      <pane xSplit="11160" ySplit="4800" topLeftCell="EY101"/>
      <selection activeCell="A3" sqref="A3"/>
      <selection pane="topRight" activeCell="DL13" sqref="DL13"/>
      <selection pane="bottomLeft" activeCell="J116" sqref="J116:J117"/>
      <selection pane="bottomRight" activeCell="FB120" sqref="FB120"/>
    </sheetView>
  </sheetViews>
  <sheetFormatPr baseColWidth="10" defaultRowHeight="15"/>
  <cols>
    <col min="1" max="1" width="15.28515625" customWidth="1"/>
    <col min="2" max="2" width="12.42578125" customWidth="1"/>
    <col min="3" max="3" width="15.7109375" customWidth="1"/>
    <col min="4" max="4" width="6.85546875" customWidth="1"/>
    <col min="5" max="5" width="7.28515625" customWidth="1"/>
    <col min="6" max="6" width="15.140625" customWidth="1"/>
    <col min="54" max="54" width="11.140625" customWidth="1"/>
    <col min="55" max="55" width="9" customWidth="1"/>
    <col min="56" max="56" width="9.5703125" customWidth="1"/>
    <col min="57" max="57" width="12.5703125" customWidth="1"/>
    <col min="58" max="58" width="8.42578125" customWidth="1"/>
    <col min="107" max="107" width="9.28515625" customWidth="1"/>
    <col min="108" max="108" width="10.28515625" customWidth="1"/>
    <col min="109" max="109" width="14.140625" customWidth="1"/>
    <col min="110" max="110" width="3.7109375" customWidth="1"/>
    <col min="111" max="132" width="10.7109375" style="223"/>
    <col min="133" max="133" width="14.42578125" style="223" bestFit="1" customWidth="1"/>
    <col min="134" max="160" width="10.7109375" style="223"/>
    <col min="161" max="161" width="12.85546875" style="223" customWidth="1"/>
    <col min="162" max="165" width="10.7109375" style="1"/>
  </cols>
  <sheetData>
    <row r="1" spans="1:161" ht="18">
      <c r="A1" s="1" t="s">
        <v>360</v>
      </c>
      <c r="B1" s="1"/>
      <c r="C1" s="3" t="s">
        <v>60</v>
      </c>
      <c r="D1" s="1"/>
      <c r="E1" s="1"/>
      <c r="F1" s="1"/>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126" t="s">
        <v>739</v>
      </c>
      <c r="BE1" s="9">
        <f>BE93+BE120+BE182+BE246+BE262</f>
        <v>17855136.437801294</v>
      </c>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110"/>
      <c r="DC1" s="7"/>
      <c r="DD1" s="126" t="s">
        <v>739</v>
      </c>
      <c r="DE1" s="9">
        <f>DE93+DE120+DE182+DE246+DE262</f>
        <v>11005025205.338675</v>
      </c>
      <c r="DF1" s="1"/>
      <c r="DG1" s="221"/>
      <c r="DH1" s="221"/>
      <c r="DI1" s="221"/>
      <c r="DJ1" s="221"/>
      <c r="DK1" s="221"/>
      <c r="DL1" s="221"/>
      <c r="DM1" s="221"/>
      <c r="DN1" s="221"/>
      <c r="DO1" s="221"/>
      <c r="DP1" s="221"/>
      <c r="DQ1" s="221"/>
      <c r="DR1" s="221"/>
      <c r="DS1" s="221"/>
      <c r="DT1" s="221"/>
      <c r="DU1" s="221"/>
      <c r="DV1" s="221"/>
      <c r="DW1" s="221"/>
      <c r="DX1" s="221"/>
      <c r="DY1" s="221"/>
      <c r="DZ1" s="221"/>
      <c r="EA1" s="221"/>
      <c r="EB1" s="221"/>
      <c r="EC1" s="221"/>
      <c r="ED1" s="221"/>
      <c r="EE1" s="221"/>
      <c r="EF1" s="221"/>
      <c r="EG1" s="221"/>
      <c r="EH1" s="221"/>
      <c r="EI1" s="221"/>
      <c r="EJ1" s="221"/>
      <c r="EK1" s="221"/>
      <c r="EL1" s="221"/>
      <c r="EM1" s="221"/>
      <c r="EN1" s="221"/>
      <c r="EO1" s="221"/>
      <c r="EP1" s="221"/>
      <c r="EQ1" s="221"/>
      <c r="ER1" s="221"/>
      <c r="ES1" s="221"/>
      <c r="ET1" s="221"/>
      <c r="EU1" s="221"/>
      <c r="EV1" s="221"/>
      <c r="EW1" s="221"/>
      <c r="EX1" s="221"/>
      <c r="EY1" s="221"/>
      <c r="EZ1" s="221"/>
      <c r="FA1" s="221"/>
      <c r="FB1" s="221"/>
      <c r="FC1" s="221"/>
      <c r="FD1" s="290" t="s">
        <v>738</v>
      </c>
      <c r="FE1" s="291">
        <f>DE1/BE1</f>
        <v>616.35066434103646</v>
      </c>
    </row>
    <row r="2" spans="1:161">
      <c r="A2" s="1" t="s">
        <v>351</v>
      </c>
      <c r="B2" s="1"/>
      <c r="C2" s="37"/>
      <c r="D2" s="1"/>
      <c r="E2" s="1"/>
      <c r="F2" s="4" t="s">
        <v>498</v>
      </c>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296"/>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9"/>
      <c r="DF2" s="1"/>
      <c r="DG2" s="221"/>
      <c r="DH2" s="221"/>
      <c r="DI2" s="221"/>
      <c r="DJ2" s="221"/>
      <c r="DK2" s="221"/>
      <c r="DL2" s="221"/>
      <c r="DM2" s="221"/>
      <c r="DN2" s="221"/>
      <c r="DO2" s="221"/>
      <c r="DP2" s="221"/>
      <c r="DQ2" s="221"/>
      <c r="DR2" s="221"/>
      <c r="DS2" s="221"/>
      <c r="DT2" s="221"/>
      <c r="DU2" s="221"/>
      <c r="DV2" s="221"/>
      <c r="DW2" s="221"/>
      <c r="DX2" s="221"/>
      <c r="DY2" s="221"/>
      <c r="DZ2" s="221"/>
      <c r="EA2" s="221"/>
      <c r="EB2" s="221"/>
      <c r="EC2" s="221"/>
      <c r="ED2" s="221"/>
      <c r="EE2" s="221"/>
      <c r="EF2" s="221"/>
      <c r="EG2" s="221"/>
      <c r="EH2" s="221"/>
      <c r="EI2" s="221"/>
      <c r="EJ2" s="221"/>
      <c r="EK2" s="221"/>
      <c r="EL2" s="221"/>
      <c r="EM2" s="221"/>
      <c r="EN2" s="221"/>
      <c r="EO2" s="221"/>
      <c r="EP2" s="221"/>
      <c r="EQ2" s="221"/>
      <c r="ER2" s="221"/>
      <c r="ES2" s="221"/>
      <c r="ET2" s="221"/>
      <c r="EU2" s="221"/>
      <c r="EV2" s="221"/>
      <c r="EW2" s="221"/>
      <c r="EX2" s="221"/>
      <c r="EY2" s="221"/>
      <c r="EZ2" s="221"/>
      <c r="FA2" s="221"/>
      <c r="FB2" s="221"/>
      <c r="FC2" s="221"/>
      <c r="FD2" s="221"/>
      <c r="FE2" s="222"/>
    </row>
    <row r="3" spans="1:161">
      <c r="A3" s="16">
        <f>'(3) HH &amp; income data inputs'!A3</f>
        <v>39429</v>
      </c>
      <c r="B3" s="16"/>
      <c r="C3" s="37"/>
      <c r="D3" s="1"/>
      <c r="E3" s="1"/>
      <c r="F3" s="1"/>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297">
        <f>BE264/(BE264+BE1)</f>
        <v>2.3507540910440293E-2</v>
      </c>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9"/>
      <c r="DF3" s="1"/>
      <c r="DG3" s="221"/>
      <c r="DH3" s="221"/>
      <c r="DI3" s="221"/>
      <c r="DJ3" s="221"/>
      <c r="DK3" s="221"/>
      <c r="DL3" s="221"/>
      <c r="DM3" s="221"/>
      <c r="DN3" s="221"/>
      <c r="DO3" s="221"/>
      <c r="DP3" s="221"/>
      <c r="DQ3" s="221"/>
      <c r="DR3" s="221"/>
      <c r="DS3" s="221"/>
      <c r="DT3" s="221"/>
      <c r="DU3" s="221"/>
      <c r="DV3" s="221"/>
      <c r="DW3" s="221"/>
      <c r="DX3" s="221"/>
      <c r="DY3" s="221"/>
      <c r="DZ3" s="221"/>
      <c r="EA3" s="221"/>
      <c r="EB3" s="221"/>
      <c r="EC3" s="221"/>
      <c r="ED3" s="221"/>
      <c r="EE3" s="221"/>
      <c r="EF3" s="221"/>
      <c r="EG3" s="221"/>
      <c r="EH3" s="221"/>
      <c r="EI3" s="221"/>
      <c r="EJ3" s="221"/>
      <c r="EK3" s="221"/>
      <c r="EL3" s="221"/>
      <c r="EM3" s="221"/>
      <c r="EN3" s="221"/>
      <c r="EO3" s="221"/>
      <c r="EP3" s="221"/>
      <c r="EQ3" s="221"/>
      <c r="ER3" s="221"/>
      <c r="ES3" s="221"/>
      <c r="ET3" s="221"/>
      <c r="EU3" s="221"/>
      <c r="EV3" s="221"/>
      <c r="EW3" s="221"/>
      <c r="EX3" s="221"/>
      <c r="EY3" s="221"/>
      <c r="EZ3" s="221"/>
      <c r="FA3" s="221"/>
      <c r="FB3" s="221"/>
      <c r="FC3" s="221"/>
      <c r="FD3" s="221"/>
      <c r="FE3" s="222"/>
    </row>
    <row r="4" spans="1:161">
      <c r="A4" s="1"/>
      <c r="B4" s="1"/>
      <c r="C4" s="37"/>
      <c r="D4" s="1"/>
      <c r="E4" s="1"/>
    </row>
    <row r="5" spans="1:161">
      <c r="A5" s="1"/>
      <c r="B5" s="2" t="s">
        <v>197</v>
      </c>
      <c r="C5" s="37"/>
      <c r="D5" s="2"/>
      <c r="E5" s="11"/>
      <c r="F5" s="11" t="s">
        <v>371</v>
      </c>
      <c r="G5" s="304">
        <v>1</v>
      </c>
      <c r="H5" s="304">
        <v>1</v>
      </c>
      <c r="I5" s="304">
        <v>1</v>
      </c>
      <c r="J5" s="304">
        <v>1</v>
      </c>
      <c r="K5" s="304">
        <v>1</v>
      </c>
      <c r="L5" s="304">
        <v>1</v>
      </c>
      <c r="M5" s="304">
        <v>1</v>
      </c>
      <c r="N5" s="304">
        <v>1</v>
      </c>
      <c r="O5" s="304">
        <v>1</v>
      </c>
      <c r="P5" s="304">
        <v>1</v>
      </c>
      <c r="Q5" s="304">
        <v>1</v>
      </c>
      <c r="R5" s="304">
        <v>1</v>
      </c>
      <c r="S5" s="304">
        <v>1</v>
      </c>
      <c r="T5" s="304">
        <v>1</v>
      </c>
      <c r="U5" s="304">
        <v>1</v>
      </c>
      <c r="V5" s="304">
        <v>1</v>
      </c>
      <c r="W5" s="304">
        <v>1</v>
      </c>
      <c r="X5" s="304">
        <v>1</v>
      </c>
      <c r="Y5" s="304">
        <v>1</v>
      </c>
      <c r="Z5" s="304">
        <v>1</v>
      </c>
      <c r="AA5" s="304">
        <v>1</v>
      </c>
      <c r="AB5" s="304">
        <v>1</v>
      </c>
      <c r="AC5" s="304">
        <v>1</v>
      </c>
      <c r="AD5" s="304">
        <v>1</v>
      </c>
      <c r="AE5" s="304">
        <v>1</v>
      </c>
      <c r="AF5" s="304">
        <v>1</v>
      </c>
      <c r="AG5" s="304">
        <v>1</v>
      </c>
      <c r="AH5" s="304">
        <v>1</v>
      </c>
      <c r="AI5" s="304">
        <v>1</v>
      </c>
      <c r="AJ5" s="304">
        <v>1</v>
      </c>
      <c r="AK5" s="304">
        <v>1</v>
      </c>
      <c r="AL5" s="304">
        <v>1</v>
      </c>
      <c r="AM5" s="304">
        <v>1</v>
      </c>
      <c r="AN5" s="304">
        <v>1</v>
      </c>
      <c r="AO5" s="304">
        <v>1</v>
      </c>
      <c r="AP5" s="304">
        <v>1</v>
      </c>
      <c r="AQ5" s="304">
        <v>1</v>
      </c>
      <c r="AR5" s="304">
        <v>1</v>
      </c>
      <c r="AS5" s="304">
        <v>1</v>
      </c>
      <c r="AT5" s="304">
        <v>1</v>
      </c>
      <c r="AU5" s="304">
        <v>1</v>
      </c>
      <c r="AV5" s="304">
        <v>1</v>
      </c>
      <c r="AW5" s="304">
        <v>1</v>
      </c>
      <c r="AX5" s="304">
        <v>1</v>
      </c>
      <c r="AY5" s="304">
        <v>1</v>
      </c>
      <c r="AZ5" s="304">
        <v>1</v>
      </c>
      <c r="BA5" s="304">
        <v>1</v>
      </c>
      <c r="BB5" s="304">
        <v>1</v>
      </c>
      <c r="BC5" s="304">
        <v>1</v>
      </c>
      <c r="BD5" s="304">
        <v>1</v>
      </c>
      <c r="BE5" s="305">
        <v>1</v>
      </c>
      <c r="BF5" s="304"/>
      <c r="BG5" s="304">
        <v>2</v>
      </c>
      <c r="BH5" s="304">
        <v>2</v>
      </c>
      <c r="BI5" s="304">
        <v>2</v>
      </c>
      <c r="BJ5" s="304">
        <v>2</v>
      </c>
      <c r="BK5" s="304">
        <v>2</v>
      </c>
      <c r="BL5" s="304">
        <v>2</v>
      </c>
      <c r="BM5" s="304">
        <v>2</v>
      </c>
      <c r="BN5" s="304">
        <v>2</v>
      </c>
      <c r="BO5" s="304">
        <v>2</v>
      </c>
      <c r="BP5" s="304">
        <v>2</v>
      </c>
      <c r="BQ5" s="304">
        <v>2</v>
      </c>
      <c r="BR5" s="304">
        <v>2</v>
      </c>
      <c r="BS5" s="304">
        <v>2</v>
      </c>
      <c r="BT5" s="304">
        <v>2</v>
      </c>
      <c r="BU5" s="304">
        <v>2</v>
      </c>
      <c r="BV5" s="304">
        <v>2</v>
      </c>
      <c r="BW5" s="304">
        <v>2</v>
      </c>
      <c r="BX5" s="304">
        <v>2</v>
      </c>
      <c r="BY5" s="304">
        <v>2</v>
      </c>
      <c r="BZ5" s="304">
        <v>2</v>
      </c>
      <c r="CA5" s="304">
        <v>2</v>
      </c>
      <c r="CB5" s="304">
        <v>2</v>
      </c>
      <c r="CC5" s="304">
        <v>2</v>
      </c>
      <c r="CD5" s="304">
        <v>2</v>
      </c>
      <c r="CE5" s="304">
        <v>2</v>
      </c>
      <c r="CF5" s="304">
        <v>2</v>
      </c>
      <c r="CG5" s="304">
        <v>2</v>
      </c>
      <c r="CH5" s="304">
        <v>2</v>
      </c>
      <c r="CI5" s="304">
        <v>2</v>
      </c>
      <c r="CJ5" s="304">
        <v>2</v>
      </c>
      <c r="CK5" s="304">
        <v>2</v>
      </c>
      <c r="CL5" s="304">
        <v>2</v>
      </c>
      <c r="CM5" s="304">
        <v>2</v>
      </c>
      <c r="CN5" s="304">
        <v>2</v>
      </c>
      <c r="CO5" s="304">
        <v>2</v>
      </c>
      <c r="CP5" s="304">
        <v>2</v>
      </c>
      <c r="CQ5" s="304">
        <v>2</v>
      </c>
      <c r="CR5" s="304">
        <v>2</v>
      </c>
      <c r="CS5" s="304">
        <v>2</v>
      </c>
      <c r="CT5" s="304">
        <v>2</v>
      </c>
      <c r="CU5" s="304">
        <v>2</v>
      </c>
      <c r="CV5" s="304">
        <v>2</v>
      </c>
      <c r="CW5" s="304">
        <v>2</v>
      </c>
      <c r="CX5" s="304">
        <v>2</v>
      </c>
      <c r="CY5" s="304">
        <v>2</v>
      </c>
      <c r="CZ5" s="304">
        <v>2</v>
      </c>
      <c r="DA5" s="304">
        <v>2</v>
      </c>
      <c r="DB5" s="304">
        <v>2</v>
      </c>
      <c r="DC5" s="304">
        <v>2</v>
      </c>
      <c r="DD5" s="304">
        <v>2</v>
      </c>
      <c r="DE5" s="305">
        <v>2</v>
      </c>
      <c r="DF5" s="304"/>
      <c r="DG5" s="304">
        <v>3</v>
      </c>
      <c r="DH5" s="304">
        <v>3</v>
      </c>
      <c r="DI5" s="304">
        <v>3</v>
      </c>
      <c r="DJ5" s="304">
        <v>3</v>
      </c>
      <c r="DK5" s="304">
        <v>3</v>
      </c>
      <c r="DL5" s="304">
        <v>3</v>
      </c>
      <c r="DM5" s="304">
        <v>3</v>
      </c>
      <c r="DN5" s="304">
        <v>3</v>
      </c>
      <c r="DO5" s="304">
        <v>3</v>
      </c>
      <c r="DP5" s="304">
        <v>3</v>
      </c>
      <c r="DQ5" s="304">
        <v>3</v>
      </c>
      <c r="DR5" s="304">
        <v>3</v>
      </c>
      <c r="DS5" s="304">
        <v>3</v>
      </c>
      <c r="DT5" s="304">
        <v>3</v>
      </c>
      <c r="DU5" s="304">
        <v>3</v>
      </c>
      <c r="DV5" s="304">
        <v>3</v>
      </c>
      <c r="DW5" s="304">
        <v>3</v>
      </c>
      <c r="DX5" s="304">
        <v>3</v>
      </c>
      <c r="DY5" s="304">
        <v>3</v>
      </c>
      <c r="DZ5" s="304">
        <v>3</v>
      </c>
      <c r="EA5" s="304">
        <v>3</v>
      </c>
      <c r="EB5" s="304">
        <v>3</v>
      </c>
      <c r="EC5" s="304">
        <v>3</v>
      </c>
      <c r="ED5" s="304">
        <v>3</v>
      </c>
      <c r="EE5" s="304">
        <v>3</v>
      </c>
      <c r="EF5" s="304">
        <v>3</v>
      </c>
      <c r="EG5" s="304">
        <v>3</v>
      </c>
      <c r="EH5" s="304">
        <v>3</v>
      </c>
      <c r="EI5" s="304">
        <v>3</v>
      </c>
      <c r="EJ5" s="304">
        <v>3</v>
      </c>
      <c r="EK5" s="304">
        <v>3</v>
      </c>
      <c r="EL5" s="304">
        <v>3</v>
      </c>
      <c r="EM5" s="304">
        <v>3</v>
      </c>
      <c r="EN5" s="304">
        <v>3</v>
      </c>
      <c r="EO5" s="304">
        <v>3</v>
      </c>
      <c r="EP5" s="304">
        <v>3</v>
      </c>
      <c r="EQ5" s="304">
        <v>3</v>
      </c>
      <c r="ER5" s="304">
        <v>3</v>
      </c>
      <c r="ES5" s="304">
        <v>3</v>
      </c>
      <c r="ET5" s="304">
        <v>3</v>
      </c>
      <c r="EU5" s="304">
        <v>3</v>
      </c>
      <c r="EV5" s="304">
        <v>3</v>
      </c>
      <c r="EW5" s="304">
        <v>3</v>
      </c>
      <c r="EX5" s="304">
        <v>3</v>
      </c>
      <c r="EY5" s="304">
        <v>3</v>
      </c>
      <c r="EZ5" s="304">
        <v>3</v>
      </c>
      <c r="FA5" s="304">
        <v>3</v>
      </c>
      <c r="FB5" s="304">
        <v>3</v>
      </c>
      <c r="FC5" s="304">
        <v>3</v>
      </c>
      <c r="FD5" s="304">
        <v>3</v>
      </c>
      <c r="FE5" s="305">
        <v>3</v>
      </c>
    </row>
    <row r="6" spans="1:161">
      <c r="A6" s="1"/>
      <c r="B6" s="2" t="s">
        <v>32</v>
      </c>
      <c r="C6" s="37"/>
      <c r="D6" s="2"/>
      <c r="E6" s="2"/>
      <c r="F6" s="11" t="s">
        <v>531</v>
      </c>
      <c r="G6" s="304">
        <v>1</v>
      </c>
      <c r="H6" s="304">
        <v>7</v>
      </c>
      <c r="I6" s="304">
        <v>26</v>
      </c>
      <c r="J6" s="304">
        <v>27</v>
      </c>
      <c r="K6" s="304">
        <v>34</v>
      </c>
      <c r="L6" s="304">
        <v>37</v>
      </c>
      <c r="M6" s="304">
        <v>10</v>
      </c>
      <c r="N6" s="304">
        <v>14</v>
      </c>
      <c r="O6" s="304">
        <v>28</v>
      </c>
      <c r="P6" s="304">
        <v>31</v>
      </c>
      <c r="Q6" s="304">
        <v>36</v>
      </c>
      <c r="R6" s="304">
        <v>45</v>
      </c>
      <c r="S6" s="304">
        <v>6</v>
      </c>
      <c r="T6" s="304">
        <v>15</v>
      </c>
      <c r="U6" s="304">
        <v>18</v>
      </c>
      <c r="V6" s="304">
        <v>24</v>
      </c>
      <c r="W6" s="304">
        <v>25</v>
      </c>
      <c r="X6" s="304">
        <v>40</v>
      </c>
      <c r="Y6" s="304">
        <v>43</v>
      </c>
      <c r="Z6" s="304">
        <v>50</v>
      </c>
      <c r="AA6" s="304">
        <v>9</v>
      </c>
      <c r="AB6" s="304">
        <v>20</v>
      </c>
      <c r="AC6" s="304">
        <v>29</v>
      </c>
      <c r="AD6" s="304">
        <v>30</v>
      </c>
      <c r="AE6" s="304">
        <v>35</v>
      </c>
      <c r="AF6" s="304">
        <v>38</v>
      </c>
      <c r="AG6" s="304">
        <v>39</v>
      </c>
      <c r="AH6" s="304">
        <v>42</v>
      </c>
      <c r="AI6" s="304">
        <v>44</v>
      </c>
      <c r="AJ6" s="304">
        <v>33</v>
      </c>
      <c r="AK6" s="304">
        <v>46</v>
      </c>
      <c r="AL6" s="304">
        <v>48</v>
      </c>
      <c r="AM6" s="304">
        <v>19</v>
      </c>
      <c r="AN6" s="304">
        <v>21</v>
      </c>
      <c r="AO6" s="304">
        <v>49</v>
      </c>
      <c r="AP6" s="304">
        <v>4</v>
      </c>
      <c r="AQ6" s="304">
        <v>5</v>
      </c>
      <c r="AR6" s="304">
        <v>11</v>
      </c>
      <c r="AS6" s="304">
        <v>17</v>
      </c>
      <c r="AT6" s="304">
        <v>22</v>
      </c>
      <c r="AU6" s="304">
        <v>23</v>
      </c>
      <c r="AV6" s="304">
        <v>8</v>
      </c>
      <c r="AW6" s="304">
        <v>16</v>
      </c>
      <c r="AX6" s="304">
        <v>32</v>
      </c>
      <c r="AY6" s="304">
        <v>2</v>
      </c>
      <c r="AZ6" s="304">
        <v>3</v>
      </c>
      <c r="BA6" s="304">
        <v>12</v>
      </c>
      <c r="BB6" s="304">
        <v>13</v>
      </c>
      <c r="BC6" s="304">
        <v>41</v>
      </c>
      <c r="BD6" s="304">
        <v>47</v>
      </c>
      <c r="BE6" s="305">
        <v>51</v>
      </c>
      <c r="BF6" s="304"/>
      <c r="BG6" s="304">
        <v>1</v>
      </c>
      <c r="BH6" s="304">
        <v>7</v>
      </c>
      <c r="BI6" s="304">
        <v>26</v>
      </c>
      <c r="BJ6" s="304">
        <v>27</v>
      </c>
      <c r="BK6" s="304">
        <v>34</v>
      </c>
      <c r="BL6" s="304">
        <v>37</v>
      </c>
      <c r="BM6" s="304">
        <v>10</v>
      </c>
      <c r="BN6" s="304">
        <v>14</v>
      </c>
      <c r="BO6" s="304">
        <v>28</v>
      </c>
      <c r="BP6" s="304">
        <v>31</v>
      </c>
      <c r="BQ6" s="304">
        <v>36</v>
      </c>
      <c r="BR6" s="304">
        <v>45</v>
      </c>
      <c r="BS6" s="304">
        <v>6</v>
      </c>
      <c r="BT6" s="304">
        <v>15</v>
      </c>
      <c r="BU6" s="304">
        <v>18</v>
      </c>
      <c r="BV6" s="304">
        <v>24</v>
      </c>
      <c r="BW6" s="304">
        <v>25</v>
      </c>
      <c r="BX6" s="304">
        <v>40</v>
      </c>
      <c r="BY6" s="304">
        <v>43</v>
      </c>
      <c r="BZ6" s="304">
        <v>50</v>
      </c>
      <c r="CA6" s="304">
        <v>9</v>
      </c>
      <c r="CB6" s="304">
        <v>20</v>
      </c>
      <c r="CC6" s="304">
        <v>29</v>
      </c>
      <c r="CD6" s="304">
        <v>30</v>
      </c>
      <c r="CE6" s="304">
        <v>35</v>
      </c>
      <c r="CF6" s="304">
        <v>38</v>
      </c>
      <c r="CG6" s="304">
        <v>39</v>
      </c>
      <c r="CH6" s="304">
        <v>42</v>
      </c>
      <c r="CI6" s="304">
        <v>44</v>
      </c>
      <c r="CJ6" s="304">
        <v>33</v>
      </c>
      <c r="CK6" s="304">
        <v>46</v>
      </c>
      <c r="CL6" s="304">
        <v>48</v>
      </c>
      <c r="CM6" s="304">
        <v>19</v>
      </c>
      <c r="CN6" s="304">
        <v>21</v>
      </c>
      <c r="CO6" s="304">
        <v>49</v>
      </c>
      <c r="CP6" s="304">
        <v>4</v>
      </c>
      <c r="CQ6" s="304">
        <v>5</v>
      </c>
      <c r="CR6" s="304">
        <v>11</v>
      </c>
      <c r="CS6" s="304">
        <v>17</v>
      </c>
      <c r="CT6" s="304">
        <v>22</v>
      </c>
      <c r="CU6" s="304">
        <v>23</v>
      </c>
      <c r="CV6" s="304">
        <v>8</v>
      </c>
      <c r="CW6" s="304">
        <v>16</v>
      </c>
      <c r="CX6" s="304">
        <v>32</v>
      </c>
      <c r="CY6" s="304">
        <v>2</v>
      </c>
      <c r="CZ6" s="304">
        <v>3</v>
      </c>
      <c r="DA6" s="304">
        <v>12</v>
      </c>
      <c r="DB6" s="304">
        <v>13</v>
      </c>
      <c r="DC6" s="304">
        <v>41</v>
      </c>
      <c r="DD6" s="304">
        <v>47</v>
      </c>
      <c r="DE6" s="305">
        <v>51</v>
      </c>
      <c r="DF6" s="304"/>
      <c r="DG6" s="304">
        <v>1</v>
      </c>
      <c r="DH6" s="304">
        <v>7</v>
      </c>
      <c r="DI6" s="304">
        <v>26</v>
      </c>
      <c r="DJ6" s="304">
        <v>27</v>
      </c>
      <c r="DK6" s="304">
        <v>34</v>
      </c>
      <c r="DL6" s="304">
        <v>37</v>
      </c>
      <c r="DM6" s="304">
        <v>10</v>
      </c>
      <c r="DN6" s="304">
        <v>14</v>
      </c>
      <c r="DO6" s="304">
        <v>28</v>
      </c>
      <c r="DP6" s="304">
        <v>31</v>
      </c>
      <c r="DQ6" s="304">
        <v>36</v>
      </c>
      <c r="DR6" s="304">
        <v>45</v>
      </c>
      <c r="DS6" s="304">
        <v>6</v>
      </c>
      <c r="DT6" s="304">
        <v>15</v>
      </c>
      <c r="DU6" s="304">
        <v>18</v>
      </c>
      <c r="DV6" s="304">
        <v>24</v>
      </c>
      <c r="DW6" s="304">
        <v>25</v>
      </c>
      <c r="DX6" s="304">
        <v>40</v>
      </c>
      <c r="DY6" s="304">
        <v>43</v>
      </c>
      <c r="DZ6" s="304">
        <v>50</v>
      </c>
      <c r="EA6" s="304">
        <v>9</v>
      </c>
      <c r="EB6" s="304">
        <v>20</v>
      </c>
      <c r="EC6" s="304">
        <v>29</v>
      </c>
      <c r="ED6" s="304">
        <v>30</v>
      </c>
      <c r="EE6" s="304">
        <v>35</v>
      </c>
      <c r="EF6" s="304">
        <v>38</v>
      </c>
      <c r="EG6" s="304">
        <v>39</v>
      </c>
      <c r="EH6" s="304">
        <v>42</v>
      </c>
      <c r="EI6" s="304">
        <v>44</v>
      </c>
      <c r="EJ6" s="304">
        <v>33</v>
      </c>
      <c r="EK6" s="304">
        <v>46</v>
      </c>
      <c r="EL6" s="304">
        <v>48</v>
      </c>
      <c r="EM6" s="304">
        <v>19</v>
      </c>
      <c r="EN6" s="304">
        <v>21</v>
      </c>
      <c r="EO6" s="304">
        <v>49</v>
      </c>
      <c r="EP6" s="304">
        <v>4</v>
      </c>
      <c r="EQ6" s="304">
        <v>5</v>
      </c>
      <c r="ER6" s="304">
        <v>11</v>
      </c>
      <c r="ES6" s="304">
        <v>17</v>
      </c>
      <c r="ET6" s="304">
        <v>22</v>
      </c>
      <c r="EU6" s="304">
        <v>23</v>
      </c>
      <c r="EV6" s="304">
        <v>8</v>
      </c>
      <c r="EW6" s="304">
        <v>16</v>
      </c>
      <c r="EX6" s="304">
        <v>32</v>
      </c>
      <c r="EY6" s="304">
        <v>2</v>
      </c>
      <c r="EZ6" s="304">
        <v>3</v>
      </c>
      <c r="FA6" s="304">
        <v>12</v>
      </c>
      <c r="FB6" s="304">
        <v>13</v>
      </c>
      <c r="FC6" s="304">
        <v>41</v>
      </c>
      <c r="FD6" s="304">
        <v>47</v>
      </c>
      <c r="FE6" s="305">
        <v>51</v>
      </c>
    </row>
    <row r="7" spans="1:161">
      <c r="A7" s="1"/>
      <c r="B7" s="2" t="s">
        <v>33</v>
      </c>
      <c r="C7" s="37"/>
      <c r="D7" s="2"/>
      <c r="E7" s="2"/>
      <c r="F7" s="11" t="s">
        <v>474</v>
      </c>
      <c r="G7" s="304">
        <v>1</v>
      </c>
      <c r="H7" s="304">
        <v>1</v>
      </c>
      <c r="I7" s="304">
        <v>1</v>
      </c>
      <c r="J7" s="304">
        <v>1</v>
      </c>
      <c r="K7" s="304">
        <v>1</v>
      </c>
      <c r="L7" s="304">
        <v>1</v>
      </c>
      <c r="M7" s="304">
        <v>2</v>
      </c>
      <c r="N7" s="304">
        <v>2</v>
      </c>
      <c r="O7" s="304">
        <v>2</v>
      </c>
      <c r="P7" s="304">
        <v>2</v>
      </c>
      <c r="Q7" s="304">
        <v>2</v>
      </c>
      <c r="R7" s="304">
        <v>2</v>
      </c>
      <c r="S7" s="304">
        <v>3</v>
      </c>
      <c r="T7" s="304">
        <v>3</v>
      </c>
      <c r="U7" s="304">
        <v>3</v>
      </c>
      <c r="V7" s="304">
        <v>3</v>
      </c>
      <c r="W7" s="304">
        <v>3</v>
      </c>
      <c r="X7" s="304">
        <v>3</v>
      </c>
      <c r="Y7" s="304">
        <v>3</v>
      </c>
      <c r="Z7" s="304">
        <v>3</v>
      </c>
      <c r="AA7" s="304">
        <v>4</v>
      </c>
      <c r="AB7" s="304">
        <v>4</v>
      </c>
      <c r="AC7" s="304">
        <v>4</v>
      </c>
      <c r="AD7" s="304">
        <v>4</v>
      </c>
      <c r="AE7" s="304">
        <v>4</v>
      </c>
      <c r="AF7" s="304">
        <v>4</v>
      </c>
      <c r="AG7" s="304">
        <v>4</v>
      </c>
      <c r="AH7" s="304">
        <v>4</v>
      </c>
      <c r="AI7" s="304">
        <v>4</v>
      </c>
      <c r="AJ7" s="304">
        <v>5</v>
      </c>
      <c r="AK7" s="304">
        <v>5</v>
      </c>
      <c r="AL7" s="304">
        <v>5</v>
      </c>
      <c r="AM7" s="304">
        <v>6</v>
      </c>
      <c r="AN7" s="304">
        <v>6</v>
      </c>
      <c r="AO7" s="304">
        <v>6</v>
      </c>
      <c r="AP7" s="304">
        <v>7</v>
      </c>
      <c r="AQ7" s="304">
        <v>7</v>
      </c>
      <c r="AR7" s="304">
        <v>7</v>
      </c>
      <c r="AS7" s="304">
        <v>7</v>
      </c>
      <c r="AT7" s="304">
        <v>7</v>
      </c>
      <c r="AU7" s="304">
        <v>7</v>
      </c>
      <c r="AV7" s="304">
        <v>8</v>
      </c>
      <c r="AW7" s="304">
        <v>8</v>
      </c>
      <c r="AX7" s="304">
        <v>8</v>
      </c>
      <c r="AY7" s="304">
        <v>9</v>
      </c>
      <c r="AZ7" s="304">
        <v>9</v>
      </c>
      <c r="BA7" s="304">
        <v>9</v>
      </c>
      <c r="BB7" s="304">
        <v>9</v>
      </c>
      <c r="BC7" s="304">
        <v>9</v>
      </c>
      <c r="BD7" s="304">
        <v>9</v>
      </c>
      <c r="BE7" s="305">
        <v>10</v>
      </c>
      <c r="BF7" s="304"/>
      <c r="BG7" s="304">
        <v>1</v>
      </c>
      <c r="BH7" s="304">
        <v>1</v>
      </c>
      <c r="BI7" s="304">
        <v>1</v>
      </c>
      <c r="BJ7" s="304">
        <v>1</v>
      </c>
      <c r="BK7" s="304">
        <v>1</v>
      </c>
      <c r="BL7" s="304">
        <v>1</v>
      </c>
      <c r="BM7" s="304">
        <v>2</v>
      </c>
      <c r="BN7" s="304">
        <v>2</v>
      </c>
      <c r="BO7" s="304">
        <v>2</v>
      </c>
      <c r="BP7" s="304">
        <v>2</v>
      </c>
      <c r="BQ7" s="304">
        <v>2</v>
      </c>
      <c r="BR7" s="304">
        <v>2</v>
      </c>
      <c r="BS7" s="304">
        <v>3</v>
      </c>
      <c r="BT7" s="304">
        <v>3</v>
      </c>
      <c r="BU7" s="304">
        <v>3</v>
      </c>
      <c r="BV7" s="304">
        <v>3</v>
      </c>
      <c r="BW7" s="304">
        <v>3</v>
      </c>
      <c r="BX7" s="304">
        <v>3</v>
      </c>
      <c r="BY7" s="304">
        <v>3</v>
      </c>
      <c r="BZ7" s="304">
        <v>3</v>
      </c>
      <c r="CA7" s="304">
        <v>4</v>
      </c>
      <c r="CB7" s="304">
        <v>4</v>
      </c>
      <c r="CC7" s="304">
        <v>4</v>
      </c>
      <c r="CD7" s="304">
        <v>4</v>
      </c>
      <c r="CE7" s="304">
        <v>4</v>
      </c>
      <c r="CF7" s="304">
        <v>4</v>
      </c>
      <c r="CG7" s="304">
        <v>4</v>
      </c>
      <c r="CH7" s="304">
        <v>4</v>
      </c>
      <c r="CI7" s="304">
        <v>4</v>
      </c>
      <c r="CJ7" s="304">
        <v>5</v>
      </c>
      <c r="CK7" s="304">
        <v>5</v>
      </c>
      <c r="CL7" s="304">
        <v>5</v>
      </c>
      <c r="CM7" s="304">
        <v>6</v>
      </c>
      <c r="CN7" s="304">
        <v>6</v>
      </c>
      <c r="CO7" s="304">
        <v>6</v>
      </c>
      <c r="CP7" s="304">
        <v>7</v>
      </c>
      <c r="CQ7" s="304">
        <v>7</v>
      </c>
      <c r="CR7" s="304">
        <v>7</v>
      </c>
      <c r="CS7" s="304">
        <v>7</v>
      </c>
      <c r="CT7" s="304">
        <v>7</v>
      </c>
      <c r="CU7" s="304">
        <v>7</v>
      </c>
      <c r="CV7" s="304">
        <v>8</v>
      </c>
      <c r="CW7" s="304">
        <v>8</v>
      </c>
      <c r="CX7" s="304">
        <v>8</v>
      </c>
      <c r="CY7" s="304">
        <v>9</v>
      </c>
      <c r="CZ7" s="304">
        <v>9</v>
      </c>
      <c r="DA7" s="304">
        <v>9</v>
      </c>
      <c r="DB7" s="304">
        <v>9</v>
      </c>
      <c r="DC7" s="304">
        <v>9</v>
      </c>
      <c r="DD7" s="304">
        <v>9</v>
      </c>
      <c r="DE7" s="305">
        <v>10</v>
      </c>
      <c r="DF7" s="304"/>
      <c r="DG7" s="304">
        <v>1</v>
      </c>
      <c r="DH7" s="304">
        <v>1</v>
      </c>
      <c r="DI7" s="304">
        <v>1</v>
      </c>
      <c r="DJ7" s="304">
        <v>1</v>
      </c>
      <c r="DK7" s="304">
        <v>1</v>
      </c>
      <c r="DL7" s="304">
        <v>1</v>
      </c>
      <c r="DM7" s="304">
        <v>2</v>
      </c>
      <c r="DN7" s="304">
        <v>2</v>
      </c>
      <c r="DO7" s="304">
        <v>2</v>
      </c>
      <c r="DP7" s="304">
        <v>2</v>
      </c>
      <c r="DQ7" s="304">
        <v>2</v>
      </c>
      <c r="DR7" s="304">
        <v>2</v>
      </c>
      <c r="DS7" s="304">
        <v>3</v>
      </c>
      <c r="DT7" s="304">
        <v>3</v>
      </c>
      <c r="DU7" s="304">
        <v>3</v>
      </c>
      <c r="DV7" s="304">
        <v>3</v>
      </c>
      <c r="DW7" s="304">
        <v>3</v>
      </c>
      <c r="DX7" s="304">
        <v>3</v>
      </c>
      <c r="DY7" s="304">
        <v>3</v>
      </c>
      <c r="DZ7" s="304">
        <v>3</v>
      </c>
      <c r="EA7" s="304">
        <v>4</v>
      </c>
      <c r="EB7" s="304">
        <v>4</v>
      </c>
      <c r="EC7" s="304">
        <v>4</v>
      </c>
      <c r="ED7" s="304">
        <v>4</v>
      </c>
      <c r="EE7" s="304">
        <v>4</v>
      </c>
      <c r="EF7" s="304">
        <v>4</v>
      </c>
      <c r="EG7" s="304">
        <v>4</v>
      </c>
      <c r="EH7" s="304">
        <v>4</v>
      </c>
      <c r="EI7" s="304">
        <v>4</v>
      </c>
      <c r="EJ7" s="304">
        <v>5</v>
      </c>
      <c r="EK7" s="304">
        <v>5</v>
      </c>
      <c r="EL7" s="304">
        <v>5</v>
      </c>
      <c r="EM7" s="304">
        <v>6</v>
      </c>
      <c r="EN7" s="304">
        <v>6</v>
      </c>
      <c r="EO7" s="304">
        <v>6</v>
      </c>
      <c r="EP7" s="304">
        <v>7</v>
      </c>
      <c r="EQ7" s="304">
        <v>7</v>
      </c>
      <c r="ER7" s="304">
        <v>7</v>
      </c>
      <c r="ES7" s="304">
        <v>7</v>
      </c>
      <c r="ET7" s="304">
        <v>7</v>
      </c>
      <c r="EU7" s="304">
        <v>7</v>
      </c>
      <c r="EV7" s="304">
        <v>8</v>
      </c>
      <c r="EW7" s="304">
        <v>8</v>
      </c>
      <c r="EX7" s="304">
        <v>8</v>
      </c>
      <c r="EY7" s="304">
        <v>9</v>
      </c>
      <c r="EZ7" s="304">
        <v>9</v>
      </c>
      <c r="FA7" s="304">
        <v>9</v>
      </c>
      <c r="FB7" s="304">
        <v>9</v>
      </c>
      <c r="FC7" s="304">
        <v>9</v>
      </c>
      <c r="FD7" s="304">
        <v>9</v>
      </c>
      <c r="FE7" s="305">
        <v>10</v>
      </c>
    </row>
    <row r="8" spans="1:161">
      <c r="A8" s="1" t="s">
        <v>120</v>
      </c>
      <c r="B8" s="2" t="s">
        <v>383</v>
      </c>
      <c r="C8" s="37"/>
      <c r="D8" s="2" t="s">
        <v>315</v>
      </c>
      <c r="E8" s="2" t="s">
        <v>316</v>
      </c>
      <c r="F8" s="11"/>
      <c r="G8" s="19" t="s">
        <v>324</v>
      </c>
      <c r="H8" s="20"/>
      <c r="I8" s="20"/>
      <c r="J8" s="20"/>
      <c r="K8" s="20"/>
      <c r="L8" s="20"/>
      <c r="M8" s="20"/>
      <c r="N8" s="20"/>
      <c r="O8" s="20"/>
      <c r="P8" s="20"/>
      <c r="Q8" s="20"/>
      <c r="R8" s="20"/>
      <c r="S8" s="21" t="s">
        <v>324</v>
      </c>
      <c r="T8" s="20"/>
      <c r="U8" s="20"/>
      <c r="V8" s="20"/>
      <c r="W8" s="20"/>
      <c r="X8" s="20"/>
      <c r="Y8" s="20"/>
      <c r="Z8" s="20"/>
      <c r="AA8" s="20"/>
      <c r="AB8" s="20"/>
      <c r="AC8" s="20"/>
      <c r="AD8" s="20"/>
      <c r="AE8" s="20"/>
      <c r="AF8" s="21" t="s">
        <v>324</v>
      </c>
      <c r="AG8" s="20"/>
      <c r="AH8" s="20"/>
      <c r="AI8" s="20"/>
      <c r="AJ8" s="20"/>
      <c r="AK8" s="20"/>
      <c r="AL8" s="20"/>
      <c r="AM8" s="20"/>
      <c r="AN8" s="20"/>
      <c r="AO8" s="20"/>
      <c r="AP8" s="21" t="s">
        <v>324</v>
      </c>
      <c r="AQ8" s="20"/>
      <c r="AR8" s="20"/>
      <c r="AS8" s="20"/>
      <c r="AT8" s="20"/>
      <c r="AU8" s="20"/>
      <c r="AV8" s="20"/>
      <c r="AW8" s="20"/>
      <c r="AX8" s="20"/>
      <c r="AY8" s="20"/>
      <c r="AZ8" s="20"/>
      <c r="BA8" s="20"/>
      <c r="BB8" s="21" t="s">
        <v>324</v>
      </c>
      <c r="BC8" s="20"/>
      <c r="BD8" s="20"/>
      <c r="BE8" s="22"/>
      <c r="BF8" s="12"/>
      <c r="BG8" s="23" t="s">
        <v>277</v>
      </c>
      <c r="BH8" s="24"/>
      <c r="BI8" s="24"/>
      <c r="BJ8" s="24"/>
      <c r="BK8" s="24"/>
      <c r="BL8" s="24"/>
      <c r="BM8" s="24"/>
      <c r="BN8" s="24"/>
      <c r="BO8" s="24"/>
      <c r="BP8" s="24"/>
      <c r="BQ8" s="24"/>
      <c r="BR8" s="24"/>
      <c r="BS8" s="24"/>
      <c r="BT8" s="25" t="s">
        <v>277</v>
      </c>
      <c r="BU8" s="24"/>
      <c r="BV8" s="24"/>
      <c r="BW8" s="24"/>
      <c r="BX8" s="24"/>
      <c r="BY8" s="24"/>
      <c r="BZ8" s="24"/>
      <c r="CA8" s="24"/>
      <c r="CB8" s="24"/>
      <c r="CC8" s="24"/>
      <c r="CD8" s="24"/>
      <c r="CE8" s="24"/>
      <c r="CF8" s="25" t="s">
        <v>277</v>
      </c>
      <c r="CG8" s="24"/>
      <c r="CH8" s="24"/>
      <c r="CI8" s="24"/>
      <c r="CJ8" s="24"/>
      <c r="CK8" s="24"/>
      <c r="CL8" s="24"/>
      <c r="CM8" s="24"/>
      <c r="CN8" s="24"/>
      <c r="CO8" s="24"/>
      <c r="CP8" s="25" t="s">
        <v>277</v>
      </c>
      <c r="CQ8" s="24"/>
      <c r="CR8" s="24"/>
      <c r="CS8" s="24"/>
      <c r="CT8" s="24"/>
      <c r="CU8" s="24"/>
      <c r="CV8" s="24"/>
      <c r="CW8" s="24"/>
      <c r="CX8" s="24"/>
      <c r="CY8" s="24"/>
      <c r="CZ8" s="24"/>
      <c r="DA8" s="24"/>
      <c r="DB8" s="25" t="s">
        <v>277</v>
      </c>
      <c r="DC8" s="24"/>
      <c r="DD8" s="24"/>
      <c r="DE8" s="26"/>
      <c r="DF8" s="10"/>
      <c r="DG8" s="224" t="s">
        <v>276</v>
      </c>
      <c r="DH8" s="225"/>
      <c r="DI8" s="225"/>
      <c r="DJ8" s="225"/>
      <c r="DK8" s="225"/>
      <c r="DL8" s="225"/>
      <c r="DM8" s="225"/>
      <c r="DN8" s="225"/>
      <c r="DO8" s="225"/>
      <c r="DP8" s="226" t="s">
        <v>276</v>
      </c>
      <c r="DQ8" s="225"/>
      <c r="DR8" s="225"/>
      <c r="DS8" s="225"/>
      <c r="DT8" s="225"/>
      <c r="DU8" s="225"/>
      <c r="DV8" s="225"/>
      <c r="DW8" s="225"/>
      <c r="DX8" s="225"/>
      <c r="DY8" s="225"/>
      <c r="DZ8" s="225"/>
      <c r="EA8" s="226" t="s">
        <v>276</v>
      </c>
      <c r="EB8" s="225"/>
      <c r="EC8" s="225"/>
      <c r="ED8" s="225"/>
      <c r="EE8" s="225"/>
      <c r="EF8" s="225"/>
      <c r="EG8" s="225"/>
      <c r="EH8" s="225"/>
      <c r="EI8" s="225"/>
      <c r="EJ8" s="225"/>
      <c r="EK8" s="225"/>
      <c r="EL8" s="226" t="s">
        <v>276</v>
      </c>
      <c r="EM8" s="225"/>
      <c r="EN8" s="225"/>
      <c r="EO8" s="225"/>
      <c r="EP8" s="225"/>
      <c r="EQ8" s="225"/>
      <c r="ER8" s="225"/>
      <c r="ES8" s="225"/>
      <c r="ET8" s="225"/>
      <c r="EU8" s="225"/>
      <c r="EV8" s="226" t="s">
        <v>276</v>
      </c>
      <c r="EW8" s="225"/>
      <c r="EX8" s="225"/>
      <c r="EY8" s="225"/>
      <c r="EZ8" s="225"/>
      <c r="FA8" s="225"/>
      <c r="FB8" s="225"/>
      <c r="FC8" s="226" t="s">
        <v>276</v>
      </c>
      <c r="FD8" s="225"/>
      <c r="FE8" s="227"/>
    </row>
    <row r="9" spans="1:161" ht="16" thickBot="1">
      <c r="A9" s="5" t="s">
        <v>182</v>
      </c>
      <c r="B9" s="6" t="s">
        <v>384</v>
      </c>
      <c r="C9" s="38" t="s">
        <v>564</v>
      </c>
      <c r="D9" s="6" t="s">
        <v>501</v>
      </c>
      <c r="E9" s="6" t="s">
        <v>501</v>
      </c>
      <c r="F9" s="5" t="s">
        <v>544</v>
      </c>
      <c r="G9" s="52" t="s">
        <v>532</v>
      </c>
      <c r="H9" s="52" t="s">
        <v>533</v>
      </c>
      <c r="I9" s="52" t="s">
        <v>325</v>
      </c>
      <c r="J9" s="52" t="s">
        <v>483</v>
      </c>
      <c r="K9" s="52" t="s">
        <v>153</v>
      </c>
      <c r="L9" s="52" t="s">
        <v>154</v>
      </c>
      <c r="M9" s="52" t="s">
        <v>380</v>
      </c>
      <c r="N9" s="52" t="s">
        <v>156</v>
      </c>
      <c r="O9" s="52" t="s">
        <v>230</v>
      </c>
      <c r="P9" s="52" t="s">
        <v>159</v>
      </c>
      <c r="Q9" s="52" t="s">
        <v>381</v>
      </c>
      <c r="R9" s="52" t="s">
        <v>391</v>
      </c>
      <c r="S9" s="52" t="s">
        <v>421</v>
      </c>
      <c r="T9" s="52" t="s">
        <v>392</v>
      </c>
      <c r="U9" s="52" t="s">
        <v>406</v>
      </c>
      <c r="V9" s="52" t="s">
        <v>478</v>
      </c>
      <c r="W9" s="52" t="s">
        <v>252</v>
      </c>
      <c r="X9" s="52" t="s">
        <v>317</v>
      </c>
      <c r="Y9" s="52" t="s">
        <v>445</v>
      </c>
      <c r="Z9" s="52" t="s">
        <v>318</v>
      </c>
      <c r="AA9" s="52" t="s">
        <v>535</v>
      </c>
      <c r="AB9" s="52" t="s">
        <v>319</v>
      </c>
      <c r="AC9" s="52" t="s">
        <v>320</v>
      </c>
      <c r="AD9" s="52" t="s">
        <v>321</v>
      </c>
      <c r="AE9" s="52" t="s">
        <v>332</v>
      </c>
      <c r="AF9" s="52" t="s">
        <v>461</v>
      </c>
      <c r="AG9" s="52" t="s">
        <v>322</v>
      </c>
      <c r="AH9" s="52" t="s">
        <v>353</v>
      </c>
      <c r="AI9" s="52" t="s">
        <v>323</v>
      </c>
      <c r="AJ9" s="52" t="s">
        <v>303</v>
      </c>
      <c r="AK9" s="52" t="s">
        <v>354</v>
      </c>
      <c r="AL9" s="52" t="s">
        <v>355</v>
      </c>
      <c r="AM9" s="52" t="s">
        <v>356</v>
      </c>
      <c r="AN9" s="52" t="s">
        <v>268</v>
      </c>
      <c r="AO9" s="52" t="s">
        <v>269</v>
      </c>
      <c r="AP9" s="52" t="s">
        <v>304</v>
      </c>
      <c r="AQ9" s="52" t="s">
        <v>220</v>
      </c>
      <c r="AR9" s="52" t="s">
        <v>221</v>
      </c>
      <c r="AS9" s="52" t="s">
        <v>222</v>
      </c>
      <c r="AT9" s="52" t="s">
        <v>480</v>
      </c>
      <c r="AU9" s="52" t="s">
        <v>234</v>
      </c>
      <c r="AV9" s="52" t="s">
        <v>481</v>
      </c>
      <c r="AW9" s="52" t="s">
        <v>236</v>
      </c>
      <c r="AX9" s="52" t="s">
        <v>376</v>
      </c>
      <c r="AY9" s="52" t="s">
        <v>238</v>
      </c>
      <c r="AZ9" s="52" t="s">
        <v>377</v>
      </c>
      <c r="BA9" s="52" t="s">
        <v>378</v>
      </c>
      <c r="BB9" s="52" t="s">
        <v>241</v>
      </c>
      <c r="BC9" s="52" t="s">
        <v>286</v>
      </c>
      <c r="BD9" s="52" t="s">
        <v>425</v>
      </c>
      <c r="BE9" s="53" t="s">
        <v>471</v>
      </c>
      <c r="BF9" s="7"/>
      <c r="BG9" s="52" t="s">
        <v>609</v>
      </c>
      <c r="BH9" s="52" t="s">
        <v>610</v>
      </c>
      <c r="BI9" s="52" t="s">
        <v>325</v>
      </c>
      <c r="BJ9" s="52" t="s">
        <v>611</v>
      </c>
      <c r="BK9" s="52" t="s">
        <v>153</v>
      </c>
      <c r="BL9" s="52" t="s">
        <v>154</v>
      </c>
      <c r="BM9" s="52" t="s">
        <v>223</v>
      </c>
      <c r="BN9" s="52" t="s">
        <v>156</v>
      </c>
      <c r="BO9" s="52" t="s">
        <v>230</v>
      </c>
      <c r="BP9" s="52" t="s">
        <v>159</v>
      </c>
      <c r="BQ9" s="52" t="s">
        <v>381</v>
      </c>
      <c r="BR9" s="52" t="s">
        <v>391</v>
      </c>
      <c r="BS9" s="52" t="s">
        <v>421</v>
      </c>
      <c r="BT9" s="52" t="s">
        <v>392</v>
      </c>
      <c r="BU9" s="52" t="s">
        <v>406</v>
      </c>
      <c r="BV9" s="52" t="s">
        <v>478</v>
      </c>
      <c r="BW9" s="52" t="s">
        <v>252</v>
      </c>
      <c r="BX9" s="52" t="s">
        <v>317</v>
      </c>
      <c r="BY9" s="52" t="s">
        <v>445</v>
      </c>
      <c r="BZ9" s="52" t="s">
        <v>318</v>
      </c>
      <c r="CA9" s="52" t="s">
        <v>535</v>
      </c>
      <c r="CB9" s="52" t="s">
        <v>319</v>
      </c>
      <c r="CC9" s="52" t="s">
        <v>320</v>
      </c>
      <c r="CD9" s="52" t="s">
        <v>321</v>
      </c>
      <c r="CE9" s="52" t="s">
        <v>332</v>
      </c>
      <c r="CF9" s="52" t="s">
        <v>461</v>
      </c>
      <c r="CG9" s="52" t="s">
        <v>322</v>
      </c>
      <c r="CH9" s="52" t="s">
        <v>353</v>
      </c>
      <c r="CI9" s="52" t="s">
        <v>323</v>
      </c>
      <c r="CJ9" s="52" t="s">
        <v>303</v>
      </c>
      <c r="CK9" s="52" t="s">
        <v>354</v>
      </c>
      <c r="CL9" s="52" t="s">
        <v>355</v>
      </c>
      <c r="CM9" s="52" t="s">
        <v>356</v>
      </c>
      <c r="CN9" s="52" t="s">
        <v>268</v>
      </c>
      <c r="CO9" s="52" t="s">
        <v>269</v>
      </c>
      <c r="CP9" s="52" t="s">
        <v>304</v>
      </c>
      <c r="CQ9" s="52" t="s">
        <v>220</v>
      </c>
      <c r="CR9" s="52" t="s">
        <v>221</v>
      </c>
      <c r="CS9" s="52" t="s">
        <v>222</v>
      </c>
      <c r="CT9" s="52" t="s">
        <v>480</v>
      </c>
      <c r="CU9" s="52" t="s">
        <v>234</v>
      </c>
      <c r="CV9" s="52" t="s">
        <v>481</v>
      </c>
      <c r="CW9" s="52" t="s">
        <v>236</v>
      </c>
      <c r="CX9" s="52" t="s">
        <v>376</v>
      </c>
      <c r="CY9" s="52" t="s">
        <v>238</v>
      </c>
      <c r="CZ9" s="52" t="s">
        <v>377</v>
      </c>
      <c r="DA9" s="108" t="s">
        <v>378</v>
      </c>
      <c r="DB9" s="52" t="s">
        <v>241</v>
      </c>
      <c r="DC9" s="52" t="s">
        <v>286</v>
      </c>
      <c r="DD9" s="52" t="s">
        <v>425</v>
      </c>
      <c r="DE9" s="53" t="s">
        <v>471</v>
      </c>
      <c r="DF9" s="1"/>
      <c r="DG9" s="228" t="s">
        <v>609</v>
      </c>
      <c r="DH9" s="228" t="s">
        <v>610</v>
      </c>
      <c r="DI9" s="228" t="s">
        <v>325</v>
      </c>
      <c r="DJ9" s="228" t="s">
        <v>611</v>
      </c>
      <c r="DK9" s="228" t="s">
        <v>153</v>
      </c>
      <c r="DL9" s="228" t="s">
        <v>154</v>
      </c>
      <c r="DM9" s="228" t="s">
        <v>223</v>
      </c>
      <c r="DN9" s="228" t="s">
        <v>156</v>
      </c>
      <c r="DO9" s="228" t="s">
        <v>230</v>
      </c>
      <c r="DP9" s="228" t="s">
        <v>159</v>
      </c>
      <c r="DQ9" s="228" t="s">
        <v>381</v>
      </c>
      <c r="DR9" s="228" t="s">
        <v>391</v>
      </c>
      <c r="DS9" s="228" t="s">
        <v>421</v>
      </c>
      <c r="DT9" s="228" t="s">
        <v>392</v>
      </c>
      <c r="DU9" s="228" t="s">
        <v>406</v>
      </c>
      <c r="DV9" s="228" t="s">
        <v>478</v>
      </c>
      <c r="DW9" s="228" t="s">
        <v>252</v>
      </c>
      <c r="DX9" s="228" t="s">
        <v>317</v>
      </c>
      <c r="DY9" s="228" t="s">
        <v>445</v>
      </c>
      <c r="DZ9" s="228" t="s">
        <v>318</v>
      </c>
      <c r="EA9" s="228" t="s">
        <v>535</v>
      </c>
      <c r="EB9" s="228" t="s">
        <v>319</v>
      </c>
      <c r="EC9" s="228" t="s">
        <v>320</v>
      </c>
      <c r="ED9" s="228" t="s">
        <v>321</v>
      </c>
      <c r="EE9" s="228" t="s">
        <v>332</v>
      </c>
      <c r="EF9" s="228" t="s">
        <v>461</v>
      </c>
      <c r="EG9" s="228" t="s">
        <v>322</v>
      </c>
      <c r="EH9" s="228" t="s">
        <v>353</v>
      </c>
      <c r="EI9" s="228" t="s">
        <v>323</v>
      </c>
      <c r="EJ9" s="228" t="s">
        <v>303</v>
      </c>
      <c r="EK9" s="228" t="s">
        <v>354</v>
      </c>
      <c r="EL9" s="228" t="s">
        <v>355</v>
      </c>
      <c r="EM9" s="228" t="s">
        <v>356</v>
      </c>
      <c r="EN9" s="228" t="s">
        <v>268</v>
      </c>
      <c r="EO9" s="228" t="s">
        <v>269</v>
      </c>
      <c r="EP9" s="228" t="s">
        <v>304</v>
      </c>
      <c r="EQ9" s="228" t="s">
        <v>220</v>
      </c>
      <c r="ER9" s="228" t="s">
        <v>221</v>
      </c>
      <c r="ES9" s="228" t="s">
        <v>222</v>
      </c>
      <c r="ET9" s="228" t="s">
        <v>480</v>
      </c>
      <c r="EU9" s="228" t="s">
        <v>234</v>
      </c>
      <c r="EV9" s="228" t="s">
        <v>481</v>
      </c>
      <c r="EW9" s="228" t="s">
        <v>236</v>
      </c>
      <c r="EX9" s="228" t="s">
        <v>376</v>
      </c>
      <c r="EY9" s="228" t="s">
        <v>238</v>
      </c>
      <c r="EZ9" s="228" t="s">
        <v>377</v>
      </c>
      <c r="FA9" s="228" t="s">
        <v>378</v>
      </c>
      <c r="FB9" s="228" t="s">
        <v>241</v>
      </c>
      <c r="FC9" s="228" t="s">
        <v>286</v>
      </c>
      <c r="FD9" s="228" t="s">
        <v>425</v>
      </c>
      <c r="FE9" s="229" t="s">
        <v>471</v>
      </c>
    </row>
    <row r="10" spans="1:161" s="1" customFormat="1" ht="16" thickBot="1">
      <c r="A10" s="67" t="s">
        <v>422</v>
      </c>
      <c r="B10" s="85"/>
      <c r="C10" s="85" t="s">
        <v>415</v>
      </c>
      <c r="D10" s="86" t="s">
        <v>463</v>
      </c>
      <c r="E10" s="86">
        <v>1</v>
      </c>
      <c r="F10" s="67" t="s">
        <v>423</v>
      </c>
      <c r="G10" s="127">
        <v>948.41717324888953</v>
      </c>
      <c r="H10" s="127">
        <v>1625.6349668656385</v>
      </c>
      <c r="I10" s="127">
        <v>3002.6813799993224</v>
      </c>
      <c r="J10" s="127">
        <v>1034.1981005517157</v>
      </c>
      <c r="K10" s="127">
        <v>1828.6873986231324</v>
      </c>
      <c r="L10" s="127">
        <v>26422.694514117706</v>
      </c>
      <c r="M10" s="127">
        <v>1907.3573328631007</v>
      </c>
      <c r="N10" s="127">
        <v>3227.5497504843047</v>
      </c>
      <c r="O10" s="127">
        <v>1484.0767924410172</v>
      </c>
      <c r="P10" s="127">
        <v>3824.47866605933</v>
      </c>
      <c r="Q10" s="127">
        <v>2274.4700339579558</v>
      </c>
      <c r="R10" s="127">
        <v>3274.4075193337585</v>
      </c>
      <c r="S10" s="127">
        <v>2233.9240809022053</v>
      </c>
      <c r="T10" s="127">
        <v>2079.1937482728522</v>
      </c>
      <c r="U10" s="127">
        <v>2447.0921407493165</v>
      </c>
      <c r="V10" s="127">
        <v>13037.004860169362</v>
      </c>
      <c r="W10" s="127">
        <v>2778.4639550618999</v>
      </c>
      <c r="X10" s="127">
        <v>4503.2672516058074</v>
      </c>
      <c r="Y10" s="127">
        <v>2638.7737684005915</v>
      </c>
      <c r="Z10" s="127">
        <v>2608.54079414336</v>
      </c>
      <c r="AA10" s="127">
        <v>2898.6605001602275</v>
      </c>
      <c r="AB10" s="127">
        <v>4114.5323621043526</v>
      </c>
      <c r="AC10" s="127">
        <v>3278.77545319618</v>
      </c>
      <c r="AD10" s="127">
        <v>2077.2722855779721</v>
      </c>
      <c r="AE10" s="127">
        <v>3209.6148473766752</v>
      </c>
      <c r="AF10" s="127">
        <v>3220.9245560739578</v>
      </c>
      <c r="AG10" s="127">
        <v>1813.8128526343814</v>
      </c>
      <c r="AH10" s="127">
        <v>3118.3440121895651</v>
      </c>
      <c r="AI10" s="127">
        <v>2701.4653892485362</v>
      </c>
      <c r="AJ10" s="127">
        <v>8319.1407883089105</v>
      </c>
      <c r="AK10" s="127">
        <v>5975.617368052951</v>
      </c>
      <c r="AL10" s="127">
        <v>5640.2726668953437</v>
      </c>
      <c r="AM10" s="127">
        <v>2210.9174125078016</v>
      </c>
      <c r="AN10" s="127">
        <v>4106.8259703532385</v>
      </c>
      <c r="AO10" s="127">
        <v>1324.4788521527337</v>
      </c>
      <c r="AP10" s="127">
        <v>14482.065380132351</v>
      </c>
      <c r="AQ10" s="127">
        <v>5955.2415569794712</v>
      </c>
      <c r="AR10" s="127">
        <v>4778.6172723282498</v>
      </c>
      <c r="AS10" s="127">
        <v>21440.783442251119</v>
      </c>
      <c r="AT10" s="127">
        <v>14788.511850020956</v>
      </c>
      <c r="AU10" s="127">
        <v>4108.1269178479233</v>
      </c>
      <c r="AV10" s="127">
        <v>9531.6076452737998</v>
      </c>
      <c r="AW10" s="127">
        <v>12731.76599014262</v>
      </c>
      <c r="AX10" s="127">
        <v>8887.6079333016296</v>
      </c>
      <c r="AY10" s="127">
        <v>876.89633068225817</v>
      </c>
      <c r="AZ10" s="127">
        <v>4954.3255624114545</v>
      </c>
      <c r="BA10" s="127">
        <v>6201.0687407299265</v>
      </c>
      <c r="BB10" s="127">
        <v>4156.8303877021826</v>
      </c>
      <c r="BC10" s="127">
        <v>4120.8804587723125</v>
      </c>
      <c r="BD10" s="127">
        <v>10611.619253934172</v>
      </c>
      <c r="BE10" s="9">
        <v>264817.51826719451</v>
      </c>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9"/>
      <c r="DG10" s="221"/>
      <c r="DH10" s="221"/>
      <c r="DI10" s="221"/>
      <c r="DJ10" s="221"/>
      <c r="DK10" s="221"/>
      <c r="DL10" s="221"/>
      <c r="DM10" s="221"/>
      <c r="DN10" s="221"/>
      <c r="DO10" s="221"/>
      <c r="DP10" s="221"/>
      <c r="DQ10" s="221"/>
      <c r="DR10" s="221"/>
      <c r="DS10" s="221"/>
      <c r="DT10" s="221"/>
      <c r="DU10" s="221"/>
      <c r="DV10" s="221"/>
      <c r="DW10" s="221"/>
      <c r="DX10" s="221"/>
      <c r="DY10" s="221"/>
      <c r="DZ10" s="221"/>
      <c r="EA10" s="221"/>
      <c r="EB10" s="221"/>
      <c r="EC10" s="221"/>
      <c r="ED10" s="221"/>
      <c r="EE10" s="221"/>
      <c r="EF10" s="221"/>
      <c r="EG10" s="221"/>
      <c r="EH10" s="221"/>
      <c r="EI10" s="221"/>
      <c r="EJ10" s="221"/>
      <c r="EK10" s="221"/>
      <c r="EL10" s="221"/>
      <c r="EM10" s="221"/>
      <c r="EN10" s="221"/>
      <c r="EO10" s="221"/>
      <c r="EP10" s="221"/>
      <c r="EQ10" s="221"/>
      <c r="ER10" s="221"/>
      <c r="ES10" s="221"/>
      <c r="ET10" s="221"/>
      <c r="EU10" s="221"/>
      <c r="EV10" s="221"/>
      <c r="EW10" s="221"/>
      <c r="EX10" s="221"/>
      <c r="EY10" s="221"/>
      <c r="EZ10" s="221"/>
      <c r="FA10" s="221"/>
      <c r="FB10" s="221"/>
      <c r="FC10" s="221"/>
      <c r="FD10" s="221"/>
    </row>
    <row r="11" spans="1:161" s="1" customFormat="1">
      <c r="A11" s="106" t="s">
        <v>867</v>
      </c>
      <c r="F11" s="68"/>
      <c r="G11" s="243"/>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c r="CL11" s="127"/>
      <c r="CM11" s="127"/>
      <c r="CN11" s="127"/>
      <c r="CO11" s="127"/>
      <c r="CP11" s="127"/>
      <c r="CQ11" s="127"/>
      <c r="CR11" s="127"/>
      <c r="CS11" s="127"/>
      <c r="CT11" s="127"/>
      <c r="CU11" s="127"/>
      <c r="CV11" s="127"/>
      <c r="CW11" s="127"/>
      <c r="CX11" s="127"/>
      <c r="CY11" s="127"/>
      <c r="CZ11" s="127"/>
      <c r="DA11" s="127"/>
      <c r="DB11" s="127"/>
      <c r="DC11" s="127"/>
      <c r="DD11" s="127"/>
      <c r="DE11" s="9"/>
      <c r="DG11" s="221"/>
      <c r="DH11" s="221"/>
      <c r="DI11" s="221"/>
      <c r="DJ11" s="221"/>
      <c r="DK11" s="221"/>
      <c r="DL11" s="221"/>
      <c r="DM11" s="221"/>
      <c r="DN11" s="221"/>
      <c r="DO11" s="221"/>
      <c r="DP11" s="221"/>
      <c r="DQ11" s="221"/>
      <c r="DR11" s="221"/>
      <c r="DS11" s="221"/>
      <c r="DT11" s="221"/>
      <c r="DU11" s="221"/>
      <c r="DV11" s="221"/>
      <c r="DW11" s="221"/>
      <c r="DX11" s="221"/>
      <c r="DY11" s="221"/>
      <c r="DZ11" s="221"/>
      <c r="EA11" s="221"/>
      <c r="EB11" s="221"/>
      <c r="EC11" s="221"/>
      <c r="ED11" s="221"/>
      <c r="EE11" s="221"/>
      <c r="EF11" s="221"/>
      <c r="EG11" s="221"/>
      <c r="EH11" s="221"/>
      <c r="EI11" s="221"/>
      <c r="EJ11" s="221"/>
      <c r="EK11" s="221"/>
      <c r="EL11" s="221"/>
      <c r="EM11" s="221"/>
      <c r="EN11" s="221"/>
      <c r="EO11" s="221"/>
      <c r="EP11" s="221"/>
      <c r="EQ11" s="221"/>
      <c r="ER11" s="221"/>
      <c r="ES11" s="221"/>
      <c r="ET11" s="221"/>
      <c r="EU11" s="221"/>
      <c r="EV11" s="221"/>
      <c r="EW11" s="221"/>
      <c r="EX11" s="221"/>
      <c r="EY11" s="221"/>
      <c r="EZ11" s="221"/>
      <c r="FA11" s="221"/>
      <c r="FB11" s="221"/>
      <c r="FC11" s="221"/>
      <c r="FD11" s="221"/>
      <c r="FE11" s="221"/>
    </row>
    <row r="12" spans="1:161" s="1" customFormat="1">
      <c r="A12" s="162" t="s">
        <v>292</v>
      </c>
      <c r="E12" s="1">
        <v>1</v>
      </c>
      <c r="F12" s="68" t="s">
        <v>566</v>
      </c>
      <c r="G12" s="163">
        <v>2.1</v>
      </c>
      <c r="H12" s="163">
        <v>2.1</v>
      </c>
      <c r="I12" s="163">
        <v>2.1</v>
      </c>
      <c r="J12" s="163">
        <v>2.1</v>
      </c>
      <c r="K12" s="163">
        <v>2.1</v>
      </c>
      <c r="L12" s="163">
        <v>2.8</v>
      </c>
      <c r="M12" s="163">
        <v>2.1</v>
      </c>
      <c r="N12" s="163">
        <v>2.1</v>
      </c>
      <c r="O12" s="163">
        <v>2.1</v>
      </c>
      <c r="P12" s="163">
        <v>2.1</v>
      </c>
      <c r="Q12" s="163">
        <v>2.1</v>
      </c>
      <c r="R12" s="163">
        <v>2.1</v>
      </c>
      <c r="S12" s="163">
        <v>2.1</v>
      </c>
      <c r="T12" s="163">
        <v>2.1</v>
      </c>
      <c r="U12" s="163">
        <v>2.1</v>
      </c>
      <c r="V12" s="163">
        <v>3.3</v>
      </c>
      <c r="W12" s="163">
        <v>2.1</v>
      </c>
      <c r="X12" s="163">
        <v>2.1</v>
      </c>
      <c r="Y12" s="163">
        <v>2.1</v>
      </c>
      <c r="Z12" s="163">
        <v>2.1</v>
      </c>
      <c r="AA12" s="163">
        <v>2.1</v>
      </c>
      <c r="AB12" s="163">
        <v>2.1</v>
      </c>
      <c r="AC12" s="163">
        <v>2.1</v>
      </c>
      <c r="AD12" s="163">
        <v>2.1</v>
      </c>
      <c r="AE12" s="163">
        <v>2.1</v>
      </c>
      <c r="AF12" s="163">
        <v>2.1</v>
      </c>
      <c r="AG12" s="163">
        <v>2.1</v>
      </c>
      <c r="AH12" s="163">
        <v>2.1</v>
      </c>
      <c r="AI12" s="163">
        <v>2.1</v>
      </c>
      <c r="AJ12" s="163">
        <v>2.1</v>
      </c>
      <c r="AK12" s="163">
        <v>2.1</v>
      </c>
      <c r="AL12" s="163">
        <v>2.1</v>
      </c>
      <c r="AM12" s="163">
        <v>2.1</v>
      </c>
      <c r="AN12" s="163">
        <v>2.1</v>
      </c>
      <c r="AO12" s="163">
        <v>2.1</v>
      </c>
      <c r="AP12" s="163">
        <v>2.1</v>
      </c>
      <c r="AQ12" s="163">
        <v>2.1</v>
      </c>
      <c r="AR12" s="163">
        <v>2.1</v>
      </c>
      <c r="AS12" s="163">
        <v>2.1</v>
      </c>
      <c r="AT12" s="163">
        <v>2.1</v>
      </c>
      <c r="AU12" s="163">
        <v>2.1</v>
      </c>
      <c r="AV12" s="163">
        <v>2.1</v>
      </c>
      <c r="AW12" s="163">
        <v>2.1</v>
      </c>
      <c r="AX12" s="163">
        <v>2.1</v>
      </c>
      <c r="AY12" s="163">
        <v>2.1</v>
      </c>
      <c r="AZ12" s="163">
        <v>2.1</v>
      </c>
      <c r="BA12" s="163">
        <v>2.1</v>
      </c>
      <c r="BB12" s="163">
        <v>2.1</v>
      </c>
      <c r="BC12" s="163">
        <v>2.1</v>
      </c>
      <c r="BD12" s="164">
        <v>2.0499999999999998</v>
      </c>
      <c r="BE12" s="214">
        <v>2.1150000000000002</v>
      </c>
      <c r="BF12" s="359"/>
      <c r="BG12" s="359"/>
      <c r="BH12" s="359"/>
      <c r="BI12" s="359"/>
      <c r="BJ12" s="359"/>
      <c r="BK12" s="359"/>
      <c r="BL12" s="359"/>
      <c r="BM12" s="359"/>
      <c r="BN12" s="359"/>
      <c r="BO12" s="359"/>
      <c r="BP12" s="359"/>
      <c r="BQ12" s="359"/>
      <c r="BR12" s="359"/>
      <c r="BS12" s="359"/>
      <c r="BT12" s="359"/>
      <c r="BU12" s="359"/>
      <c r="BV12" s="359"/>
      <c r="BW12" s="359"/>
      <c r="BX12" s="359"/>
      <c r="BY12" s="359"/>
      <c r="BZ12" s="359"/>
      <c r="CA12" s="359"/>
      <c r="CB12" s="359"/>
      <c r="CC12" s="359"/>
      <c r="CD12" s="359"/>
      <c r="CE12" s="359"/>
      <c r="CF12" s="359"/>
      <c r="CG12" s="359"/>
      <c r="CH12" s="359"/>
      <c r="CI12" s="359"/>
      <c r="CJ12" s="359"/>
      <c r="CK12" s="359"/>
      <c r="CL12" s="359"/>
      <c r="CM12" s="359"/>
      <c r="CN12" s="359"/>
      <c r="CO12" s="359"/>
      <c r="CP12" s="359"/>
      <c r="CQ12" s="359"/>
      <c r="CR12" s="359"/>
      <c r="CS12" s="359"/>
      <c r="CT12" s="359"/>
      <c r="CU12" s="359"/>
      <c r="CV12" s="359"/>
      <c r="CW12" s="359"/>
      <c r="CX12" s="359"/>
      <c r="CY12" s="359"/>
      <c r="CZ12" s="359"/>
      <c r="DA12" s="359"/>
      <c r="DB12" s="359"/>
      <c r="DC12" s="359"/>
      <c r="DD12" s="359"/>
      <c r="DE12" s="324"/>
      <c r="DG12" s="433"/>
      <c r="DH12" s="433"/>
      <c r="DI12" s="433"/>
      <c r="DJ12" s="433"/>
      <c r="DK12" s="433"/>
      <c r="DL12" s="433"/>
      <c r="DM12" s="433"/>
      <c r="DN12" s="433"/>
      <c r="DO12" s="433"/>
      <c r="DP12" s="433"/>
      <c r="DQ12" s="433"/>
      <c r="DR12" s="433"/>
      <c r="DS12" s="433"/>
      <c r="DT12" s="433"/>
      <c r="DU12" s="433"/>
      <c r="DV12" s="433"/>
      <c r="DW12" s="433"/>
      <c r="DX12" s="433"/>
      <c r="DY12" s="433"/>
      <c r="DZ12" s="433"/>
      <c r="EA12" s="433"/>
      <c r="EB12" s="433"/>
      <c r="EC12" s="433"/>
      <c r="ED12" s="433"/>
      <c r="EE12" s="433"/>
      <c r="EF12" s="433"/>
      <c r="EG12" s="433"/>
      <c r="EH12" s="433"/>
      <c r="EI12" s="433"/>
      <c r="EJ12" s="433"/>
      <c r="EK12" s="433"/>
      <c r="EL12" s="433"/>
      <c r="EM12" s="433"/>
      <c r="EN12" s="433"/>
      <c r="EO12" s="433"/>
      <c r="EP12" s="433"/>
      <c r="EQ12" s="433"/>
      <c r="ER12" s="433"/>
      <c r="ES12" s="433"/>
      <c r="ET12" s="433"/>
      <c r="EU12" s="433"/>
      <c r="EV12" s="433"/>
      <c r="EW12" s="433"/>
      <c r="EX12" s="433"/>
      <c r="EY12" s="433"/>
      <c r="EZ12" s="433"/>
      <c r="FA12" s="433"/>
      <c r="FB12" s="433"/>
      <c r="FC12" s="433"/>
      <c r="FD12" s="433"/>
      <c r="FE12" s="433"/>
    </row>
    <row r="13" spans="1:161" s="1" customFormat="1">
      <c r="A13" s="162" t="s">
        <v>291</v>
      </c>
      <c r="E13" s="1">
        <v>1</v>
      </c>
      <c r="F13" s="68" t="s">
        <v>566</v>
      </c>
      <c r="G13" s="359">
        <f>G12*G10</f>
        <v>1991.6760638226681</v>
      </c>
      <c r="H13" s="359">
        <f t="shared" ref="H13:BD13" si="0">H12*H10</f>
        <v>3413.8334304178411</v>
      </c>
      <c r="I13" s="359">
        <f t="shared" si="0"/>
        <v>6305.630897998577</v>
      </c>
      <c r="J13" s="359">
        <f t="shared" si="0"/>
        <v>2171.816011158603</v>
      </c>
      <c r="K13" s="359">
        <f t="shared" si="0"/>
        <v>3840.243537108578</v>
      </c>
      <c r="L13" s="359">
        <f t="shared" si="0"/>
        <v>73983.544639529573</v>
      </c>
      <c r="M13" s="359">
        <f t="shared" si="0"/>
        <v>4005.4503990125118</v>
      </c>
      <c r="N13" s="359">
        <f t="shared" si="0"/>
        <v>6777.8544760170398</v>
      </c>
      <c r="O13" s="359">
        <f t="shared" si="0"/>
        <v>3116.5612641261364</v>
      </c>
      <c r="P13" s="359">
        <f t="shared" si="0"/>
        <v>8031.405198724593</v>
      </c>
      <c r="Q13" s="359">
        <f t="shared" si="0"/>
        <v>4776.3870713117076</v>
      </c>
      <c r="R13" s="359">
        <f t="shared" si="0"/>
        <v>6876.2557906008933</v>
      </c>
      <c r="S13" s="359">
        <f t="shared" si="0"/>
        <v>4691.2405698946313</v>
      </c>
      <c r="T13" s="359">
        <f t="shared" si="0"/>
        <v>4366.3068713729899</v>
      </c>
      <c r="U13" s="359">
        <f t="shared" si="0"/>
        <v>5138.8934955735649</v>
      </c>
      <c r="V13" s="359">
        <f t="shared" si="0"/>
        <v>43022.116038558888</v>
      </c>
      <c r="W13" s="359">
        <f t="shared" si="0"/>
        <v>5834.7743056299905</v>
      </c>
      <c r="X13" s="359">
        <f t="shared" si="0"/>
        <v>9456.8612283721959</v>
      </c>
      <c r="Y13" s="359">
        <f t="shared" si="0"/>
        <v>5541.4249136412427</v>
      </c>
      <c r="Z13" s="359">
        <f t="shared" si="0"/>
        <v>5477.9356677010564</v>
      </c>
      <c r="AA13" s="359">
        <f t="shared" si="0"/>
        <v>6087.187050336478</v>
      </c>
      <c r="AB13" s="359">
        <f t="shared" si="0"/>
        <v>8640.5179604191417</v>
      </c>
      <c r="AC13" s="359">
        <f t="shared" si="0"/>
        <v>6885.4284517119786</v>
      </c>
      <c r="AD13" s="359">
        <f t="shared" si="0"/>
        <v>4362.2717997137415</v>
      </c>
      <c r="AE13" s="359">
        <f t="shared" si="0"/>
        <v>6740.1911794910184</v>
      </c>
      <c r="AF13" s="359">
        <f t="shared" si="0"/>
        <v>6763.9415677553116</v>
      </c>
      <c r="AG13" s="359">
        <f t="shared" si="0"/>
        <v>3809.0069905322011</v>
      </c>
      <c r="AH13" s="359">
        <f t="shared" si="0"/>
        <v>6548.5224255980866</v>
      </c>
      <c r="AI13" s="359">
        <f t="shared" si="0"/>
        <v>5673.0773174219266</v>
      </c>
      <c r="AJ13" s="359">
        <f t="shared" si="0"/>
        <v>17470.195655448711</v>
      </c>
      <c r="AK13" s="359">
        <f t="shared" si="0"/>
        <v>12548.796472911197</v>
      </c>
      <c r="AL13" s="359">
        <f t="shared" si="0"/>
        <v>11844.572600480222</v>
      </c>
      <c r="AM13" s="359">
        <f t="shared" si="0"/>
        <v>4642.9265662663838</v>
      </c>
      <c r="AN13" s="359">
        <f t="shared" si="0"/>
        <v>8624.3345377418009</v>
      </c>
      <c r="AO13" s="359">
        <f t="shared" si="0"/>
        <v>2781.4055895207407</v>
      </c>
      <c r="AP13" s="359">
        <f t="shared" si="0"/>
        <v>30412.33729827794</v>
      </c>
      <c r="AQ13" s="359">
        <f t="shared" si="0"/>
        <v>12506.00726965689</v>
      </c>
      <c r="AR13" s="359">
        <f t="shared" si="0"/>
        <v>10035.096271889324</v>
      </c>
      <c r="AS13" s="359">
        <f t="shared" si="0"/>
        <v>45025.64522872735</v>
      </c>
      <c r="AT13" s="359">
        <f t="shared" si="0"/>
        <v>31055.87488504401</v>
      </c>
      <c r="AU13" s="359">
        <f t="shared" si="0"/>
        <v>8627.0665274806397</v>
      </c>
      <c r="AV13" s="359">
        <f t="shared" si="0"/>
        <v>20016.376055074979</v>
      </c>
      <c r="AW13" s="359">
        <f t="shared" si="0"/>
        <v>26736.708579299502</v>
      </c>
      <c r="AX13" s="359">
        <f t="shared" si="0"/>
        <v>18663.976659933422</v>
      </c>
      <c r="AY13" s="359">
        <f t="shared" si="0"/>
        <v>1841.4822944327423</v>
      </c>
      <c r="AZ13" s="359">
        <f t="shared" si="0"/>
        <v>10404.083681064054</v>
      </c>
      <c r="BA13" s="359">
        <f t="shared" si="0"/>
        <v>13022.244355532846</v>
      </c>
      <c r="BB13" s="359">
        <f t="shared" si="0"/>
        <v>8729.3438141745846</v>
      </c>
      <c r="BC13" s="359">
        <f t="shared" si="0"/>
        <v>8653.8489634218568</v>
      </c>
      <c r="BD13" s="359">
        <f t="shared" si="0"/>
        <v>21753.819470565049</v>
      </c>
      <c r="BE13" s="324">
        <f>SUM(G13:BD13)</f>
        <v>589726.49939049745</v>
      </c>
      <c r="BF13" s="359"/>
      <c r="BG13" s="359">
        <f>G13*DG13</f>
        <v>766404.91606321803</v>
      </c>
      <c r="BH13" s="359">
        <f t="shared" ref="BH13:DD13" si="1">H13*DH13</f>
        <v>995924.45432265755</v>
      </c>
      <c r="BI13" s="359">
        <f t="shared" si="1"/>
        <v>2413852.2584319375</v>
      </c>
      <c r="BJ13" s="359">
        <f t="shared" si="1"/>
        <v>921831.6495682915</v>
      </c>
      <c r="BK13" s="359">
        <f t="shared" si="1"/>
        <v>1357660.4988916812</v>
      </c>
      <c r="BL13" s="359">
        <f t="shared" si="1"/>
        <v>75853552.713838324</v>
      </c>
      <c r="BM13" s="359">
        <f t="shared" si="1"/>
        <v>1307138.6832137431</v>
      </c>
      <c r="BN13" s="359">
        <f t="shared" si="1"/>
        <v>1747873.1122752742</v>
      </c>
      <c r="BO13" s="359">
        <f t="shared" si="1"/>
        <v>2086475.4351071659</v>
      </c>
      <c r="BP13" s="359">
        <f t="shared" si="1"/>
        <v>3815078.0974981561</v>
      </c>
      <c r="BQ13" s="359">
        <f t="shared" si="1"/>
        <v>1684106.317473795</v>
      </c>
      <c r="BR13" s="359">
        <f t="shared" si="1"/>
        <v>2610776.7985753478</v>
      </c>
      <c r="BS13" s="359">
        <f t="shared" si="1"/>
        <v>1610441.9015174184</v>
      </c>
      <c r="BT13" s="359">
        <f t="shared" si="1"/>
        <v>1449657.5443645464</v>
      </c>
      <c r="BU13" s="359">
        <f t="shared" si="1"/>
        <v>1591772.2602539118</v>
      </c>
      <c r="BV13" s="359">
        <f t="shared" si="1"/>
        <v>29026376.359475102</v>
      </c>
      <c r="BW13" s="359">
        <f t="shared" si="1"/>
        <v>1504671.5979358619</v>
      </c>
      <c r="BX13" s="359">
        <f t="shared" si="1"/>
        <v>2811297.8785255728</v>
      </c>
      <c r="BY13" s="359">
        <f t="shared" si="1"/>
        <v>2275031.9982954124</v>
      </c>
      <c r="BZ13" s="359">
        <f t="shared" si="1"/>
        <v>1813322.6985294069</v>
      </c>
      <c r="CA13" s="359">
        <f t="shared" si="1"/>
        <v>1329441.6517934869</v>
      </c>
      <c r="CB13" s="359">
        <f t="shared" si="1"/>
        <v>2084870.5786695348</v>
      </c>
      <c r="CC13" s="359">
        <f t="shared" si="1"/>
        <v>3740646.7149615665</v>
      </c>
      <c r="CD13" s="359">
        <f t="shared" si="1"/>
        <v>851035.60540615395</v>
      </c>
      <c r="CE13" s="359">
        <f t="shared" si="1"/>
        <v>1607656.9197498388</v>
      </c>
      <c r="CF13" s="359">
        <f t="shared" si="1"/>
        <v>2305354.2045380431</v>
      </c>
      <c r="CG13" s="359">
        <f t="shared" si="1"/>
        <v>1007063.3582268088</v>
      </c>
      <c r="CH13" s="359">
        <f t="shared" si="1"/>
        <v>1427446.9183318708</v>
      </c>
      <c r="CI13" s="359">
        <f t="shared" si="1"/>
        <v>3434651.2002867572</v>
      </c>
      <c r="CJ13" s="359">
        <f t="shared" si="1"/>
        <v>5128900.0405266332</v>
      </c>
      <c r="CK13" s="359">
        <f t="shared" si="1"/>
        <v>5613076.6623331783</v>
      </c>
      <c r="CL13" s="359">
        <f t="shared" si="1"/>
        <v>2445075.1219171323</v>
      </c>
      <c r="CM13" s="359">
        <f t="shared" si="1"/>
        <v>2409358.5259591811</v>
      </c>
      <c r="CN13" s="359">
        <f t="shared" si="1"/>
        <v>5374650.7865825398</v>
      </c>
      <c r="CO13" s="359">
        <f t="shared" si="1"/>
        <v>1488099.2742886182</v>
      </c>
      <c r="CP13" s="359">
        <f t="shared" si="1"/>
        <v>13764380.562502211</v>
      </c>
      <c r="CQ13" s="359">
        <f t="shared" si="1"/>
        <v>3519190.445681449</v>
      </c>
      <c r="CR13" s="359">
        <f t="shared" si="1"/>
        <v>3620672.7699939404</v>
      </c>
      <c r="CS13" s="359">
        <f t="shared" si="1"/>
        <v>24558472.75404045</v>
      </c>
      <c r="CT13" s="359">
        <f t="shared" si="1"/>
        <v>8152167.1573240524</v>
      </c>
      <c r="CU13" s="359">
        <f t="shared" si="1"/>
        <v>2728396.0599810272</v>
      </c>
      <c r="CV13" s="359">
        <f t="shared" si="1"/>
        <v>5889017.999163609</v>
      </c>
      <c r="CW13" s="359">
        <f t="shared" si="1"/>
        <v>6232326.7698347149</v>
      </c>
      <c r="CX13" s="359">
        <f t="shared" si="1"/>
        <v>2747524.0041087992</v>
      </c>
      <c r="CY13" s="359">
        <f t="shared" si="1"/>
        <v>694533.46216825314</v>
      </c>
      <c r="CZ13" s="359">
        <f t="shared" si="1"/>
        <v>4476773.1671250518</v>
      </c>
      <c r="DA13" s="359">
        <f t="shared" si="1"/>
        <v>8141116.5037484691</v>
      </c>
      <c r="DB13" s="359">
        <f t="shared" si="1"/>
        <v>6181422.9416933069</v>
      </c>
      <c r="DC13" s="359">
        <f t="shared" si="1"/>
        <v>5684540.3070925493</v>
      </c>
      <c r="DD13" s="359">
        <f t="shared" si="1"/>
        <v>12981700.538157046</v>
      </c>
      <c r="DE13" s="324">
        <f>SUM(BG13:DD13)</f>
        <v>287262810.18034303</v>
      </c>
      <c r="DG13" s="436">
        <f>G12*DG$313</f>
        <v>384.80400000000003</v>
      </c>
      <c r="DH13" s="436">
        <f t="shared" ref="DH13:FD13" si="2">H12*DH$313</f>
        <v>291.73199999999997</v>
      </c>
      <c r="DI13" s="436">
        <f t="shared" si="2"/>
        <v>382.80900000000003</v>
      </c>
      <c r="DJ13" s="436">
        <f t="shared" si="2"/>
        <v>424.45200000000006</v>
      </c>
      <c r="DK13" s="436">
        <f t="shared" si="2"/>
        <v>353.53500000000003</v>
      </c>
      <c r="DL13" s="436">
        <f t="shared" si="2"/>
        <v>1025.2760000000001</v>
      </c>
      <c r="DM13" s="436">
        <f t="shared" si="2"/>
        <v>326.34000000000003</v>
      </c>
      <c r="DN13" s="436">
        <f t="shared" si="2"/>
        <v>257.88</v>
      </c>
      <c r="DO13" s="436">
        <f t="shared" si="2"/>
        <v>669.48</v>
      </c>
      <c r="DP13" s="436">
        <f t="shared" si="2"/>
        <v>475.02</v>
      </c>
      <c r="DQ13" s="436">
        <f t="shared" si="2"/>
        <v>352.59000000000003</v>
      </c>
      <c r="DR13" s="436">
        <f t="shared" si="2"/>
        <v>379.68000000000006</v>
      </c>
      <c r="DS13" s="436">
        <f t="shared" si="2"/>
        <v>343.28700000000003</v>
      </c>
      <c r="DT13" s="436">
        <f t="shared" si="2"/>
        <v>332.01</v>
      </c>
      <c r="DU13" s="436">
        <f t="shared" si="2"/>
        <v>309.75</v>
      </c>
      <c r="DV13" s="436">
        <f t="shared" si="2"/>
        <v>674.68499999999995</v>
      </c>
      <c r="DW13" s="436">
        <f t="shared" si="2"/>
        <v>257.88</v>
      </c>
      <c r="DX13" s="436">
        <f t="shared" si="2"/>
        <v>297.27600000000001</v>
      </c>
      <c r="DY13" s="436">
        <f t="shared" si="2"/>
        <v>410.55</v>
      </c>
      <c r="DZ13" s="436">
        <f t="shared" si="2"/>
        <v>331.02300000000002</v>
      </c>
      <c r="EA13" s="436">
        <f t="shared" si="2"/>
        <v>218.4</v>
      </c>
      <c r="EB13" s="436">
        <f t="shared" si="2"/>
        <v>241.29000000000002</v>
      </c>
      <c r="EC13" s="436">
        <f t="shared" si="2"/>
        <v>543.27</v>
      </c>
      <c r="ED13" s="436">
        <f t="shared" si="2"/>
        <v>195.09000000000003</v>
      </c>
      <c r="EE13" s="436">
        <f t="shared" si="2"/>
        <v>238.518</v>
      </c>
      <c r="EF13" s="436">
        <f t="shared" si="2"/>
        <v>340.83000000000004</v>
      </c>
      <c r="EG13" s="436">
        <f t="shared" si="2"/>
        <v>264.39000000000004</v>
      </c>
      <c r="EH13" s="436">
        <f t="shared" si="2"/>
        <v>217.98</v>
      </c>
      <c r="EI13" s="436">
        <f t="shared" si="2"/>
        <v>605.43000000000006</v>
      </c>
      <c r="EJ13" s="436">
        <f t="shared" si="2"/>
        <v>293.58000000000004</v>
      </c>
      <c r="EK13" s="436">
        <f t="shared" si="2"/>
        <v>447.3</v>
      </c>
      <c r="EL13" s="436">
        <f t="shared" si="2"/>
        <v>206.43</v>
      </c>
      <c r="EM13" s="436">
        <f t="shared" si="2"/>
        <v>518.93100000000004</v>
      </c>
      <c r="EN13" s="436">
        <f t="shared" si="2"/>
        <v>623.19600000000003</v>
      </c>
      <c r="EO13" s="436">
        <f t="shared" si="2"/>
        <v>535.01700000000005</v>
      </c>
      <c r="EP13" s="436">
        <f t="shared" si="2"/>
        <v>452.59200000000004</v>
      </c>
      <c r="EQ13" s="436">
        <f t="shared" si="2"/>
        <v>281.40000000000003</v>
      </c>
      <c r="ER13" s="436">
        <f t="shared" si="2"/>
        <v>360.80100000000004</v>
      </c>
      <c r="ES13" s="436">
        <f t="shared" si="2"/>
        <v>545.43300000000011</v>
      </c>
      <c r="ET13" s="436">
        <f t="shared" si="2"/>
        <v>262.5</v>
      </c>
      <c r="EU13" s="436">
        <f t="shared" si="2"/>
        <v>316.26</v>
      </c>
      <c r="EV13" s="436">
        <f t="shared" si="2"/>
        <v>294.20999999999998</v>
      </c>
      <c r="EW13" s="436">
        <f t="shared" si="2"/>
        <v>233.10000000000002</v>
      </c>
      <c r="EX13" s="436">
        <f t="shared" si="2"/>
        <v>147.21</v>
      </c>
      <c r="EY13" s="436">
        <f t="shared" si="2"/>
        <v>377.16</v>
      </c>
      <c r="EZ13" s="436">
        <f t="shared" si="2"/>
        <v>430.29</v>
      </c>
      <c r="FA13" s="436">
        <f t="shared" si="2"/>
        <v>625.16999999999996</v>
      </c>
      <c r="FB13" s="436">
        <f t="shared" si="2"/>
        <v>708.12</v>
      </c>
      <c r="FC13" s="436">
        <f t="shared" si="2"/>
        <v>656.88</v>
      </c>
      <c r="FD13" s="436">
        <f t="shared" si="2"/>
        <v>596.755</v>
      </c>
      <c r="FE13" s="338">
        <f t="shared" ref="DH13:FE15" si="3">DE13/BE13</f>
        <v>487.11192472652829</v>
      </c>
    </row>
    <row r="14" spans="1:161" s="1" customFormat="1">
      <c r="A14" s="158"/>
      <c r="F14" s="69"/>
      <c r="BF14" s="127"/>
      <c r="BG14" s="127"/>
      <c r="BH14" s="127"/>
      <c r="BI14" s="127"/>
      <c r="BJ14" s="127"/>
      <c r="BK14" s="127"/>
      <c r="BL14" s="127"/>
      <c r="BM14" s="127"/>
      <c r="BN14" s="127"/>
      <c r="BO14" s="127"/>
      <c r="BP14" s="127"/>
      <c r="BQ14" s="127"/>
      <c r="BR14" s="127"/>
      <c r="BS14" s="127"/>
      <c r="BT14" s="127"/>
      <c r="BU14" s="127"/>
      <c r="BV14" s="127"/>
      <c r="BW14" s="127"/>
      <c r="BX14" s="127"/>
      <c r="BY14" s="127"/>
      <c r="BZ14" s="127"/>
      <c r="CA14" s="127"/>
      <c r="CB14" s="127"/>
      <c r="CC14" s="127"/>
      <c r="CD14" s="127"/>
      <c r="CE14" s="127"/>
      <c r="CF14" s="127"/>
      <c r="CG14" s="127"/>
      <c r="CH14" s="127"/>
      <c r="CI14" s="127"/>
      <c r="CJ14" s="127"/>
      <c r="CK14" s="127"/>
      <c r="CL14" s="127"/>
      <c r="CM14" s="127"/>
      <c r="CN14" s="127"/>
      <c r="CO14" s="127"/>
      <c r="CP14" s="127"/>
      <c r="CQ14" s="127"/>
      <c r="CR14" s="127"/>
      <c r="CS14" s="127"/>
      <c r="CT14" s="127"/>
      <c r="CU14" s="127"/>
      <c r="CV14" s="127"/>
      <c r="CW14" s="127"/>
      <c r="CX14" s="127"/>
      <c r="CY14" s="127"/>
      <c r="CZ14" s="127"/>
      <c r="DA14" s="127"/>
      <c r="DB14" s="127"/>
      <c r="DC14" s="127"/>
      <c r="DD14" s="127"/>
      <c r="DE14" s="9"/>
      <c r="DG14" s="221"/>
      <c r="DH14" s="221"/>
      <c r="DI14" s="221"/>
      <c r="DJ14" s="221"/>
      <c r="DK14" s="221"/>
      <c r="DL14" s="221"/>
      <c r="DM14" s="221"/>
      <c r="DN14" s="221"/>
      <c r="DO14" s="221"/>
      <c r="DP14" s="221"/>
      <c r="DQ14" s="221"/>
      <c r="DR14" s="221"/>
      <c r="DS14" s="221"/>
      <c r="DT14" s="221"/>
      <c r="DU14" s="221"/>
      <c r="DV14" s="221"/>
      <c r="DW14" s="221"/>
      <c r="DX14" s="221"/>
      <c r="DY14" s="221"/>
      <c r="DZ14" s="221"/>
      <c r="EA14" s="221"/>
      <c r="EB14" s="221"/>
      <c r="EC14" s="221"/>
      <c r="ED14" s="221"/>
      <c r="EE14" s="221"/>
      <c r="EF14" s="221"/>
      <c r="EG14" s="221"/>
      <c r="EH14" s="221"/>
      <c r="EI14" s="221"/>
      <c r="EJ14" s="221"/>
      <c r="EK14" s="221"/>
      <c r="EL14" s="221"/>
      <c r="EM14" s="221"/>
      <c r="EN14" s="221"/>
      <c r="EO14" s="221"/>
      <c r="EP14" s="221"/>
      <c r="EQ14" s="221"/>
      <c r="ER14" s="221"/>
      <c r="ES14" s="221"/>
      <c r="ET14" s="221"/>
      <c r="EU14" s="221"/>
      <c r="EV14" s="221"/>
      <c r="EW14" s="221"/>
      <c r="EX14" s="221"/>
      <c r="EY14" s="221"/>
      <c r="EZ14" s="221"/>
      <c r="FA14" s="221"/>
      <c r="FB14" s="221"/>
      <c r="FC14" s="221"/>
      <c r="FD14" s="221"/>
      <c r="FE14" s="221"/>
    </row>
    <row r="15" spans="1:161" s="1" customFormat="1">
      <c r="A15" s="1" t="s">
        <v>399</v>
      </c>
      <c r="B15" s="2" t="s">
        <v>400</v>
      </c>
      <c r="C15" s="37" t="s">
        <v>310</v>
      </c>
      <c r="D15" s="1">
        <v>4</v>
      </c>
      <c r="E15" s="1">
        <v>1</v>
      </c>
      <c r="F15" s="68" t="s">
        <v>566</v>
      </c>
      <c r="G15" s="127">
        <v>152.71186493085577</v>
      </c>
      <c r="H15" s="127">
        <v>316.22816119105568</v>
      </c>
      <c r="I15" s="127">
        <v>547.31677829792784</v>
      </c>
      <c r="J15" s="127">
        <v>187.97657734098615</v>
      </c>
      <c r="K15" s="127">
        <v>412.44979098736457</v>
      </c>
      <c r="L15" s="127">
        <v>6549.7307798128695</v>
      </c>
      <c r="M15" s="127">
        <v>445.8472874435223</v>
      </c>
      <c r="N15" s="127">
        <v>865.48214036898344</v>
      </c>
      <c r="O15" s="127">
        <v>391.25988920120335</v>
      </c>
      <c r="P15" s="127">
        <v>1054.0303845549493</v>
      </c>
      <c r="Q15" s="127">
        <v>480.38761318046562</v>
      </c>
      <c r="R15" s="127">
        <v>482.86678624096498</v>
      </c>
      <c r="S15" s="127">
        <v>816.52876289506139</v>
      </c>
      <c r="T15" s="127">
        <v>411.77209845783267</v>
      </c>
      <c r="U15" s="127">
        <v>534.61037465647541</v>
      </c>
      <c r="V15" s="127">
        <v>4607.1045082259898</v>
      </c>
      <c r="W15" s="127">
        <v>815.54090613781705</v>
      </c>
      <c r="X15" s="127">
        <v>591.56739946110179</v>
      </c>
      <c r="Y15" s="127">
        <v>566.44344738804807</v>
      </c>
      <c r="Z15" s="127">
        <v>631.7170919102615</v>
      </c>
      <c r="AA15" s="127">
        <v>700.40297564566561</v>
      </c>
      <c r="AB15" s="127">
        <v>787.0348829538159</v>
      </c>
      <c r="AC15" s="127">
        <v>826.96542628466943</v>
      </c>
      <c r="AD15" s="127">
        <v>486.32825820438217</v>
      </c>
      <c r="AE15" s="127">
        <v>629.60598670415675</v>
      </c>
      <c r="AF15" s="127">
        <v>977.51161617274101</v>
      </c>
      <c r="AG15" s="127">
        <v>495.74547352298134</v>
      </c>
      <c r="AH15" s="127">
        <v>759.93429487967819</v>
      </c>
      <c r="AI15" s="127">
        <v>552.92945907974331</v>
      </c>
      <c r="AJ15" s="127">
        <v>1595.4444748728952</v>
      </c>
      <c r="AK15" s="127">
        <v>1625.7630501544193</v>
      </c>
      <c r="AL15" s="127">
        <v>1091.9661305995896</v>
      </c>
      <c r="AM15" s="127">
        <v>753.01297312341421</v>
      </c>
      <c r="AN15" s="127">
        <v>1832.2090885585133</v>
      </c>
      <c r="AO15" s="127">
        <v>448.61147944276524</v>
      </c>
      <c r="AP15" s="127">
        <v>1366.2300560107874</v>
      </c>
      <c r="AQ15" s="127">
        <v>1240.7573154632955</v>
      </c>
      <c r="AR15" s="127">
        <v>1254.7891459026071</v>
      </c>
      <c r="AS15" s="127">
        <v>1062.1224080046618</v>
      </c>
      <c r="AT15" s="127">
        <v>1348.4339943690841</v>
      </c>
      <c r="AU15" s="127">
        <v>885.5085479497086</v>
      </c>
      <c r="AV15" s="127">
        <v>1188.7107917087546</v>
      </c>
      <c r="AW15" s="127">
        <v>2699.162740203029</v>
      </c>
      <c r="AX15" s="127">
        <v>1444.5445783116329</v>
      </c>
      <c r="AY15" s="127">
        <v>426.53895578606432</v>
      </c>
      <c r="AZ15" s="127">
        <v>0</v>
      </c>
      <c r="BA15" s="127">
        <v>1360.9661401356568</v>
      </c>
      <c r="BB15" s="127">
        <v>1086.9797502240426</v>
      </c>
      <c r="BC15" s="127">
        <v>993.99890257904121</v>
      </c>
      <c r="BD15" s="127">
        <v>3259.8991464853834</v>
      </c>
      <c r="BE15" s="9">
        <f>SUM(G15:BD15)</f>
        <v>54043.680686016909</v>
      </c>
      <c r="BF15" s="127"/>
      <c r="BG15" s="127">
        <f>SUM(BG17:BG21)</f>
        <v>134815.32793879259</v>
      </c>
      <c r="BH15" s="127">
        <f t="shared" ref="BH15:DD15" si="4">SUM(BH17:BH21)</f>
        <v>279168.89937632845</v>
      </c>
      <c r="BI15" s="127">
        <f t="shared" si="4"/>
        <v>483175.88804280141</v>
      </c>
      <c r="BJ15" s="127">
        <f t="shared" si="4"/>
        <v>165947.31477158732</v>
      </c>
      <c r="BK15" s="127">
        <f t="shared" si="4"/>
        <v>364114.16922597599</v>
      </c>
      <c r="BL15" s="127">
        <f t="shared" si="4"/>
        <v>5782157.8132850286</v>
      </c>
      <c r="BM15" s="127">
        <f t="shared" si="4"/>
        <v>393597.76199795993</v>
      </c>
      <c r="BN15" s="127">
        <f t="shared" si="4"/>
        <v>764054.96476545942</v>
      </c>
      <c r="BO15" s="127">
        <f t="shared" si="4"/>
        <v>345407.54443565221</v>
      </c>
      <c r="BP15" s="127">
        <f t="shared" si="4"/>
        <v>930506.95187021862</v>
      </c>
      <c r="BQ15" s="127">
        <f t="shared" si="4"/>
        <v>424090.25413959613</v>
      </c>
      <c r="BR15" s="127">
        <f t="shared" si="4"/>
        <v>426278.88911775959</v>
      </c>
      <c r="BS15" s="127">
        <f t="shared" si="4"/>
        <v>720838.50846164522</v>
      </c>
      <c r="BT15" s="127">
        <f t="shared" si="4"/>
        <v>363515.89652036875</v>
      </c>
      <c r="BU15" s="127">
        <f t="shared" si="4"/>
        <v>471958.56727587414</v>
      </c>
      <c r="BV15" s="127">
        <f t="shared" si="4"/>
        <v>4067190.8853054689</v>
      </c>
      <c r="BW15" s="127">
        <f t="shared" si="4"/>
        <v>719966.42014850234</v>
      </c>
      <c r="BX15" s="127">
        <f t="shared" si="4"/>
        <v>522240.71123980492</v>
      </c>
      <c r="BY15" s="127">
        <f t="shared" si="4"/>
        <v>500061.07353201555</v>
      </c>
      <c r="BZ15" s="127">
        <f t="shared" si="4"/>
        <v>557685.19983030122</v>
      </c>
      <c r="CA15" s="127">
        <f t="shared" si="4"/>
        <v>618321.67981007858</v>
      </c>
      <c r="CB15" s="127">
        <f t="shared" si="4"/>
        <v>694801.06141542702</v>
      </c>
      <c r="CC15" s="127">
        <f t="shared" si="4"/>
        <v>730052.08330793411</v>
      </c>
      <c r="CD15" s="127">
        <f t="shared" si="4"/>
        <v>429334.7058881874</v>
      </c>
      <c r="CE15" s="127">
        <f t="shared" si="4"/>
        <v>555821.49827179324</v>
      </c>
      <c r="CF15" s="127">
        <f t="shared" si="4"/>
        <v>862955.53497415292</v>
      </c>
      <c r="CG15" s="127">
        <f t="shared" si="4"/>
        <v>437648.30334194133</v>
      </c>
      <c r="CH15" s="127">
        <f t="shared" si="4"/>
        <v>670876.4327023715</v>
      </c>
      <c r="CI15" s="127">
        <f t="shared" si="4"/>
        <v>488130.81018037605</v>
      </c>
      <c r="CJ15" s="127">
        <f t="shared" si="4"/>
        <v>1408471.8969643372</v>
      </c>
      <c r="CK15" s="127">
        <f t="shared" si="4"/>
        <v>1435237.3920427081</v>
      </c>
      <c r="CL15" s="127">
        <f t="shared" si="4"/>
        <v>963996.94982110849</v>
      </c>
      <c r="CM15" s="127">
        <f t="shared" si="4"/>
        <v>664766.23122743634</v>
      </c>
      <c r="CN15" s="127">
        <f t="shared" si="4"/>
        <v>1617489.7034902447</v>
      </c>
      <c r="CO15" s="127">
        <f t="shared" si="4"/>
        <v>396038.01410955883</v>
      </c>
      <c r="CP15" s="127">
        <f t="shared" si="4"/>
        <v>1206119.466384131</v>
      </c>
      <c r="CQ15" s="127">
        <f t="shared" si="4"/>
        <v>1095351.0681856796</v>
      </c>
      <c r="CR15" s="127">
        <f t="shared" si="4"/>
        <v>1107738.486957062</v>
      </c>
      <c r="CS15" s="127">
        <f t="shared" si="4"/>
        <v>937650.658716804</v>
      </c>
      <c r="CT15" s="127">
        <f t="shared" si="4"/>
        <v>1190408.9524215683</v>
      </c>
      <c r="CU15" s="127">
        <f t="shared" si="4"/>
        <v>781734.44701560307</v>
      </c>
      <c r="CV15" s="127">
        <f t="shared" si="4"/>
        <v>1049403.9561441918</v>
      </c>
      <c r="CW15" s="127">
        <f t="shared" si="4"/>
        <v>2382843.7308744886</v>
      </c>
      <c r="CX15" s="127">
        <f t="shared" si="4"/>
        <v>1275256.1900508795</v>
      </c>
      <c r="CY15" s="127">
        <f t="shared" si="4"/>
        <v>376552.20325548912</v>
      </c>
      <c r="CZ15" s="127">
        <f t="shared" si="4"/>
        <v>0</v>
      </c>
      <c r="DA15" s="127">
        <f t="shared" si="4"/>
        <v>1201472.4368604636</v>
      </c>
      <c r="DB15" s="127">
        <f t="shared" si="4"/>
        <v>959594.93098739639</v>
      </c>
      <c r="DC15" s="127">
        <f t="shared" si="4"/>
        <v>877510.65107264707</v>
      </c>
      <c r="DD15" s="127">
        <f t="shared" si="4"/>
        <v>2877866.5801757108</v>
      </c>
      <c r="DE15" s="9">
        <f>SUM(BG15:DD15)</f>
        <v>47710219.097930901</v>
      </c>
      <c r="DG15" s="221">
        <f>BG15/G15</f>
        <v>882.80847070942195</v>
      </c>
      <c r="DH15" s="221">
        <f t="shared" si="3"/>
        <v>882.80847070942195</v>
      </c>
      <c r="DI15" s="221">
        <f t="shared" si="3"/>
        <v>882.80847070942195</v>
      </c>
      <c r="DJ15" s="221">
        <f t="shared" si="3"/>
        <v>882.80847070942173</v>
      </c>
      <c r="DK15" s="221">
        <f t="shared" si="3"/>
        <v>882.80847070942184</v>
      </c>
      <c r="DL15" s="221">
        <f t="shared" si="3"/>
        <v>882.80847070942184</v>
      </c>
      <c r="DM15" s="221">
        <f t="shared" si="3"/>
        <v>882.80847070942184</v>
      </c>
      <c r="DN15" s="221">
        <f t="shared" si="3"/>
        <v>882.80847070942184</v>
      </c>
      <c r="DO15" s="221">
        <f t="shared" si="3"/>
        <v>882.80847070942195</v>
      </c>
      <c r="DP15" s="221">
        <f t="shared" si="3"/>
        <v>882.80847070942195</v>
      </c>
      <c r="DQ15" s="221">
        <f t="shared" si="3"/>
        <v>882.80847070942184</v>
      </c>
      <c r="DR15" s="221">
        <f t="shared" si="3"/>
        <v>882.80847070942184</v>
      </c>
      <c r="DS15" s="221">
        <f t="shared" si="3"/>
        <v>882.80847070942184</v>
      </c>
      <c r="DT15" s="221">
        <f t="shared" si="3"/>
        <v>882.80847070942184</v>
      </c>
      <c r="DU15" s="221">
        <f t="shared" si="3"/>
        <v>882.80847070942184</v>
      </c>
      <c r="DV15" s="221">
        <f t="shared" si="3"/>
        <v>882.80847070942184</v>
      </c>
      <c r="DW15" s="221">
        <f t="shared" si="3"/>
        <v>882.80847070942173</v>
      </c>
      <c r="DX15" s="221">
        <f t="shared" si="3"/>
        <v>882.80847070942184</v>
      </c>
      <c r="DY15" s="221">
        <f t="shared" si="3"/>
        <v>882.80847070942184</v>
      </c>
      <c r="DZ15" s="221">
        <f t="shared" si="3"/>
        <v>882.80847070942184</v>
      </c>
      <c r="EA15" s="221">
        <f t="shared" si="3"/>
        <v>882.80847070942195</v>
      </c>
      <c r="EB15" s="221">
        <f t="shared" si="3"/>
        <v>882.80847070942184</v>
      </c>
      <c r="EC15" s="221">
        <f t="shared" si="3"/>
        <v>882.80847070942184</v>
      </c>
      <c r="ED15" s="221">
        <f t="shared" si="3"/>
        <v>882.80847070942173</v>
      </c>
      <c r="EE15" s="221">
        <f t="shared" si="3"/>
        <v>882.80847070942195</v>
      </c>
      <c r="EF15" s="221">
        <f t="shared" si="3"/>
        <v>882.80847070942195</v>
      </c>
      <c r="EG15" s="221">
        <f t="shared" si="3"/>
        <v>882.80847070942184</v>
      </c>
      <c r="EH15" s="221">
        <f t="shared" si="3"/>
        <v>882.80847070942184</v>
      </c>
      <c r="EI15" s="221">
        <f t="shared" si="3"/>
        <v>882.80847070942184</v>
      </c>
      <c r="EJ15" s="221">
        <f t="shared" si="3"/>
        <v>882.80847070942184</v>
      </c>
      <c r="EK15" s="221">
        <f t="shared" si="3"/>
        <v>882.80847070942195</v>
      </c>
      <c r="EL15" s="221">
        <f t="shared" si="3"/>
        <v>882.80847070942184</v>
      </c>
      <c r="EM15" s="221">
        <f t="shared" si="3"/>
        <v>882.80847070942195</v>
      </c>
      <c r="EN15" s="221">
        <f t="shared" si="3"/>
        <v>882.80847070942184</v>
      </c>
      <c r="EO15" s="221">
        <f t="shared" si="3"/>
        <v>882.80847070942184</v>
      </c>
      <c r="EP15" s="221">
        <f t="shared" si="3"/>
        <v>882.80847070942184</v>
      </c>
      <c r="EQ15" s="221">
        <f t="shared" si="3"/>
        <v>882.80847070942184</v>
      </c>
      <c r="ER15" s="221">
        <f t="shared" si="3"/>
        <v>882.80847070942173</v>
      </c>
      <c r="ES15" s="221">
        <f t="shared" si="3"/>
        <v>882.80847070942173</v>
      </c>
      <c r="ET15" s="221">
        <f t="shared" si="3"/>
        <v>882.80847070942195</v>
      </c>
      <c r="EU15" s="221">
        <f t="shared" si="3"/>
        <v>882.80847070942195</v>
      </c>
      <c r="EV15" s="221">
        <f t="shared" si="3"/>
        <v>882.80847070942184</v>
      </c>
      <c r="EW15" s="221">
        <f t="shared" si="3"/>
        <v>882.80847070942184</v>
      </c>
      <c r="EX15" s="221">
        <f t="shared" si="3"/>
        <v>882.80847070942195</v>
      </c>
      <c r="EY15" s="221">
        <f t="shared" si="3"/>
        <v>882.80847070942184</v>
      </c>
      <c r="EZ15" s="221"/>
      <c r="FA15" s="221">
        <f t="shared" si="3"/>
        <v>882.80847070942161</v>
      </c>
      <c r="FB15" s="221">
        <f t="shared" si="3"/>
        <v>882.80847070942184</v>
      </c>
      <c r="FC15" s="221">
        <f t="shared" si="3"/>
        <v>882.80847070942195</v>
      </c>
      <c r="FD15" s="221">
        <f t="shared" si="3"/>
        <v>882.80847070942184</v>
      </c>
      <c r="FE15" s="222">
        <f t="shared" si="3"/>
        <v>882.80847070942173</v>
      </c>
    </row>
    <row r="16" spans="1:161" s="1" customFormat="1">
      <c r="B16" s="1" t="s">
        <v>401</v>
      </c>
      <c r="C16" s="37"/>
      <c r="F16" s="68"/>
      <c r="G16" s="144">
        <v>0.41733066943962155</v>
      </c>
      <c r="H16" s="144">
        <v>0.31858363389555938</v>
      </c>
      <c r="I16" s="144">
        <v>0.3912518520678856</v>
      </c>
      <c r="J16" s="144">
        <v>0.37067645195233961</v>
      </c>
      <c r="K16" s="144">
        <v>0.51276478726751484</v>
      </c>
      <c r="L16" s="144">
        <v>0.63880947828932411</v>
      </c>
      <c r="M16" s="144">
        <v>0.27563744344996793</v>
      </c>
      <c r="N16" s="144">
        <v>0.41239885140535343</v>
      </c>
      <c r="O16" s="144">
        <v>0.53635791677105471</v>
      </c>
      <c r="P16" s="144">
        <v>0.37420358833600692</v>
      </c>
      <c r="Q16" s="144">
        <v>0.29059581164558485</v>
      </c>
      <c r="R16" s="144">
        <v>0.44257355504770768</v>
      </c>
      <c r="S16" s="144">
        <v>0.42709002016623743</v>
      </c>
      <c r="T16" s="144">
        <v>0.43644128193066606</v>
      </c>
      <c r="U16" s="144">
        <v>0.43641859248112036</v>
      </c>
      <c r="V16" s="144">
        <v>0.54490898616634864</v>
      </c>
      <c r="W16" s="144">
        <v>0.481745209389003</v>
      </c>
      <c r="X16" s="144">
        <v>0.50518229925535363</v>
      </c>
      <c r="Y16" s="144">
        <v>0.34148106009519186</v>
      </c>
      <c r="Z16" s="144">
        <v>0.43243228163442388</v>
      </c>
      <c r="AA16" s="144">
        <v>0.40159692317777751</v>
      </c>
      <c r="AB16" s="144">
        <v>0.49528169071966149</v>
      </c>
      <c r="AC16" s="144">
        <v>0.49045836798410697</v>
      </c>
      <c r="AD16" s="144">
        <v>0.43079077559886086</v>
      </c>
      <c r="AE16" s="144">
        <v>0.46047193126155944</v>
      </c>
      <c r="AF16" s="144">
        <v>0.4499331223022458</v>
      </c>
      <c r="AG16" s="144">
        <v>0.36757835111303688</v>
      </c>
      <c r="AH16" s="144">
        <v>0.4436530911015038</v>
      </c>
      <c r="AI16" s="144">
        <v>0.40699575488244122</v>
      </c>
      <c r="AJ16" s="144">
        <v>0.54468516428246505</v>
      </c>
      <c r="AK16" s="144">
        <v>0.55603295232122607</v>
      </c>
      <c r="AL16" s="144">
        <v>0.43480915472497167</v>
      </c>
      <c r="AM16" s="144">
        <v>0.52584745739461647</v>
      </c>
      <c r="AN16" s="144">
        <v>0.51885529113920703</v>
      </c>
      <c r="AO16" s="144">
        <v>0.46067525066709775</v>
      </c>
      <c r="AP16" s="144">
        <v>0.50967241037036948</v>
      </c>
      <c r="AQ16" s="144">
        <v>0.5201879477485315</v>
      </c>
      <c r="AR16" s="144">
        <v>0.42176338988158063</v>
      </c>
      <c r="AS16" s="144">
        <v>0.46136879587964108</v>
      </c>
      <c r="AT16" s="144">
        <v>0.33221621271055435</v>
      </c>
      <c r="AU16" s="144">
        <v>0.41615721803640854</v>
      </c>
      <c r="AV16" s="144">
        <v>0.24831707454577867</v>
      </c>
      <c r="AW16" s="144">
        <v>0.38354836572382139</v>
      </c>
      <c r="AX16" s="144">
        <v>0.31165935306261583</v>
      </c>
      <c r="AY16" s="144">
        <v>0.7</v>
      </c>
      <c r="AZ16" s="144">
        <v>0</v>
      </c>
      <c r="BA16" s="144">
        <v>0.50249337022602802</v>
      </c>
      <c r="BB16" s="144">
        <v>0.42675264974826721</v>
      </c>
      <c r="BC16" s="144">
        <v>0.39501212049337586</v>
      </c>
      <c r="BD16" s="144">
        <v>0.51122376055770591</v>
      </c>
      <c r="BE16" s="135">
        <v>0.44191933955377921</v>
      </c>
      <c r="BF16" s="127"/>
      <c r="BG16" s="127"/>
      <c r="BH16" s="127"/>
      <c r="BI16" s="127"/>
      <c r="BJ16" s="127"/>
      <c r="BK16" s="127"/>
      <c r="BL16" s="127"/>
      <c r="BM16" s="127"/>
      <c r="BN16" s="127"/>
      <c r="BO16" s="127"/>
      <c r="BP16" s="127"/>
      <c r="BQ16" s="127"/>
      <c r="BR16" s="127"/>
      <c r="BS16" s="127"/>
      <c r="BT16" s="127"/>
      <c r="BU16" s="127"/>
      <c r="BV16" s="127"/>
      <c r="BW16" s="127"/>
      <c r="BX16" s="127"/>
      <c r="BY16" s="127"/>
      <c r="BZ16" s="127"/>
      <c r="CA16" s="127"/>
      <c r="CB16" s="127"/>
      <c r="CC16" s="127"/>
      <c r="CD16" s="127"/>
      <c r="CE16" s="127"/>
      <c r="CF16" s="127"/>
      <c r="CG16" s="127"/>
      <c r="CH16" s="127"/>
      <c r="CI16" s="127"/>
      <c r="CJ16" s="127"/>
      <c r="CK16" s="127"/>
      <c r="CL16" s="127"/>
      <c r="CM16" s="127"/>
      <c r="CN16" s="127"/>
      <c r="CO16" s="127"/>
      <c r="CP16" s="127"/>
      <c r="CQ16" s="127"/>
      <c r="CR16" s="127"/>
      <c r="CS16" s="127"/>
      <c r="CT16" s="127"/>
      <c r="CU16" s="127"/>
      <c r="CV16" s="127"/>
      <c r="CW16" s="127"/>
      <c r="CX16" s="127"/>
      <c r="CY16" s="127"/>
      <c r="CZ16" s="127"/>
      <c r="DA16" s="127"/>
      <c r="DB16" s="127"/>
      <c r="DC16" s="127"/>
      <c r="DD16" s="127"/>
      <c r="DE16" s="9"/>
      <c r="DG16" s="221"/>
      <c r="DH16" s="221"/>
      <c r="DI16" s="221"/>
      <c r="DJ16" s="221"/>
      <c r="DK16" s="221"/>
      <c r="DL16" s="221"/>
      <c r="DM16" s="221"/>
      <c r="DN16" s="221"/>
      <c r="DO16" s="221"/>
      <c r="DP16" s="221"/>
      <c r="DQ16" s="221"/>
      <c r="DR16" s="221"/>
      <c r="DS16" s="221"/>
      <c r="DT16" s="221"/>
      <c r="DU16" s="221"/>
      <c r="DV16" s="221"/>
      <c r="DW16" s="221"/>
      <c r="DX16" s="221"/>
      <c r="DY16" s="221"/>
      <c r="DZ16" s="221"/>
      <c r="EA16" s="221"/>
      <c r="EB16" s="221"/>
      <c r="EC16" s="221"/>
      <c r="ED16" s="221"/>
      <c r="EE16" s="221"/>
      <c r="EF16" s="221"/>
      <c r="EG16" s="221"/>
      <c r="EH16" s="221"/>
      <c r="EI16" s="221"/>
      <c r="EJ16" s="221"/>
      <c r="EK16" s="221"/>
      <c r="EL16" s="221"/>
      <c r="EM16" s="221"/>
      <c r="EN16" s="221"/>
      <c r="EO16" s="221"/>
      <c r="EP16" s="221"/>
      <c r="EQ16" s="221"/>
      <c r="ER16" s="221"/>
      <c r="ES16" s="221"/>
      <c r="ET16" s="221"/>
      <c r="EU16" s="221"/>
      <c r="EV16" s="221"/>
      <c r="EW16" s="221"/>
      <c r="EX16" s="221"/>
      <c r="EY16" s="221"/>
      <c r="EZ16" s="221"/>
      <c r="FA16" s="221"/>
      <c r="FB16" s="221"/>
      <c r="FC16" s="221"/>
      <c r="FD16" s="221"/>
      <c r="FE16" s="221"/>
    </row>
    <row r="17" spans="1:165" s="1" customFormat="1">
      <c r="A17" s="1" t="s">
        <v>399</v>
      </c>
      <c r="B17" s="2" t="s">
        <v>402</v>
      </c>
      <c r="C17" s="37" t="s">
        <v>310</v>
      </c>
      <c r="D17" s="1">
        <v>4</v>
      </c>
      <c r="E17" s="1">
        <v>1</v>
      </c>
      <c r="F17" s="68" t="s">
        <v>566</v>
      </c>
      <c r="G17" s="125">
        <f t="shared" ref="G17:AL17" si="5">G$16*G287</f>
        <v>0.31967659054153053</v>
      </c>
      <c r="H17" s="125">
        <f t="shared" si="5"/>
        <v>0.6619704398773838</v>
      </c>
      <c r="I17" s="125">
        <f t="shared" si="5"/>
        <v>1.1457155716857752</v>
      </c>
      <c r="J17" s="125">
        <f t="shared" si="5"/>
        <v>0.39349733154814687</v>
      </c>
      <c r="K17" s="125">
        <f t="shared" si="5"/>
        <v>0.86339422946675637</v>
      </c>
      <c r="L17" s="125">
        <f t="shared" si="5"/>
        <v>13.710759184320864</v>
      </c>
      <c r="M17" s="125">
        <f t="shared" si="5"/>
        <v>0.93330626809297168</v>
      </c>
      <c r="N17" s="125">
        <f t="shared" si="5"/>
        <v>1.8117412156089798</v>
      </c>
      <c r="O17" s="125">
        <f t="shared" si="5"/>
        <v>0.81903673596108151</v>
      </c>
      <c r="P17" s="125">
        <f t="shared" si="5"/>
        <v>2.2064352354957273</v>
      </c>
      <c r="Q17" s="125">
        <f t="shared" si="5"/>
        <v>1.0056106275006662</v>
      </c>
      <c r="R17" s="125">
        <f t="shared" si="5"/>
        <v>1.0108003591020824</v>
      </c>
      <c r="S17" s="125">
        <f t="shared" si="5"/>
        <v>1.7092655578502223</v>
      </c>
      <c r="T17" s="125">
        <f t="shared" si="5"/>
        <v>0.86197559419978276</v>
      </c>
      <c r="U17" s="125">
        <f t="shared" si="5"/>
        <v>1.1191168539241714</v>
      </c>
      <c r="V17" s="125">
        <f t="shared" si="5"/>
        <v>9.6441979942098133</v>
      </c>
      <c r="W17" s="125">
        <f t="shared" si="5"/>
        <v>1.7071976459676568</v>
      </c>
      <c r="X17" s="125">
        <f t="shared" si="5"/>
        <v>1.2383468004982403</v>
      </c>
      <c r="Y17" s="125">
        <f t="shared" si="5"/>
        <v>1.1857540347476607</v>
      </c>
      <c r="Z17" s="125">
        <f t="shared" si="5"/>
        <v>1.3223934251612925</v>
      </c>
      <c r="AA17" s="125">
        <f t="shared" si="5"/>
        <v>1.4661757641485593</v>
      </c>
      <c r="AB17" s="125">
        <f t="shared" si="5"/>
        <v>1.6475250834887341</v>
      </c>
      <c r="AC17" s="125">
        <f t="shared" si="5"/>
        <v>1.731112956351512</v>
      </c>
      <c r="AD17" s="125">
        <f t="shared" si="5"/>
        <v>1.0180463681533196</v>
      </c>
      <c r="AE17" s="125">
        <f t="shared" si="5"/>
        <v>1.3179741816737771</v>
      </c>
      <c r="AF17" s="125">
        <f t="shared" si="5"/>
        <v>2.0462560706355717</v>
      </c>
      <c r="AG17" s="125">
        <f t="shared" si="5"/>
        <v>1.0377597236729337</v>
      </c>
      <c r="AH17" s="125">
        <f t="shared" si="5"/>
        <v>1.5907945629025739</v>
      </c>
      <c r="AI17" s="125">
        <f t="shared" si="5"/>
        <v>1.1574647743881397</v>
      </c>
      <c r="AJ17" s="125">
        <f t="shared" si="5"/>
        <v>3.3397945232128308</v>
      </c>
      <c r="AK17" s="125">
        <f t="shared" si="5"/>
        <v>3.4032613584876321</v>
      </c>
      <c r="AL17" s="125">
        <f t="shared" si="5"/>
        <v>2.2858473359287279</v>
      </c>
      <c r="AM17" s="125">
        <f t="shared" ref="AM17:BD17" si="6">AM$16*AM287</f>
        <v>1.5763059405412061</v>
      </c>
      <c r="AN17" s="125">
        <f t="shared" si="6"/>
        <v>3.8354213986895385</v>
      </c>
      <c r="AO17" s="125">
        <f t="shared" si="6"/>
        <v>0.93909263887902839</v>
      </c>
      <c r="AP17" s="125">
        <f t="shared" si="6"/>
        <v>2.8599727100356178</v>
      </c>
      <c r="AQ17" s="125">
        <f t="shared" si="6"/>
        <v>2.5973166425304153</v>
      </c>
      <c r="AR17" s="125">
        <f t="shared" si="6"/>
        <v>2.6266899182475769</v>
      </c>
      <c r="AS17" s="125">
        <f t="shared" si="6"/>
        <v>2.2233745248440533</v>
      </c>
      <c r="AT17" s="125">
        <f t="shared" si="6"/>
        <v>2.8227196497494216</v>
      </c>
      <c r="AU17" s="125">
        <f t="shared" si="6"/>
        <v>1.8536631297909587</v>
      </c>
      <c r="AV17" s="125">
        <f t="shared" si="6"/>
        <v>2.4883660035546966</v>
      </c>
      <c r="AW17" s="125">
        <f t="shared" si="6"/>
        <v>5.650242975524665</v>
      </c>
      <c r="AX17" s="125">
        <f t="shared" si="6"/>
        <v>3.0239109835309899</v>
      </c>
      <c r="AY17" s="125">
        <f t="shared" si="6"/>
        <v>0.89288752501694424</v>
      </c>
      <c r="AZ17" s="125">
        <f t="shared" si="6"/>
        <v>0</v>
      </c>
      <c r="BA17" s="125">
        <f t="shared" si="6"/>
        <v>2.8489535879744659</v>
      </c>
      <c r="BB17" s="125">
        <f t="shared" si="6"/>
        <v>2.2754091877316656</v>
      </c>
      <c r="BC17" s="125">
        <f t="shared" si="6"/>
        <v>2.0807694302100499</v>
      </c>
      <c r="BD17" s="125">
        <f t="shared" si="6"/>
        <v>6.8240502801110869</v>
      </c>
      <c r="BE17" s="9">
        <f>SUM(G17:BD17)</f>
        <v>113.13135092576749</v>
      </c>
      <c r="BF17" s="127"/>
      <c r="BG17" s="127">
        <f>G17*DG17</f>
        <v>4395.4732007984094</v>
      </c>
      <c r="BH17" s="127">
        <f t="shared" ref="BH17:DD17" si="7">H17*DH17</f>
        <v>9101.9280557040584</v>
      </c>
      <c r="BI17" s="127">
        <f t="shared" si="7"/>
        <v>15753.302681786488</v>
      </c>
      <c r="BJ17" s="127">
        <f t="shared" si="7"/>
        <v>5410.4899344541327</v>
      </c>
      <c r="BK17" s="127">
        <f t="shared" si="7"/>
        <v>11871.454806610533</v>
      </c>
      <c r="BL17" s="127">
        <f t="shared" si="7"/>
        <v>188519.51109461579</v>
      </c>
      <c r="BM17" s="127">
        <f t="shared" si="7"/>
        <v>12832.727859711338</v>
      </c>
      <c r="BN17" s="127">
        <f t="shared" si="7"/>
        <v>24910.98877931957</v>
      </c>
      <c r="BO17" s="127">
        <f t="shared" si="7"/>
        <v>11261.55036028088</v>
      </c>
      <c r="BP17" s="127">
        <f t="shared" si="7"/>
        <v>30337.932879257376</v>
      </c>
      <c r="BQ17" s="127">
        <f t="shared" si="7"/>
        <v>13826.894725477285</v>
      </c>
      <c r="BR17" s="127">
        <f t="shared" si="7"/>
        <v>13898.252237563858</v>
      </c>
      <c r="BS17" s="127">
        <f t="shared" si="7"/>
        <v>23501.974104051093</v>
      </c>
      <c r="BT17" s="127">
        <f t="shared" si="7"/>
        <v>11851.948926348463</v>
      </c>
      <c r="BU17" s="127">
        <f t="shared" si="7"/>
        <v>15387.576962243875</v>
      </c>
      <c r="BV17" s="127">
        <f t="shared" si="7"/>
        <v>132605.31137088637</v>
      </c>
      <c r="BW17" s="127">
        <f t="shared" si="7"/>
        <v>23473.54083264379</v>
      </c>
      <c r="BX17" s="127">
        <f t="shared" si="7"/>
        <v>17026.958920150679</v>
      </c>
      <c r="BY17" s="127">
        <f t="shared" si="7"/>
        <v>16303.821539271648</v>
      </c>
      <c r="BZ17" s="127">
        <f t="shared" si="7"/>
        <v>18182.578997611483</v>
      </c>
      <c r="CA17" s="127">
        <f t="shared" si="7"/>
        <v>20159.550213101655</v>
      </c>
      <c r="CB17" s="127">
        <f t="shared" si="7"/>
        <v>22653.058016699222</v>
      </c>
      <c r="CC17" s="127">
        <f t="shared" si="7"/>
        <v>23802.370371594203</v>
      </c>
      <c r="CD17" s="127">
        <f t="shared" si="7"/>
        <v>13997.883050516106</v>
      </c>
      <c r="CE17" s="127">
        <f t="shared" si="7"/>
        <v>18121.815504469017</v>
      </c>
      <c r="CF17" s="127">
        <f t="shared" si="7"/>
        <v>28135.509407221452</v>
      </c>
      <c r="CG17" s="127">
        <f t="shared" si="7"/>
        <v>14268.93676057192</v>
      </c>
      <c r="CH17" s="127">
        <f t="shared" si="7"/>
        <v>21873.027541269665</v>
      </c>
      <c r="CI17" s="127">
        <f t="shared" si="7"/>
        <v>15914.851281643323</v>
      </c>
      <c r="CJ17" s="127">
        <f t="shared" si="7"/>
        <v>45921.339745545622</v>
      </c>
      <c r="CK17" s="127">
        <f t="shared" si="7"/>
        <v>46793.992863865322</v>
      </c>
      <c r="CL17" s="127">
        <f t="shared" si="7"/>
        <v>31429.829407186025</v>
      </c>
      <c r="CM17" s="127">
        <f t="shared" si="7"/>
        <v>21673.812605956449</v>
      </c>
      <c r="CN17" s="127">
        <f t="shared" si="7"/>
        <v>52736.085376631483</v>
      </c>
      <c r="CO17" s="127">
        <f t="shared" si="7"/>
        <v>12912.289011426921</v>
      </c>
      <c r="CP17" s="127">
        <f t="shared" si="7"/>
        <v>39323.909769812235</v>
      </c>
      <c r="CQ17" s="127">
        <f t="shared" si="7"/>
        <v>35712.454505632581</v>
      </c>
      <c r="CR17" s="127">
        <f t="shared" si="7"/>
        <v>36116.329703424621</v>
      </c>
      <c r="CS17" s="127">
        <f t="shared" si="7"/>
        <v>30570.843872974521</v>
      </c>
      <c r="CT17" s="127">
        <f t="shared" si="7"/>
        <v>38811.689504142108</v>
      </c>
      <c r="CU17" s="127">
        <f t="shared" si="7"/>
        <v>25487.404618843233</v>
      </c>
      <c r="CV17" s="127">
        <f t="shared" si="7"/>
        <v>34214.410457376187</v>
      </c>
      <c r="CW17" s="127">
        <f t="shared" si="7"/>
        <v>77689.428352720264</v>
      </c>
      <c r="CX17" s="127">
        <f t="shared" si="7"/>
        <v>41578.020045805228</v>
      </c>
      <c r="CY17" s="127">
        <f t="shared" si="7"/>
        <v>12276.980247101728</v>
      </c>
      <c r="CZ17" s="127"/>
      <c r="DA17" s="127">
        <f t="shared" si="7"/>
        <v>39172.399596251911</v>
      </c>
      <c r="DB17" s="127">
        <f t="shared" si="7"/>
        <v>31286.307479013467</v>
      </c>
      <c r="DC17" s="127">
        <f t="shared" si="7"/>
        <v>28610.059473030633</v>
      </c>
      <c r="DD17" s="127">
        <f t="shared" si="7"/>
        <v>93828.985338957413</v>
      </c>
      <c r="DE17" s="9">
        <f>SUM(BG17:DD17)</f>
        <v>1555527.7923915721</v>
      </c>
      <c r="DG17" s="221">
        <v>13749.75</v>
      </c>
      <c r="DH17" s="221">
        <v>13749.75</v>
      </c>
      <c r="DI17" s="221">
        <v>13749.75</v>
      </c>
      <c r="DJ17" s="221">
        <v>13749.75</v>
      </c>
      <c r="DK17" s="221">
        <v>13749.75</v>
      </c>
      <c r="DL17" s="221">
        <v>13749.75</v>
      </c>
      <c r="DM17" s="221">
        <v>13749.75</v>
      </c>
      <c r="DN17" s="221">
        <v>13749.75</v>
      </c>
      <c r="DO17" s="221">
        <v>13749.75</v>
      </c>
      <c r="DP17" s="221">
        <v>13749.75</v>
      </c>
      <c r="DQ17" s="221">
        <v>13749.75</v>
      </c>
      <c r="DR17" s="221">
        <v>13749.75</v>
      </c>
      <c r="DS17" s="221">
        <v>13749.75</v>
      </c>
      <c r="DT17" s="221">
        <v>13749.75</v>
      </c>
      <c r="DU17" s="221">
        <v>13749.75</v>
      </c>
      <c r="DV17" s="221">
        <v>13749.75</v>
      </c>
      <c r="DW17" s="221">
        <v>13749.75</v>
      </c>
      <c r="DX17" s="221">
        <v>13749.75</v>
      </c>
      <c r="DY17" s="221">
        <v>13749.75</v>
      </c>
      <c r="DZ17" s="221">
        <v>13749.75</v>
      </c>
      <c r="EA17" s="221">
        <v>13749.75</v>
      </c>
      <c r="EB17" s="221">
        <v>13749.75</v>
      </c>
      <c r="EC17" s="221">
        <v>13749.75</v>
      </c>
      <c r="ED17" s="221">
        <v>13749.75</v>
      </c>
      <c r="EE17" s="221">
        <v>13749.75</v>
      </c>
      <c r="EF17" s="221">
        <v>13749.75</v>
      </c>
      <c r="EG17" s="221">
        <v>13749.75</v>
      </c>
      <c r="EH17" s="221">
        <v>13749.75</v>
      </c>
      <c r="EI17" s="221">
        <v>13749.75</v>
      </c>
      <c r="EJ17" s="221">
        <v>13749.75</v>
      </c>
      <c r="EK17" s="221">
        <v>13749.75</v>
      </c>
      <c r="EL17" s="221">
        <v>13749.75</v>
      </c>
      <c r="EM17" s="221">
        <v>13749.75</v>
      </c>
      <c r="EN17" s="221">
        <v>13749.75</v>
      </c>
      <c r="EO17" s="221">
        <v>13749.75</v>
      </c>
      <c r="EP17" s="221">
        <v>13749.75</v>
      </c>
      <c r="EQ17" s="221">
        <v>13749.75</v>
      </c>
      <c r="ER17" s="221">
        <v>13749.75</v>
      </c>
      <c r="ES17" s="221">
        <v>13749.75</v>
      </c>
      <c r="ET17" s="221">
        <v>13749.75</v>
      </c>
      <c r="EU17" s="221">
        <v>13749.75</v>
      </c>
      <c r="EV17" s="221">
        <v>13749.75</v>
      </c>
      <c r="EW17" s="221">
        <v>13749.75</v>
      </c>
      <c r="EX17" s="221">
        <v>13749.75</v>
      </c>
      <c r="EY17" s="221">
        <v>13749.75</v>
      </c>
      <c r="EZ17" s="221">
        <v>13749.75</v>
      </c>
      <c r="FA17" s="221">
        <v>13749.75</v>
      </c>
      <c r="FB17" s="221">
        <v>13749.75</v>
      </c>
      <c r="FC17" s="221">
        <v>13749.75</v>
      </c>
      <c r="FD17" s="221">
        <v>13749.75</v>
      </c>
      <c r="FE17" s="222">
        <v>13749.75</v>
      </c>
    </row>
    <row r="18" spans="1:165">
      <c r="A18" s="1" t="s">
        <v>358</v>
      </c>
      <c r="B18" s="2" t="s">
        <v>263</v>
      </c>
      <c r="C18" s="37" t="s">
        <v>310</v>
      </c>
      <c r="D18" s="1">
        <v>4</v>
      </c>
      <c r="E18" s="1">
        <v>1</v>
      </c>
      <c r="F18" s="68" t="s">
        <v>566</v>
      </c>
      <c r="G18" s="58">
        <f t="shared" ref="G18:AL18" si="8">G$16*G288</f>
        <v>2.8870792083281978</v>
      </c>
      <c r="H18" s="58">
        <f t="shared" si="8"/>
        <v>5.9784205351426225</v>
      </c>
      <c r="I18" s="58">
        <f t="shared" si="8"/>
        <v>10.347243756787158</v>
      </c>
      <c r="J18" s="58">
        <f t="shared" si="8"/>
        <v>3.5537727755442017</v>
      </c>
      <c r="K18" s="58">
        <f t="shared" si="8"/>
        <v>7.7975291348716436</v>
      </c>
      <c r="L18" s="58">
        <f t="shared" si="8"/>
        <v>123.82529388339782</v>
      </c>
      <c r="M18" s="58">
        <f t="shared" si="8"/>
        <v>8.4289222337146512</v>
      </c>
      <c r="N18" s="58">
        <f t="shared" si="8"/>
        <v>16.362287853468601</v>
      </c>
      <c r="O18" s="58">
        <f t="shared" si="8"/>
        <v>7.3969255216485186</v>
      </c>
      <c r="P18" s="58">
        <f t="shared" si="8"/>
        <v>19.926868220570789</v>
      </c>
      <c r="Q18" s="58">
        <f t="shared" si="8"/>
        <v>9.0819209796153917</v>
      </c>
      <c r="R18" s="58">
        <f t="shared" si="8"/>
        <v>9.1287907431406801</v>
      </c>
      <c r="S18" s="58">
        <f t="shared" si="8"/>
        <v>15.436804569334821</v>
      </c>
      <c r="T18" s="58">
        <f t="shared" si="8"/>
        <v>7.7847170851167879</v>
      </c>
      <c r="U18" s="58">
        <f t="shared" si="8"/>
        <v>10.107024087002674</v>
      </c>
      <c r="V18" s="58">
        <f t="shared" si="8"/>
        <v>87.099163135207391</v>
      </c>
      <c r="W18" s="58">
        <f t="shared" si="8"/>
        <v>15.418128740145399</v>
      </c>
      <c r="X18" s="58">
        <f t="shared" si="8"/>
        <v>11.183819541999732</v>
      </c>
      <c r="Y18" s="58">
        <f t="shared" si="8"/>
        <v>10.708841126314811</v>
      </c>
      <c r="Z18" s="58">
        <f t="shared" si="8"/>
        <v>11.942865620987924</v>
      </c>
      <c r="AA18" s="58">
        <f t="shared" si="8"/>
        <v>13.241399869966676</v>
      </c>
      <c r="AB18" s="58">
        <f t="shared" si="8"/>
        <v>14.879210910257628</v>
      </c>
      <c r="AC18" s="58">
        <f t="shared" si="8"/>
        <v>15.63411388704959</v>
      </c>
      <c r="AD18" s="58">
        <f t="shared" si="8"/>
        <v>9.1942312623846671</v>
      </c>
      <c r="AE18" s="58">
        <f t="shared" si="8"/>
        <v>11.9029543282413</v>
      </c>
      <c r="AF18" s="58">
        <f t="shared" si="8"/>
        <v>18.480250137927506</v>
      </c>
      <c r="AG18" s="58">
        <f t="shared" si="8"/>
        <v>9.3722675044211829</v>
      </c>
      <c r="AH18" s="58">
        <f t="shared" si="8"/>
        <v>14.366863396213871</v>
      </c>
      <c r="AI18" s="58">
        <f t="shared" si="8"/>
        <v>10.453353743692889</v>
      </c>
      <c r="AJ18" s="58">
        <f t="shared" si="8"/>
        <v>30.162519287765875</v>
      </c>
      <c r="AK18" s="58">
        <f t="shared" si="8"/>
        <v>30.735704143841431</v>
      </c>
      <c r="AL18" s="58">
        <f t="shared" si="8"/>
        <v>20.644058752606327</v>
      </c>
      <c r="AM18" s="58">
        <f t="shared" ref="AM18:BD18" si="9">AM$16*AM288</f>
        <v>14.236013025512767</v>
      </c>
      <c r="AN18" s="58">
        <f t="shared" si="9"/>
        <v>34.638649506914895</v>
      </c>
      <c r="AO18" s="58">
        <f t="shared" si="9"/>
        <v>8.4811803948762243</v>
      </c>
      <c r="AP18" s="58">
        <f t="shared" si="9"/>
        <v>25.829128537509174</v>
      </c>
      <c r="AQ18" s="58">
        <f t="shared" si="9"/>
        <v>23.457015927852812</v>
      </c>
      <c r="AR18" s="58">
        <f t="shared" si="9"/>
        <v>23.722293324173428</v>
      </c>
      <c r="AS18" s="58">
        <f t="shared" si="9"/>
        <v>20.079851177497854</v>
      </c>
      <c r="AT18" s="58">
        <f t="shared" si="9"/>
        <v>25.492686836799468</v>
      </c>
      <c r="AU18" s="58">
        <f t="shared" si="9"/>
        <v>16.740895140924597</v>
      </c>
      <c r="AV18" s="58">
        <f t="shared" si="9"/>
        <v>22.473055469603349</v>
      </c>
      <c r="AW18" s="58">
        <f t="shared" si="9"/>
        <v>51.028756872707135</v>
      </c>
      <c r="AX18" s="58">
        <f t="shared" si="9"/>
        <v>27.309696070014251</v>
      </c>
      <c r="AY18" s="58">
        <f t="shared" si="9"/>
        <v>8.0638904603092758</v>
      </c>
      <c r="AZ18" s="58">
        <f t="shared" si="9"/>
        <v>0</v>
      </c>
      <c r="BA18" s="58">
        <f t="shared" si="9"/>
        <v>25.729612091394397</v>
      </c>
      <c r="BB18" s="58">
        <f t="shared" si="9"/>
        <v>20.549789226701609</v>
      </c>
      <c r="BC18" s="58">
        <f t="shared" si="9"/>
        <v>18.791948916584516</v>
      </c>
      <c r="BD18" s="58">
        <f t="shared" si="9"/>
        <v>61.629704092253256</v>
      </c>
      <c r="BE18" s="9">
        <f t="shared" ref="BE18:BE20" si="10">SUM(G18:BD18)</f>
        <v>1021.7175130483379</v>
      </c>
      <c r="BF18" s="7"/>
      <c r="BG18" s="7">
        <f t="shared" ref="BG18:BG21" si="11">G18*DG18</f>
        <v>19501.289743429032</v>
      </c>
      <c r="BH18" s="7">
        <f t="shared" ref="BH18:BH21" si="12">H18*DH18</f>
        <v>40382.304277475487</v>
      </c>
      <c r="BI18" s="7">
        <f t="shared" ref="BI18:BI21" si="13">I18*DI18</f>
        <v>69892.297365765582</v>
      </c>
      <c r="BJ18" s="7">
        <f t="shared" ref="BJ18:BJ21" si="14">J18*DJ18</f>
        <v>24004.589960082318</v>
      </c>
      <c r="BK18" s="7">
        <f t="shared" ref="BK18:BK21" si="15">K18*DK18</f>
        <v>52669.796693944852</v>
      </c>
      <c r="BL18" s="7">
        <f t="shared" ref="BL18:BL21" si="16">L18*DL18</f>
        <v>836399.95973081968</v>
      </c>
      <c r="BM18" s="7">
        <f t="shared" ref="BM18:BM21" si="17">M18*DM18</f>
        <v>56934.653621673213</v>
      </c>
      <c r="BN18" s="7">
        <f t="shared" ref="BN18:BN21" si="18">N18*DN18</f>
        <v>110521.9820001584</v>
      </c>
      <c r="BO18" s="7">
        <f t="shared" ref="BO18:BO21" si="19">O18*DO18</f>
        <v>49963.848373859604</v>
      </c>
      <c r="BP18" s="7">
        <f t="shared" ref="BP18:BP21" si="20">P18*DP18</f>
        <v>134599.57375866486</v>
      </c>
      <c r="BQ18" s="7">
        <f t="shared" ref="BQ18:BQ21" si="21">Q18*DQ18</f>
        <v>61345.449733249283</v>
      </c>
      <c r="BR18" s="7">
        <f t="shared" ref="BR18:BR21" si="22">R18*DR18</f>
        <v>61662.039882932746</v>
      </c>
      <c r="BS18" s="7">
        <f t="shared" ref="BS18:BS21" si="23">S18*DS18</f>
        <v>104270.64063601063</v>
      </c>
      <c r="BT18" s="7">
        <f t="shared" ref="BT18:BT21" si="24">T18*DT18</f>
        <v>52583.25542630109</v>
      </c>
      <c r="BU18" s="7">
        <f t="shared" ref="BU18:BU21" si="25">U18*DU18</f>
        <v>68269.690902796137</v>
      </c>
      <c r="BV18" s="7">
        <f t="shared" ref="BV18:BV21" si="26">V18*DV18</f>
        <v>588326.78085525683</v>
      </c>
      <c r="BW18" s="7">
        <f t="shared" ref="BW18:BW21" si="27">W18*DW18</f>
        <v>104144.49142778276</v>
      </c>
      <c r="BX18" s="7">
        <f t="shared" ref="BX18:BX21" si="28">X18*DX18</f>
        <v>75543.097223527046</v>
      </c>
      <c r="BY18" s="7">
        <f t="shared" ref="BY18:BY21" si="29">Y18*DY18</f>
        <v>72334.771078741353</v>
      </c>
      <c r="BZ18" s="7">
        <f t="shared" ref="BZ18:BZ21" si="30">Z18*DZ18</f>
        <v>80670.208898282232</v>
      </c>
      <c r="CA18" s="7">
        <f t="shared" ref="CA18:CA21" si="31">AA18*EA18</f>
        <v>89441.389321061259</v>
      </c>
      <c r="CB18" s="7">
        <f t="shared" ref="CB18:CB21" si="32">AB18*EB18</f>
        <v>100504.27514337153</v>
      </c>
      <c r="CC18" s="7">
        <f t="shared" ref="CC18:CC21" si="33">AC18*EC18</f>
        <v>105603.40149783059</v>
      </c>
      <c r="CD18" s="7">
        <f t="shared" ref="CD18:CD21" si="34">AD18*ED18</f>
        <v>62104.069503407351</v>
      </c>
      <c r="CE18" s="7">
        <f t="shared" ref="CE18:CE21" si="35">AE18*EE18</f>
        <v>80400.62097646785</v>
      </c>
      <c r="CF18" s="7">
        <f t="shared" ref="CF18:CF21" si="36">AF18*EF18</f>
        <v>124828.13475680724</v>
      </c>
      <c r="CG18" s="7">
        <f t="shared" ref="CG18:CG21" si="37">AG18*EG18</f>
        <v>63306.646949419242</v>
      </c>
      <c r="CH18" s="7">
        <f t="shared" ref="CH18:CH21" si="38">AH18*EH18</f>
        <v>97043.532780684996</v>
      </c>
      <c r="CI18" s="7">
        <f t="shared" ref="CI18:CI21" si="39">AI18*EI18</f>
        <v>70609.036135298113</v>
      </c>
      <c r="CJ18" s="7">
        <f t="shared" ref="CJ18:CJ21" si="40">AJ18*EJ18</f>
        <v>203738.09846495304</v>
      </c>
      <c r="CK18" s="7">
        <f t="shared" ref="CK18:CK21" si="41">AK18*EK18</f>
        <v>207609.77746933608</v>
      </c>
      <c r="CL18" s="7">
        <f t="shared" ref="CL18:CL21" si="42">AL18*EL18</f>
        <v>139443.96470094455</v>
      </c>
      <c r="CM18" s="7">
        <f t="shared" ref="CM18:CM21" si="43">AM18*EM18</f>
        <v>96159.680690753958</v>
      </c>
      <c r="CN18" s="7">
        <f t="shared" ref="CN18:CN21" si="44">AN18*EN18</f>
        <v>233972.91574365532</v>
      </c>
      <c r="CO18" s="7">
        <f t="shared" ref="CO18:CO21" si="45">AO18*EO18</f>
        <v>57287.640661076533</v>
      </c>
      <c r="CP18" s="7">
        <f t="shared" ref="CP18:CP21" si="46">AP18*EP18</f>
        <v>174467.44030341753</v>
      </c>
      <c r="CQ18" s="7">
        <f t="shared" ref="CQ18:CQ21" si="47">AQ18*EQ18</f>
        <v>158444.58399538524</v>
      </c>
      <c r="CR18" s="7">
        <f t="shared" ref="CR18:CR21" si="48">AR18*ER18</f>
        <v>160236.44732670911</v>
      </c>
      <c r="CS18" s="7">
        <f t="shared" ref="CS18:CS21" si="49">AS18*ES18</f>
        <v>135632.92433672844</v>
      </c>
      <c r="CT18" s="7">
        <f t="shared" ref="CT18:CT21" si="50">AT18*ET18</f>
        <v>172194.88502734969</v>
      </c>
      <c r="CU18" s="7">
        <f t="shared" ref="CU18:CU21" si="51">AU18*EU18</f>
        <v>113079.35222760309</v>
      </c>
      <c r="CV18" s="7">
        <f t="shared" ref="CV18:CV21" si="52">AV18*EV18</f>
        <v>151798.24816329309</v>
      </c>
      <c r="CW18" s="7">
        <f t="shared" ref="CW18:CW21" si="53">AW18*EW18</f>
        <v>344682.80958522746</v>
      </c>
      <c r="CX18" s="7">
        <f t="shared" ref="CX18:CX21" si="54">AX18*EX18</f>
        <v>184468.19689949809</v>
      </c>
      <c r="CY18" s="7">
        <f t="shared" ref="CY18:CY21" si="55">AY18*EY18</f>
        <v>54468.981617177684</v>
      </c>
      <c r="CZ18" s="7"/>
      <c r="DA18" s="7">
        <f t="shared" ref="DA18:DA21" si="56">BA18*FA18</f>
        <v>173795.23877727916</v>
      </c>
      <c r="DB18" s="7">
        <f t="shared" ref="DB18:DB21" si="57">BB18*FB18</f>
        <v>138807.20443010039</v>
      </c>
      <c r="DC18" s="7">
        <f t="shared" ref="DC18:DC21" si="58">BC18*FC18</f>
        <v>126933.55956736626</v>
      </c>
      <c r="DD18" s="7">
        <f t="shared" ref="DD18:DD21" si="59">BD18*FD18</f>
        <v>416288.79209059774</v>
      </c>
      <c r="DE18" s="9">
        <f t="shared" ref="DE18:DE23" si="60">SUM(BG18:DD18)</f>
        <v>6901372.5707335556</v>
      </c>
      <c r="DF18" s="1"/>
      <c r="DG18" s="221">
        <v>6754.6777681660897</v>
      </c>
      <c r="DH18" s="221">
        <v>6754.6777681660897</v>
      </c>
      <c r="DI18" s="221">
        <v>6754.6777681660897</v>
      </c>
      <c r="DJ18" s="221">
        <v>6754.6777681660897</v>
      </c>
      <c r="DK18" s="221">
        <v>6754.6777681660897</v>
      </c>
      <c r="DL18" s="221">
        <v>6754.6777681660897</v>
      </c>
      <c r="DM18" s="221">
        <v>6754.6777681660897</v>
      </c>
      <c r="DN18" s="221">
        <v>6754.6777681660897</v>
      </c>
      <c r="DO18" s="221">
        <v>6754.6777681660897</v>
      </c>
      <c r="DP18" s="221">
        <v>6754.6777681660897</v>
      </c>
      <c r="DQ18" s="221">
        <v>6754.6777681660897</v>
      </c>
      <c r="DR18" s="221">
        <v>6754.6777681660897</v>
      </c>
      <c r="DS18" s="221">
        <v>6754.6777681660897</v>
      </c>
      <c r="DT18" s="221">
        <v>6754.6777681660897</v>
      </c>
      <c r="DU18" s="221">
        <v>6754.6777681660897</v>
      </c>
      <c r="DV18" s="221">
        <v>6754.6777681660897</v>
      </c>
      <c r="DW18" s="221">
        <v>6754.6777681660897</v>
      </c>
      <c r="DX18" s="221">
        <v>6754.6777681660897</v>
      </c>
      <c r="DY18" s="221">
        <v>6754.6777681660897</v>
      </c>
      <c r="DZ18" s="221">
        <v>6754.6777681660897</v>
      </c>
      <c r="EA18" s="221">
        <v>6754.6777681660897</v>
      </c>
      <c r="EB18" s="221">
        <v>6754.6777681660897</v>
      </c>
      <c r="EC18" s="221">
        <v>6754.6777681660897</v>
      </c>
      <c r="ED18" s="221">
        <v>6754.6777681660897</v>
      </c>
      <c r="EE18" s="221">
        <v>6754.6777681660897</v>
      </c>
      <c r="EF18" s="221">
        <v>6754.6777681660897</v>
      </c>
      <c r="EG18" s="221">
        <v>6754.6777681660897</v>
      </c>
      <c r="EH18" s="221">
        <v>6754.6777681660897</v>
      </c>
      <c r="EI18" s="221">
        <v>6754.6777681660897</v>
      </c>
      <c r="EJ18" s="221">
        <v>6754.6777681660897</v>
      </c>
      <c r="EK18" s="221">
        <v>6754.6777681660897</v>
      </c>
      <c r="EL18" s="221">
        <v>6754.6777681660897</v>
      </c>
      <c r="EM18" s="221">
        <v>6754.6777681660897</v>
      </c>
      <c r="EN18" s="221">
        <v>6754.6777681660897</v>
      </c>
      <c r="EO18" s="221">
        <v>6754.6777681660897</v>
      </c>
      <c r="EP18" s="221">
        <v>6754.6777681660897</v>
      </c>
      <c r="EQ18" s="221">
        <v>6754.6777681660897</v>
      </c>
      <c r="ER18" s="221">
        <v>6754.6777681660897</v>
      </c>
      <c r="ES18" s="221">
        <v>6754.6777681660897</v>
      </c>
      <c r="ET18" s="221">
        <v>6754.6777681660897</v>
      </c>
      <c r="EU18" s="221">
        <v>6754.6777681660897</v>
      </c>
      <c r="EV18" s="221">
        <v>6754.6777681660897</v>
      </c>
      <c r="EW18" s="221">
        <v>6754.6777681660897</v>
      </c>
      <c r="EX18" s="221">
        <v>6754.6777681660897</v>
      </c>
      <c r="EY18" s="221">
        <v>6754.6777681660897</v>
      </c>
      <c r="EZ18" s="221">
        <v>6754.6777681660897</v>
      </c>
      <c r="FA18" s="221">
        <v>6754.6777681660897</v>
      </c>
      <c r="FB18" s="221">
        <v>6754.6777681660897</v>
      </c>
      <c r="FC18" s="221">
        <v>6754.6777681660897</v>
      </c>
      <c r="FD18" s="221">
        <v>6754.6777681660897</v>
      </c>
      <c r="FE18" s="222">
        <v>6754.6777681660897</v>
      </c>
    </row>
    <row r="19" spans="1:165">
      <c r="A19" s="1" t="s">
        <v>358</v>
      </c>
      <c r="B19" s="2" t="s">
        <v>368</v>
      </c>
      <c r="C19" s="37" t="s">
        <v>310</v>
      </c>
      <c r="D19" s="1">
        <v>4</v>
      </c>
      <c r="E19" s="1">
        <v>1</v>
      </c>
      <c r="F19" s="68" t="s">
        <v>272</v>
      </c>
      <c r="G19" s="58">
        <f t="shared" ref="G19:AL19" si="61">G$16*G289</f>
        <v>11.251117503043712</v>
      </c>
      <c r="H19" s="58">
        <f t="shared" si="61"/>
        <v>23.298256497246989</v>
      </c>
      <c r="I19" s="58">
        <f t="shared" si="61"/>
        <v>40.323817581597019</v>
      </c>
      <c r="J19" s="58">
        <f t="shared" si="61"/>
        <v>13.849261551753138</v>
      </c>
      <c r="K19" s="58">
        <f t="shared" si="61"/>
        <v>30.387429716779195</v>
      </c>
      <c r="L19" s="58">
        <f t="shared" si="61"/>
        <v>482.55445410441797</v>
      </c>
      <c r="M19" s="58">
        <f t="shared" si="61"/>
        <v>32.848005763740915</v>
      </c>
      <c r="N19" s="58">
        <f t="shared" si="61"/>
        <v>63.764798252487914</v>
      </c>
      <c r="O19" s="58">
        <f t="shared" si="61"/>
        <v>28.826253871130255</v>
      </c>
      <c r="P19" s="58">
        <f t="shared" si="61"/>
        <v>77.656177624283231</v>
      </c>
      <c r="Q19" s="58">
        <f t="shared" si="61"/>
        <v>35.392780288207042</v>
      </c>
      <c r="R19" s="58">
        <f t="shared" si="61"/>
        <v>35.575434513710007</v>
      </c>
      <c r="S19" s="58">
        <f t="shared" si="61"/>
        <v>60.158135454025405</v>
      </c>
      <c r="T19" s="58">
        <f t="shared" si="61"/>
        <v>30.33750040523454</v>
      </c>
      <c r="U19" s="58">
        <f t="shared" si="61"/>
        <v>39.387667397878069</v>
      </c>
      <c r="V19" s="58">
        <f t="shared" si="61"/>
        <v>339.43056221808757</v>
      </c>
      <c r="W19" s="58">
        <f t="shared" si="61"/>
        <v>60.08535464909604</v>
      </c>
      <c r="X19" s="58">
        <f t="shared" si="61"/>
        <v>43.584002626910717</v>
      </c>
      <c r="Y19" s="58">
        <f t="shared" si="61"/>
        <v>41.732983801079776</v>
      </c>
      <c r="Z19" s="58">
        <f t="shared" si="61"/>
        <v>46.542049846497058</v>
      </c>
      <c r="AA19" s="58">
        <f t="shared" si="61"/>
        <v>51.602514199134838</v>
      </c>
      <c r="AB19" s="58">
        <f t="shared" si="61"/>
        <v>57.98516016497458</v>
      </c>
      <c r="AC19" s="58">
        <f t="shared" si="61"/>
        <v>60.927061471590321</v>
      </c>
      <c r="AD19" s="58">
        <f t="shared" si="61"/>
        <v>35.830460066646125</v>
      </c>
      <c r="AE19" s="58">
        <f t="shared" si="61"/>
        <v>46.386513190940363</v>
      </c>
      <c r="AF19" s="58">
        <f t="shared" si="61"/>
        <v>72.018621861041026</v>
      </c>
      <c r="AG19" s="58">
        <f t="shared" si="61"/>
        <v>36.524277774582551</v>
      </c>
      <c r="AH19" s="58">
        <f t="shared" si="61"/>
        <v>55.988511764656991</v>
      </c>
      <c r="AI19" s="58">
        <f t="shared" si="61"/>
        <v>40.737334442332575</v>
      </c>
      <c r="AJ19" s="58">
        <f t="shared" si="61"/>
        <v>117.54511193026407</v>
      </c>
      <c r="AK19" s="58">
        <f t="shared" si="61"/>
        <v>119.77884703114675</v>
      </c>
      <c r="AL19" s="58">
        <f t="shared" si="61"/>
        <v>80.451111315304075</v>
      </c>
      <c r="AM19" s="58">
        <f t="shared" ref="AM19:BD19" si="62">AM$16*AM289</f>
        <v>55.478580172954167</v>
      </c>
      <c r="AN19" s="58">
        <f t="shared" si="62"/>
        <v>134.98885469606537</v>
      </c>
      <c r="AO19" s="58">
        <f t="shared" si="62"/>
        <v>33.051658891797054</v>
      </c>
      <c r="AP19" s="58">
        <f t="shared" si="62"/>
        <v>100.65763327117547</v>
      </c>
      <c r="AQ19" s="58">
        <f t="shared" si="62"/>
        <v>91.413370895308745</v>
      </c>
      <c r="AR19" s="58">
        <f t="shared" si="62"/>
        <v>92.447172513322926</v>
      </c>
      <c r="AS19" s="58">
        <f t="shared" si="62"/>
        <v>78.252361206425476</v>
      </c>
      <c r="AT19" s="58">
        <f t="shared" si="62"/>
        <v>99.34650017282145</v>
      </c>
      <c r="AU19" s="58">
        <f t="shared" si="62"/>
        <v>65.240253122720858</v>
      </c>
      <c r="AV19" s="58">
        <f t="shared" si="62"/>
        <v>87.578819109483646</v>
      </c>
      <c r="AW19" s="58">
        <f t="shared" si="62"/>
        <v>198.86206722452044</v>
      </c>
      <c r="AX19" s="58">
        <f t="shared" si="62"/>
        <v>106.42749203755554</v>
      </c>
      <c r="AY19" s="58">
        <f t="shared" si="62"/>
        <v>31.42545547032292</v>
      </c>
      <c r="AZ19" s="58">
        <f t="shared" si="62"/>
        <v>0</v>
      </c>
      <c r="BA19" s="58">
        <f t="shared" si="62"/>
        <v>100.26981182675758</v>
      </c>
      <c r="BB19" s="58">
        <f t="shared" si="62"/>
        <v>80.083737427587138</v>
      </c>
      <c r="BC19" s="58">
        <f t="shared" si="62"/>
        <v>73.233330336689662</v>
      </c>
      <c r="BD19" s="58">
        <f t="shared" si="62"/>
        <v>240.17458212422224</v>
      </c>
      <c r="BE19" s="9">
        <f t="shared" si="10"/>
        <v>3981.6932493795516</v>
      </c>
      <c r="BF19" s="7"/>
      <c r="BG19" s="7">
        <f t="shared" si="11"/>
        <v>37766.08417074693</v>
      </c>
      <c r="BH19" s="7">
        <f t="shared" si="12"/>
        <v>78204.135337547617</v>
      </c>
      <c r="BI19" s="7">
        <f t="shared" si="13"/>
        <v>135353.01613021659</v>
      </c>
      <c r="BJ19" s="7">
        <f t="shared" si="14"/>
        <v>46487.149149824865</v>
      </c>
      <c r="BK19" s="7">
        <f t="shared" si="15"/>
        <v>102000.02160728308</v>
      </c>
      <c r="BL19" s="7">
        <f t="shared" si="16"/>
        <v>1619767.2920708701</v>
      </c>
      <c r="BM19" s="7">
        <f t="shared" si="17"/>
        <v>110259.3187013665</v>
      </c>
      <c r="BN19" s="7">
        <f t="shared" si="18"/>
        <v>214036.2268265966</v>
      </c>
      <c r="BO19" s="7">
        <f t="shared" si="19"/>
        <v>96759.6978460065</v>
      </c>
      <c r="BP19" s="7">
        <f t="shared" si="20"/>
        <v>260664.75083419634</v>
      </c>
      <c r="BQ19" s="7">
        <f t="shared" si="21"/>
        <v>118801.24076915765</v>
      </c>
      <c r="BR19" s="7">
        <f t="shared" si="22"/>
        <v>119414.3474096866</v>
      </c>
      <c r="BS19" s="7">
        <f t="shared" si="23"/>
        <v>201929.91553926104</v>
      </c>
      <c r="BT19" s="7">
        <f t="shared" si="24"/>
        <v>101832.42629225124</v>
      </c>
      <c r="BU19" s="7">
        <f t="shared" si="25"/>
        <v>132210.68590166589</v>
      </c>
      <c r="BV19" s="7">
        <f t="shared" si="26"/>
        <v>1139350.2182680424</v>
      </c>
      <c r="BW19" s="7">
        <f t="shared" si="27"/>
        <v>201685.6157171115</v>
      </c>
      <c r="BX19" s="7">
        <f t="shared" si="28"/>
        <v>146296.32223294099</v>
      </c>
      <c r="BY19" s="7">
        <f t="shared" si="29"/>
        <v>140083.09650144746</v>
      </c>
      <c r="BZ19" s="7">
        <f t="shared" si="30"/>
        <v>156225.45684963308</v>
      </c>
      <c r="CA19" s="7">
        <f t="shared" si="31"/>
        <v>173211.67378613577</v>
      </c>
      <c r="CB19" s="7">
        <f t="shared" si="32"/>
        <v>194635.99405590206</v>
      </c>
      <c r="CC19" s="7">
        <f t="shared" si="33"/>
        <v>204510.93246425342</v>
      </c>
      <c r="CD19" s="7">
        <f t="shared" si="34"/>
        <v>120270.37939897754</v>
      </c>
      <c r="CE19" s="7">
        <f t="shared" si="35"/>
        <v>155703.37444992465</v>
      </c>
      <c r="CF19" s="7">
        <f t="shared" si="36"/>
        <v>241741.43895746168</v>
      </c>
      <c r="CG19" s="7">
        <f t="shared" si="37"/>
        <v>122599.28387890971</v>
      </c>
      <c r="CH19" s="7">
        <f t="shared" si="38"/>
        <v>187933.94054651671</v>
      </c>
      <c r="CI19" s="7">
        <f t="shared" si="39"/>
        <v>136741.04825807744</v>
      </c>
      <c r="CJ19" s="7">
        <f t="shared" si="40"/>
        <v>394558.01522091479</v>
      </c>
      <c r="CK19" s="7">
        <f t="shared" si="41"/>
        <v>402055.88623792853</v>
      </c>
      <c r="CL19" s="7">
        <f t="shared" si="42"/>
        <v>270046.37012651953</v>
      </c>
      <c r="CM19" s="7">
        <f t="shared" si="43"/>
        <v>186222.27773539044</v>
      </c>
      <c r="CN19" s="7">
        <f t="shared" si="44"/>
        <v>453110.58632044267</v>
      </c>
      <c r="CO19" s="7">
        <f t="shared" si="45"/>
        <v>110942.91134660582</v>
      </c>
      <c r="CP19" s="7">
        <f t="shared" si="46"/>
        <v>337872.62905386975</v>
      </c>
      <c r="CQ19" s="7">
        <f t="shared" si="47"/>
        <v>306842.85882091231</v>
      </c>
      <c r="CR19" s="7">
        <f t="shared" si="48"/>
        <v>310312.97091521905</v>
      </c>
      <c r="CS19" s="7">
        <f t="shared" si="49"/>
        <v>262665.93154698424</v>
      </c>
      <c r="CT19" s="7">
        <f t="shared" si="50"/>
        <v>333471.61173820356</v>
      </c>
      <c r="CU19" s="7">
        <f t="shared" si="51"/>
        <v>218988.81511876237</v>
      </c>
      <c r="CV19" s="7">
        <f t="shared" si="52"/>
        <v>293971.60354681336</v>
      </c>
      <c r="CW19" s="7">
        <f t="shared" si="53"/>
        <v>667510.72212500335</v>
      </c>
      <c r="CX19" s="7">
        <f t="shared" si="54"/>
        <v>357240.03604837344</v>
      </c>
      <c r="CY19" s="7">
        <f t="shared" si="55"/>
        <v>105484.31265385069</v>
      </c>
      <c r="CZ19" s="7"/>
      <c r="DA19" s="7">
        <f t="shared" si="56"/>
        <v>336570.84749224753</v>
      </c>
      <c r="DB19" s="7">
        <f t="shared" si="57"/>
        <v>268813.22389354318</v>
      </c>
      <c r="DC19" s="7">
        <f t="shared" si="58"/>
        <v>245818.79238674155</v>
      </c>
      <c r="DD19" s="7">
        <f t="shared" si="59"/>
        <v>806182.45091863628</v>
      </c>
      <c r="DE19" s="9">
        <f t="shared" si="60"/>
        <v>13365157.93719897</v>
      </c>
      <c r="DF19" s="1"/>
      <c r="DG19" s="221">
        <v>3356.6518312985572</v>
      </c>
      <c r="DH19" s="221">
        <v>3356.6518312985572</v>
      </c>
      <c r="DI19" s="221">
        <v>3356.6518312985572</v>
      </c>
      <c r="DJ19" s="221">
        <v>3356.6518312985572</v>
      </c>
      <c r="DK19" s="221">
        <v>3356.6518312985572</v>
      </c>
      <c r="DL19" s="221">
        <v>3356.6518312985572</v>
      </c>
      <c r="DM19" s="221">
        <v>3356.6518312985572</v>
      </c>
      <c r="DN19" s="221">
        <v>3356.6518312985572</v>
      </c>
      <c r="DO19" s="221">
        <v>3356.6518312985572</v>
      </c>
      <c r="DP19" s="221">
        <v>3356.6518312985572</v>
      </c>
      <c r="DQ19" s="221">
        <v>3356.6518312985572</v>
      </c>
      <c r="DR19" s="221">
        <v>3356.6518312985572</v>
      </c>
      <c r="DS19" s="221">
        <v>3356.6518312985572</v>
      </c>
      <c r="DT19" s="221">
        <v>3356.6518312985572</v>
      </c>
      <c r="DU19" s="221">
        <v>3356.6518312985572</v>
      </c>
      <c r="DV19" s="221">
        <v>3356.6518312985572</v>
      </c>
      <c r="DW19" s="221">
        <v>3356.6518312985572</v>
      </c>
      <c r="DX19" s="221">
        <v>3356.6518312985572</v>
      </c>
      <c r="DY19" s="221">
        <v>3356.6518312985572</v>
      </c>
      <c r="DZ19" s="221">
        <v>3356.6518312985572</v>
      </c>
      <c r="EA19" s="221">
        <v>3356.6518312985572</v>
      </c>
      <c r="EB19" s="221">
        <v>3356.6518312985572</v>
      </c>
      <c r="EC19" s="221">
        <v>3356.6518312985572</v>
      </c>
      <c r="ED19" s="221">
        <v>3356.6518312985572</v>
      </c>
      <c r="EE19" s="221">
        <v>3356.6518312985572</v>
      </c>
      <c r="EF19" s="221">
        <v>3356.6518312985572</v>
      </c>
      <c r="EG19" s="221">
        <v>3356.6518312985572</v>
      </c>
      <c r="EH19" s="221">
        <v>3356.6518312985572</v>
      </c>
      <c r="EI19" s="221">
        <v>3356.6518312985572</v>
      </c>
      <c r="EJ19" s="221">
        <v>3356.6518312985572</v>
      </c>
      <c r="EK19" s="221">
        <v>3356.6518312985572</v>
      </c>
      <c r="EL19" s="221">
        <v>3356.6518312985572</v>
      </c>
      <c r="EM19" s="221">
        <v>3356.6518312985572</v>
      </c>
      <c r="EN19" s="221">
        <v>3356.6518312985572</v>
      </c>
      <c r="EO19" s="221">
        <v>3356.6518312985572</v>
      </c>
      <c r="EP19" s="221">
        <v>3356.6518312985572</v>
      </c>
      <c r="EQ19" s="221">
        <v>3356.6518312985572</v>
      </c>
      <c r="ER19" s="221">
        <v>3356.6518312985572</v>
      </c>
      <c r="ES19" s="221">
        <v>3356.6518312985572</v>
      </c>
      <c r="ET19" s="221">
        <v>3356.6518312985572</v>
      </c>
      <c r="EU19" s="221">
        <v>3356.6518312985572</v>
      </c>
      <c r="EV19" s="221">
        <v>3356.6518312985572</v>
      </c>
      <c r="EW19" s="221">
        <v>3356.6518312985572</v>
      </c>
      <c r="EX19" s="221">
        <v>3356.6518312985572</v>
      </c>
      <c r="EY19" s="221">
        <v>3356.6518312985572</v>
      </c>
      <c r="EZ19" s="221">
        <v>3356.6518312985572</v>
      </c>
      <c r="FA19" s="221">
        <v>3356.6518312985572</v>
      </c>
      <c r="FB19" s="221">
        <v>3356.6518312985572</v>
      </c>
      <c r="FC19" s="221">
        <v>3356.6518312985572</v>
      </c>
      <c r="FD19" s="221">
        <v>3356.6518312985572</v>
      </c>
      <c r="FE19" s="222">
        <v>3356.6518312985572</v>
      </c>
    </row>
    <row r="20" spans="1:165">
      <c r="A20" s="1" t="s">
        <v>358</v>
      </c>
      <c r="B20" s="2" t="s">
        <v>369</v>
      </c>
      <c r="C20" s="37" t="s">
        <v>310</v>
      </c>
      <c r="D20" s="1">
        <v>4</v>
      </c>
      <c r="E20" s="1">
        <v>1</v>
      </c>
      <c r="F20" s="68" t="s">
        <v>272</v>
      </c>
      <c r="G20" s="58">
        <f t="shared" ref="G20:AL20" si="63">G$16*G290</f>
        <v>3.828626666407549</v>
      </c>
      <c r="H20" s="58">
        <f t="shared" si="63"/>
        <v>7.9281303463439805</v>
      </c>
      <c r="I20" s="58">
        <f t="shared" si="63"/>
        <v>13.721734151517921</v>
      </c>
      <c r="J20" s="58">
        <f t="shared" si="63"/>
        <v>4.7127453848696028</v>
      </c>
      <c r="K20" s="58">
        <f t="shared" si="63"/>
        <v>10.340494951347949</v>
      </c>
      <c r="L20" s="58">
        <f t="shared" si="63"/>
        <v>164.20776429346785</v>
      </c>
      <c r="M20" s="58">
        <f t="shared" si="63"/>
        <v>11.177800851457231</v>
      </c>
      <c r="N20" s="58">
        <f t="shared" si="63"/>
        <v>21.69843190256692</v>
      </c>
      <c r="O20" s="58">
        <f t="shared" si="63"/>
        <v>9.8092446580338901</v>
      </c>
      <c r="P20" s="58">
        <f t="shared" si="63"/>
        <v>26.425509500116803</v>
      </c>
      <c r="Q20" s="58">
        <f t="shared" si="63"/>
        <v>12.043758530925949</v>
      </c>
      <c r="R20" s="58">
        <f t="shared" si="63"/>
        <v>12.105913675808532</v>
      </c>
      <c r="S20" s="58">
        <f t="shared" si="63"/>
        <v>20.471125782690553</v>
      </c>
      <c r="T20" s="58">
        <f t="shared" si="63"/>
        <v>10.323504577408336</v>
      </c>
      <c r="U20" s="58">
        <f t="shared" si="63"/>
        <v>13.403172945826208</v>
      </c>
      <c r="V20" s="58">
        <f t="shared" si="63"/>
        <v>115.50434004002845</v>
      </c>
      <c r="W20" s="58">
        <f t="shared" si="63"/>
        <v>20.446359306784512</v>
      </c>
      <c r="X20" s="58">
        <f t="shared" si="63"/>
        <v>14.831137852842204</v>
      </c>
      <c r="Y20" s="58">
        <f t="shared" si="63"/>
        <v>14.20125730678253</v>
      </c>
      <c r="Z20" s="58">
        <f t="shared" si="63"/>
        <v>15.837727506033296</v>
      </c>
      <c r="AA20" s="58">
        <f t="shared" si="63"/>
        <v>17.559745675310477</v>
      </c>
      <c r="AB20" s="58">
        <f t="shared" si="63"/>
        <v>19.731687132720538</v>
      </c>
      <c r="AC20" s="58">
        <f t="shared" si="63"/>
        <v>20.732782516303658</v>
      </c>
      <c r="AD20" s="58">
        <f t="shared" si="63"/>
        <v>12.19269595608624</v>
      </c>
      <c r="AE20" s="58">
        <f t="shared" si="63"/>
        <v>15.784800160202346</v>
      </c>
      <c r="AF20" s="58">
        <f t="shared" si="63"/>
        <v>24.507113720971336</v>
      </c>
      <c r="AG20" s="58">
        <f t="shared" si="63"/>
        <v>12.428794190551621</v>
      </c>
      <c r="AH20" s="58">
        <f t="shared" si="63"/>
        <v>19.052250507262858</v>
      </c>
      <c r="AI20" s="58">
        <f t="shared" si="63"/>
        <v>13.862449212007956</v>
      </c>
      <c r="AJ20" s="58">
        <f t="shared" si="63"/>
        <v>39.999257844416171</v>
      </c>
      <c r="AK20" s="58">
        <f t="shared" si="63"/>
        <v>40.759372363762026</v>
      </c>
      <c r="AL20" s="58">
        <f t="shared" si="63"/>
        <v>27.376593484208911</v>
      </c>
      <c r="AM20" s="58">
        <f t="shared" ref="AM20:BD20" si="64">AM$16*AM290</f>
        <v>18.87872661601304</v>
      </c>
      <c r="AN20" s="58">
        <f t="shared" si="64"/>
        <v>45.935164095242676</v>
      </c>
      <c r="AO20" s="58">
        <f t="shared" si="64"/>
        <v>11.247101682824612</v>
      </c>
      <c r="AP20" s="58">
        <f t="shared" si="64"/>
        <v>34.252641910035955</v>
      </c>
      <c r="AQ20" s="58">
        <f t="shared" si="64"/>
        <v>31.106925101555674</v>
      </c>
      <c r="AR20" s="58">
        <f t="shared" si="64"/>
        <v>31.458715974011998</v>
      </c>
      <c r="AS20" s="58">
        <f t="shared" si="64"/>
        <v>26.628383957702606</v>
      </c>
      <c r="AT20" s="58">
        <f t="shared" si="64"/>
        <v>33.806478305202063</v>
      </c>
      <c r="AU20" s="58">
        <f t="shared" si="64"/>
        <v>22.200512327887029</v>
      </c>
      <c r="AV20" s="58">
        <f t="shared" si="64"/>
        <v>29.802070964448042</v>
      </c>
      <c r="AW20" s="58">
        <f t="shared" si="64"/>
        <v>67.670488136557125</v>
      </c>
      <c r="AX20" s="58">
        <f t="shared" si="64"/>
        <v>36.216058888695372</v>
      </c>
      <c r="AY20" s="58">
        <f t="shared" si="64"/>
        <v>10.693723248835743</v>
      </c>
      <c r="AZ20" s="58">
        <f t="shared" si="64"/>
        <v>0</v>
      </c>
      <c r="BA20" s="58">
        <f t="shared" si="64"/>
        <v>34.120670705975435</v>
      </c>
      <c r="BB20" s="58">
        <f t="shared" si="64"/>
        <v>27.251580349942529</v>
      </c>
      <c r="BC20" s="58">
        <f t="shared" si="64"/>
        <v>24.920465129000053</v>
      </c>
      <c r="BD20" s="58">
        <f t="shared" si="64"/>
        <v>81.728664682892941</v>
      </c>
      <c r="BE20" s="9">
        <f t="shared" si="10"/>
        <v>1354.924695071888</v>
      </c>
      <c r="BF20" s="7"/>
      <c r="BG20" s="7">
        <f t="shared" si="11"/>
        <v>5939.7983425508164</v>
      </c>
      <c r="BH20" s="7">
        <f t="shared" si="12"/>
        <v>12299.840019378902</v>
      </c>
      <c r="BI20" s="7">
        <f t="shared" si="13"/>
        <v>21288.138246862727</v>
      </c>
      <c r="BJ20" s="7">
        <f t="shared" si="14"/>
        <v>7311.4355785904954</v>
      </c>
      <c r="BK20" s="7">
        <f t="shared" si="15"/>
        <v>16042.424640688005</v>
      </c>
      <c r="BL20" s="7">
        <f t="shared" si="16"/>
        <v>254754.79621509023</v>
      </c>
      <c r="BM20" s="7">
        <f t="shared" si="17"/>
        <v>17341.435651950633</v>
      </c>
      <c r="BN20" s="7">
        <f t="shared" si="18"/>
        <v>33663.326586959338</v>
      </c>
      <c r="BO20" s="7">
        <f t="shared" si="19"/>
        <v>15218.23364829037</v>
      </c>
      <c r="BP20" s="7">
        <f t="shared" si="20"/>
        <v>40996.997410858639</v>
      </c>
      <c r="BQ20" s="7">
        <f t="shared" si="21"/>
        <v>18684.89753460365</v>
      </c>
      <c r="BR20" s="7">
        <f t="shared" si="22"/>
        <v>18781.326112974544</v>
      </c>
      <c r="BS20" s="7">
        <f t="shared" si="23"/>
        <v>31759.262416742302</v>
      </c>
      <c r="BT20" s="7">
        <f t="shared" si="24"/>
        <v>16016.065477531329</v>
      </c>
      <c r="BU20" s="7">
        <f t="shared" si="25"/>
        <v>20793.916823246069</v>
      </c>
      <c r="BV20" s="7">
        <f t="shared" si="26"/>
        <v>179195.45239205519</v>
      </c>
      <c r="BW20" s="7">
        <f t="shared" si="27"/>
        <v>31720.839273052618</v>
      </c>
      <c r="BX20" s="7">
        <f t="shared" si="28"/>
        <v>23009.286543760751</v>
      </c>
      <c r="BY20" s="7">
        <f t="shared" si="29"/>
        <v>22032.078852993443</v>
      </c>
      <c r="BZ20" s="7">
        <f t="shared" si="30"/>
        <v>24570.927328983449</v>
      </c>
      <c r="CA20" s="7">
        <f t="shared" si="31"/>
        <v>27242.496421227293</v>
      </c>
      <c r="CB20" s="7">
        <f t="shared" si="32"/>
        <v>30612.084368266998</v>
      </c>
      <c r="CC20" s="7">
        <f t="shared" si="33"/>
        <v>32165.201247568733</v>
      </c>
      <c r="CD20" s="7">
        <f t="shared" si="34"/>
        <v>18915.961659730525</v>
      </c>
      <c r="CE20" s="7">
        <f t="shared" si="35"/>
        <v>24488.81491938221</v>
      </c>
      <c r="CF20" s="7">
        <f t="shared" si="36"/>
        <v>38020.76466157972</v>
      </c>
      <c r="CG20" s="7">
        <f t="shared" si="37"/>
        <v>19282.24858816393</v>
      </c>
      <c r="CH20" s="7">
        <f t="shared" si="38"/>
        <v>29557.994509579206</v>
      </c>
      <c r="CI20" s="7">
        <f t="shared" si="39"/>
        <v>21506.446051696283</v>
      </c>
      <c r="CJ20" s="7">
        <f t="shared" si="40"/>
        <v>62055.547889305548</v>
      </c>
      <c r="CK20" s="7">
        <f t="shared" si="41"/>
        <v>63234.802842987345</v>
      </c>
      <c r="CL20" s="7">
        <f t="shared" si="42"/>
        <v>42472.525730687667</v>
      </c>
      <c r="CM20" s="7">
        <f t="shared" si="43"/>
        <v>29288.786511138933</v>
      </c>
      <c r="CN20" s="7">
        <f t="shared" si="44"/>
        <v>71264.616618714848</v>
      </c>
      <c r="CO20" s="7">
        <f t="shared" si="45"/>
        <v>17448.950173255369</v>
      </c>
      <c r="CP20" s="7">
        <f t="shared" si="46"/>
        <v>53140.147466015944</v>
      </c>
      <c r="CQ20" s="7">
        <f t="shared" si="47"/>
        <v>48259.827415725507</v>
      </c>
      <c r="CR20" s="7">
        <f t="shared" si="48"/>
        <v>48805.601925283845</v>
      </c>
      <c r="CS20" s="7">
        <f t="shared" si="49"/>
        <v>41311.740391020961</v>
      </c>
      <c r="CT20" s="7">
        <f t="shared" si="50"/>
        <v>52447.961449617149</v>
      </c>
      <c r="CU20" s="7">
        <f t="shared" si="51"/>
        <v>34442.26293620174</v>
      </c>
      <c r="CV20" s="7">
        <f t="shared" si="52"/>
        <v>46235.453895876686</v>
      </c>
      <c r="CW20" s="7">
        <f t="shared" si="53"/>
        <v>104985.17831467773</v>
      </c>
      <c r="CX20" s="7">
        <f t="shared" si="54"/>
        <v>56186.226891284176</v>
      </c>
      <c r="CY20" s="7">
        <f t="shared" si="55"/>
        <v>16590.429196569323</v>
      </c>
      <c r="CZ20" s="7"/>
      <c r="DA20" s="7">
        <f t="shared" si="56"/>
        <v>52935.405032907773</v>
      </c>
      <c r="DB20" s="7">
        <f t="shared" si="57"/>
        <v>42278.578168699525</v>
      </c>
      <c r="DC20" s="7">
        <f t="shared" si="58"/>
        <v>38662.045262230138</v>
      </c>
      <c r="DD20" s="7">
        <f t="shared" si="59"/>
        <v>126795.27917456751</v>
      </c>
      <c r="DE20" s="9">
        <f t="shared" si="60"/>
        <v>2102053.8588111256</v>
      </c>
      <c r="DF20" s="1"/>
      <c r="DG20" s="221">
        <v>1551.4174820613177</v>
      </c>
      <c r="DH20" s="221">
        <v>1551.4174820613177</v>
      </c>
      <c r="DI20" s="221">
        <v>1551.4174820613177</v>
      </c>
      <c r="DJ20" s="221">
        <v>1551.4174820613177</v>
      </c>
      <c r="DK20" s="221">
        <v>1551.4174820613177</v>
      </c>
      <c r="DL20" s="221">
        <v>1551.4174820613177</v>
      </c>
      <c r="DM20" s="221">
        <v>1551.4174820613177</v>
      </c>
      <c r="DN20" s="221">
        <v>1551.4174820613177</v>
      </c>
      <c r="DO20" s="221">
        <v>1551.4174820613177</v>
      </c>
      <c r="DP20" s="221">
        <v>1551.4174820613177</v>
      </c>
      <c r="DQ20" s="221">
        <v>1551.4174820613177</v>
      </c>
      <c r="DR20" s="221">
        <v>1551.4174820613177</v>
      </c>
      <c r="DS20" s="221">
        <v>1551.4174820613177</v>
      </c>
      <c r="DT20" s="221">
        <v>1551.4174820613177</v>
      </c>
      <c r="DU20" s="221">
        <v>1551.4174820613177</v>
      </c>
      <c r="DV20" s="221">
        <v>1551.4174820613177</v>
      </c>
      <c r="DW20" s="221">
        <v>1551.4174820613177</v>
      </c>
      <c r="DX20" s="221">
        <v>1551.4174820613177</v>
      </c>
      <c r="DY20" s="221">
        <v>1551.4174820613177</v>
      </c>
      <c r="DZ20" s="221">
        <v>1551.4174820613177</v>
      </c>
      <c r="EA20" s="221">
        <v>1551.4174820613177</v>
      </c>
      <c r="EB20" s="221">
        <v>1551.4174820613177</v>
      </c>
      <c r="EC20" s="221">
        <v>1551.4174820613177</v>
      </c>
      <c r="ED20" s="221">
        <v>1551.4174820613177</v>
      </c>
      <c r="EE20" s="221">
        <v>1551.4174820613177</v>
      </c>
      <c r="EF20" s="221">
        <v>1551.4174820613177</v>
      </c>
      <c r="EG20" s="221">
        <v>1551.4174820613177</v>
      </c>
      <c r="EH20" s="221">
        <v>1551.4174820613177</v>
      </c>
      <c r="EI20" s="221">
        <v>1551.4174820613177</v>
      </c>
      <c r="EJ20" s="221">
        <v>1551.4174820613177</v>
      </c>
      <c r="EK20" s="221">
        <v>1551.4174820613177</v>
      </c>
      <c r="EL20" s="221">
        <v>1551.4174820613177</v>
      </c>
      <c r="EM20" s="221">
        <v>1551.4174820613177</v>
      </c>
      <c r="EN20" s="221">
        <v>1551.4174820613177</v>
      </c>
      <c r="EO20" s="221">
        <v>1551.4174820613177</v>
      </c>
      <c r="EP20" s="221">
        <v>1551.4174820613177</v>
      </c>
      <c r="EQ20" s="221">
        <v>1551.4174820613177</v>
      </c>
      <c r="ER20" s="221">
        <v>1551.4174820613177</v>
      </c>
      <c r="ES20" s="221">
        <v>1551.4174820613177</v>
      </c>
      <c r="ET20" s="221">
        <v>1551.4174820613177</v>
      </c>
      <c r="EU20" s="221">
        <v>1551.4174820613177</v>
      </c>
      <c r="EV20" s="221">
        <v>1551.4174820613177</v>
      </c>
      <c r="EW20" s="221">
        <v>1551.4174820613177</v>
      </c>
      <c r="EX20" s="221">
        <v>1551.4174820613177</v>
      </c>
      <c r="EY20" s="221">
        <v>1551.4174820613177</v>
      </c>
      <c r="EZ20" s="221">
        <v>1551.4174820613177</v>
      </c>
      <c r="FA20" s="221">
        <v>1551.4174820613177</v>
      </c>
      <c r="FB20" s="221">
        <v>1551.4174820613177</v>
      </c>
      <c r="FC20" s="221">
        <v>1551.4174820613177</v>
      </c>
      <c r="FD20" s="221">
        <v>1551.4174820613177</v>
      </c>
      <c r="FE20" s="222">
        <v>1551.4174820613177</v>
      </c>
    </row>
    <row r="21" spans="1:165">
      <c r="A21" s="1" t="s">
        <v>358</v>
      </c>
      <c r="B21" s="2" t="s">
        <v>513</v>
      </c>
      <c r="C21" s="37" t="s">
        <v>310</v>
      </c>
      <c r="D21" s="1">
        <v>4</v>
      </c>
      <c r="E21" s="1">
        <v>1</v>
      </c>
      <c r="F21" s="68" t="s">
        <v>272</v>
      </c>
      <c r="G21" s="58">
        <f>G15-SUM(G17:G20)</f>
        <v>134.42536496253479</v>
      </c>
      <c r="H21" s="58">
        <f t="shared" ref="H21:BD21" si="65">H15-SUM(H17:H20)</f>
        <v>278.36138337244472</v>
      </c>
      <c r="I21" s="58">
        <f t="shared" si="65"/>
        <v>481.77826723633996</v>
      </c>
      <c r="J21" s="58">
        <f t="shared" si="65"/>
        <v>165.46730029727107</v>
      </c>
      <c r="K21" s="58">
        <f t="shared" si="65"/>
        <v>363.06094295489902</v>
      </c>
      <c r="L21" s="58">
        <f t="shared" si="65"/>
        <v>5765.432508347265</v>
      </c>
      <c r="M21" s="58">
        <f t="shared" si="65"/>
        <v>392.45925232651655</v>
      </c>
      <c r="N21" s="58">
        <f t="shared" si="65"/>
        <v>761.844881144851</v>
      </c>
      <c r="O21" s="58">
        <f t="shared" si="65"/>
        <v>344.40842841442964</v>
      </c>
      <c r="P21" s="58">
        <f t="shared" si="65"/>
        <v>927.81539397448273</v>
      </c>
      <c r="Q21" s="58">
        <f t="shared" si="65"/>
        <v>422.86354275421655</v>
      </c>
      <c r="R21" s="58">
        <f t="shared" si="65"/>
        <v>425.04584694920368</v>
      </c>
      <c r="S21" s="58">
        <f t="shared" si="65"/>
        <v>718.75343153116035</v>
      </c>
      <c r="T21" s="58">
        <f t="shared" si="65"/>
        <v>362.46440079587325</v>
      </c>
      <c r="U21" s="58">
        <f t="shared" si="65"/>
        <v>470.59339337184429</v>
      </c>
      <c r="V21" s="58">
        <f t="shared" si="65"/>
        <v>4055.4262448384566</v>
      </c>
      <c r="W21" s="58">
        <f t="shared" si="65"/>
        <v>717.88386579582345</v>
      </c>
      <c r="X21" s="58">
        <f t="shared" si="65"/>
        <v>520.73009263885092</v>
      </c>
      <c r="Y21" s="58">
        <f t="shared" si="65"/>
        <v>498.61461111912331</v>
      </c>
      <c r="Z21" s="58">
        <f t="shared" si="65"/>
        <v>556.07205551158199</v>
      </c>
      <c r="AA21" s="58">
        <f t="shared" si="65"/>
        <v>616.53314013710508</v>
      </c>
      <c r="AB21" s="58">
        <f t="shared" si="65"/>
        <v>692.7912996623744</v>
      </c>
      <c r="AC21" s="58">
        <f t="shared" si="65"/>
        <v>727.94035545337431</v>
      </c>
      <c r="AD21" s="58">
        <f t="shared" si="65"/>
        <v>428.09282455111179</v>
      </c>
      <c r="AE21" s="58">
        <f t="shared" si="65"/>
        <v>554.21374484309899</v>
      </c>
      <c r="AF21" s="58">
        <f t="shared" si="65"/>
        <v>860.45937438216561</v>
      </c>
      <c r="AG21" s="58">
        <f t="shared" si="65"/>
        <v>436.38237432975308</v>
      </c>
      <c r="AH21" s="58">
        <f t="shared" si="65"/>
        <v>668.93587464864186</v>
      </c>
      <c r="AI21" s="58">
        <f t="shared" si="65"/>
        <v>486.71885690732176</v>
      </c>
      <c r="AJ21" s="58">
        <f t="shared" si="65"/>
        <v>1404.3977912872363</v>
      </c>
      <c r="AK21" s="58">
        <f t="shared" si="65"/>
        <v>1431.0858652571815</v>
      </c>
      <c r="AL21" s="58">
        <f t="shared" si="65"/>
        <v>961.20851971154161</v>
      </c>
      <c r="AM21" s="58">
        <f t="shared" si="65"/>
        <v>662.8433473683931</v>
      </c>
      <c r="AN21" s="58">
        <f t="shared" si="65"/>
        <v>1612.8109988616009</v>
      </c>
      <c r="AO21" s="58">
        <f t="shared" si="65"/>
        <v>394.89244583438835</v>
      </c>
      <c r="AP21" s="58">
        <f t="shared" si="65"/>
        <v>1202.6306795820312</v>
      </c>
      <c r="AQ21" s="58">
        <f t="shared" si="65"/>
        <v>1092.1826868960479</v>
      </c>
      <c r="AR21" s="58">
        <f t="shared" si="65"/>
        <v>1104.5342741728512</v>
      </c>
      <c r="AS21" s="58">
        <f t="shared" si="65"/>
        <v>934.93843713819183</v>
      </c>
      <c r="AT21" s="58">
        <f t="shared" si="65"/>
        <v>1186.9656094045117</v>
      </c>
      <c r="AU21" s="58">
        <f t="shared" si="65"/>
        <v>779.47322422838511</v>
      </c>
      <c r="AV21" s="58">
        <f t="shared" si="65"/>
        <v>1046.3684801616648</v>
      </c>
      <c r="AW21" s="58">
        <f t="shared" si="65"/>
        <v>2375.9511849937198</v>
      </c>
      <c r="AX21" s="58">
        <f t="shared" si="65"/>
        <v>1271.5674203318367</v>
      </c>
      <c r="AY21" s="58">
        <f t="shared" si="65"/>
        <v>375.46299908157943</v>
      </c>
      <c r="AZ21" s="58">
        <f t="shared" si="65"/>
        <v>0</v>
      </c>
      <c r="BA21" s="58">
        <f t="shared" si="65"/>
        <v>1197.997091923555</v>
      </c>
      <c r="BB21" s="58">
        <f t="shared" si="65"/>
        <v>956.81923403207975</v>
      </c>
      <c r="BC21" s="58">
        <f t="shared" si="65"/>
        <v>874.97238876655695</v>
      </c>
      <c r="BD21" s="58">
        <f t="shared" si="65"/>
        <v>2869.5421453059039</v>
      </c>
      <c r="BE21" s="60">
        <f>SUM(G21:BD21)</f>
        <v>47572.213877591377</v>
      </c>
      <c r="BF21" s="7"/>
      <c r="BG21" s="7">
        <f t="shared" si="11"/>
        <v>67212.682481267388</v>
      </c>
      <c r="BH21" s="7">
        <f t="shared" si="12"/>
        <v>139180.69168622236</v>
      </c>
      <c r="BI21" s="7">
        <f t="shared" si="13"/>
        <v>240889.13361816999</v>
      </c>
      <c r="BJ21" s="7">
        <f t="shared" si="14"/>
        <v>82733.650148635526</v>
      </c>
      <c r="BK21" s="7">
        <f t="shared" si="15"/>
        <v>181530.47147744952</v>
      </c>
      <c r="BL21" s="7">
        <f t="shared" si="16"/>
        <v>2882716.2541736327</v>
      </c>
      <c r="BM21" s="7">
        <f t="shared" si="17"/>
        <v>196229.62616325828</v>
      </c>
      <c r="BN21" s="7">
        <f t="shared" si="18"/>
        <v>380922.44057242549</v>
      </c>
      <c r="BO21" s="7">
        <f t="shared" si="19"/>
        <v>172204.21420721483</v>
      </c>
      <c r="BP21" s="7">
        <f t="shared" si="20"/>
        <v>463907.69698724139</v>
      </c>
      <c r="BQ21" s="7">
        <f t="shared" si="21"/>
        <v>211431.77137710826</v>
      </c>
      <c r="BR21" s="7">
        <f t="shared" si="22"/>
        <v>212522.92347460185</v>
      </c>
      <c r="BS21" s="7">
        <f t="shared" si="23"/>
        <v>359376.71576558019</v>
      </c>
      <c r="BT21" s="7">
        <f t="shared" si="24"/>
        <v>181232.20039793663</v>
      </c>
      <c r="BU21" s="7">
        <f t="shared" si="25"/>
        <v>235296.69668592216</v>
      </c>
      <c r="BV21" s="7">
        <f t="shared" si="26"/>
        <v>2027713.1224192283</v>
      </c>
      <c r="BW21" s="7">
        <f t="shared" si="27"/>
        <v>358941.9328979117</v>
      </c>
      <c r="BX21" s="7">
        <f t="shared" si="28"/>
        <v>260365.04631942546</v>
      </c>
      <c r="BY21" s="7">
        <f t="shared" si="29"/>
        <v>249307.30555956165</v>
      </c>
      <c r="BZ21" s="7">
        <f t="shared" si="30"/>
        <v>278036.02775579097</v>
      </c>
      <c r="CA21" s="7">
        <f t="shared" si="31"/>
        <v>308266.57006855257</v>
      </c>
      <c r="CB21" s="7">
        <f t="shared" si="32"/>
        <v>346395.64983118721</v>
      </c>
      <c r="CC21" s="7">
        <f t="shared" si="33"/>
        <v>363970.17772668716</v>
      </c>
      <c r="CD21" s="7">
        <f t="shared" si="34"/>
        <v>214046.41227555589</v>
      </c>
      <c r="CE21" s="7">
        <f t="shared" si="35"/>
        <v>277106.87242154952</v>
      </c>
      <c r="CF21" s="7">
        <f t="shared" si="36"/>
        <v>430229.6871910828</v>
      </c>
      <c r="CG21" s="7">
        <f t="shared" si="37"/>
        <v>218191.18716487655</v>
      </c>
      <c r="CH21" s="7">
        <f t="shared" si="38"/>
        <v>334467.93732432096</v>
      </c>
      <c r="CI21" s="7">
        <f t="shared" si="39"/>
        <v>243359.42845366089</v>
      </c>
      <c r="CJ21" s="7">
        <f t="shared" si="40"/>
        <v>702198.89564361807</v>
      </c>
      <c r="CK21" s="7">
        <f t="shared" si="41"/>
        <v>715542.93262859073</v>
      </c>
      <c r="CL21" s="7">
        <f t="shared" si="42"/>
        <v>480604.2598557708</v>
      </c>
      <c r="CM21" s="7">
        <f t="shared" si="43"/>
        <v>331421.67368419655</v>
      </c>
      <c r="CN21" s="7">
        <f t="shared" si="44"/>
        <v>806405.49943080044</v>
      </c>
      <c r="CO21" s="7">
        <f t="shared" si="45"/>
        <v>197446.22291719419</v>
      </c>
      <c r="CP21" s="7">
        <f t="shared" si="46"/>
        <v>601315.33979101561</v>
      </c>
      <c r="CQ21" s="7">
        <f t="shared" si="47"/>
        <v>546091.34344802401</v>
      </c>
      <c r="CR21" s="7">
        <f t="shared" si="48"/>
        <v>552267.13708642556</v>
      </c>
      <c r="CS21" s="7">
        <f t="shared" si="49"/>
        <v>467469.21856909589</v>
      </c>
      <c r="CT21" s="7">
        <f t="shared" si="50"/>
        <v>593482.80470225587</v>
      </c>
      <c r="CU21" s="7">
        <f t="shared" si="51"/>
        <v>389736.61211419257</v>
      </c>
      <c r="CV21" s="7">
        <f t="shared" si="52"/>
        <v>523184.24008083239</v>
      </c>
      <c r="CW21" s="7">
        <f t="shared" si="53"/>
        <v>1187975.5924968598</v>
      </c>
      <c r="CX21" s="7">
        <f t="shared" si="54"/>
        <v>635783.71016591834</v>
      </c>
      <c r="CY21" s="7">
        <f t="shared" si="55"/>
        <v>187731.49954078972</v>
      </c>
      <c r="CZ21" s="7">
        <f t="shared" ref="CZ21" si="66">AZ21*EZ21</f>
        <v>0</v>
      </c>
      <c r="DA21" s="7">
        <f t="shared" si="56"/>
        <v>598998.54596177745</v>
      </c>
      <c r="DB21" s="7">
        <f t="shared" si="57"/>
        <v>478409.61701603985</v>
      </c>
      <c r="DC21" s="7">
        <f t="shared" si="58"/>
        <v>437486.19438327849</v>
      </c>
      <c r="DD21" s="7">
        <f t="shared" si="59"/>
        <v>1434771.072652952</v>
      </c>
      <c r="DE21" s="9">
        <f t="shared" ref="DE21" si="67">BE21*FE21</f>
        <v>23786106.938795689</v>
      </c>
      <c r="DF21" s="1"/>
      <c r="DG21" s="221">
        <v>500</v>
      </c>
      <c r="DH21" s="221">
        <v>500</v>
      </c>
      <c r="DI21" s="221">
        <v>500</v>
      </c>
      <c r="DJ21" s="221">
        <v>500</v>
      </c>
      <c r="DK21" s="221">
        <v>500</v>
      </c>
      <c r="DL21" s="221">
        <v>500</v>
      </c>
      <c r="DM21" s="221">
        <v>500</v>
      </c>
      <c r="DN21" s="221">
        <v>500</v>
      </c>
      <c r="DO21" s="221">
        <v>500</v>
      </c>
      <c r="DP21" s="221">
        <v>500</v>
      </c>
      <c r="DQ21" s="221">
        <v>500</v>
      </c>
      <c r="DR21" s="221">
        <v>500</v>
      </c>
      <c r="DS21" s="221">
        <v>500</v>
      </c>
      <c r="DT21" s="221">
        <v>500</v>
      </c>
      <c r="DU21" s="221">
        <v>500</v>
      </c>
      <c r="DV21" s="221">
        <v>500</v>
      </c>
      <c r="DW21" s="221">
        <v>500</v>
      </c>
      <c r="DX21" s="221">
        <v>500</v>
      </c>
      <c r="DY21" s="221">
        <v>500</v>
      </c>
      <c r="DZ21" s="221">
        <v>500</v>
      </c>
      <c r="EA21" s="221">
        <v>500</v>
      </c>
      <c r="EB21" s="221">
        <v>500</v>
      </c>
      <c r="EC21" s="221">
        <v>500</v>
      </c>
      <c r="ED21" s="221">
        <v>500</v>
      </c>
      <c r="EE21" s="221">
        <v>500</v>
      </c>
      <c r="EF21" s="221">
        <v>500</v>
      </c>
      <c r="EG21" s="221">
        <v>500</v>
      </c>
      <c r="EH21" s="221">
        <v>500</v>
      </c>
      <c r="EI21" s="221">
        <v>500</v>
      </c>
      <c r="EJ21" s="221">
        <v>500</v>
      </c>
      <c r="EK21" s="221">
        <v>500</v>
      </c>
      <c r="EL21" s="221">
        <v>500</v>
      </c>
      <c r="EM21" s="221">
        <v>500</v>
      </c>
      <c r="EN21" s="221">
        <v>500</v>
      </c>
      <c r="EO21" s="221">
        <v>500</v>
      </c>
      <c r="EP21" s="221">
        <v>500</v>
      </c>
      <c r="EQ21" s="221">
        <v>500</v>
      </c>
      <c r="ER21" s="221">
        <v>500</v>
      </c>
      <c r="ES21" s="221">
        <v>500</v>
      </c>
      <c r="ET21" s="221">
        <v>500</v>
      </c>
      <c r="EU21" s="221">
        <v>500</v>
      </c>
      <c r="EV21" s="221">
        <v>500</v>
      </c>
      <c r="EW21" s="221">
        <v>500</v>
      </c>
      <c r="EX21" s="221">
        <v>500</v>
      </c>
      <c r="EY21" s="221">
        <v>500</v>
      </c>
      <c r="EZ21" s="221">
        <v>500</v>
      </c>
      <c r="FA21" s="221">
        <v>500</v>
      </c>
      <c r="FB21" s="221">
        <v>500</v>
      </c>
      <c r="FC21" s="221">
        <v>500</v>
      </c>
      <c r="FD21" s="221">
        <v>500</v>
      </c>
      <c r="FE21" s="222">
        <v>500</v>
      </c>
    </row>
    <row r="22" spans="1:165" s="77" customFormat="1">
      <c r="A22" s="70"/>
      <c r="B22" s="73"/>
      <c r="C22" s="72"/>
      <c r="D22" s="70"/>
      <c r="E22" s="70"/>
      <c r="F22" s="68"/>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6"/>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5"/>
      <c r="CY22" s="75"/>
      <c r="CZ22" s="7"/>
      <c r="DA22" s="75"/>
      <c r="DB22" s="75"/>
      <c r="DC22" s="75"/>
      <c r="DD22" s="75"/>
      <c r="DE22" s="76"/>
      <c r="DF22" s="70"/>
      <c r="DG22" s="230"/>
      <c r="DH22" s="230"/>
      <c r="DI22" s="230"/>
      <c r="DJ22" s="230"/>
      <c r="DK22" s="230"/>
      <c r="DL22" s="230"/>
      <c r="DM22" s="230"/>
      <c r="DN22" s="230"/>
      <c r="DO22" s="230"/>
      <c r="DP22" s="230"/>
      <c r="DQ22" s="230"/>
      <c r="DR22" s="230"/>
      <c r="DS22" s="230"/>
      <c r="DT22" s="230"/>
      <c r="DU22" s="230"/>
      <c r="DV22" s="230"/>
      <c r="DW22" s="230"/>
      <c r="DX22" s="230"/>
      <c r="DY22" s="230"/>
      <c r="DZ22" s="230"/>
      <c r="EA22" s="230"/>
      <c r="EB22" s="230"/>
      <c r="EC22" s="230"/>
      <c r="ED22" s="230"/>
      <c r="EE22" s="230"/>
      <c r="EF22" s="230"/>
      <c r="EG22" s="230"/>
      <c r="EH22" s="230"/>
      <c r="EI22" s="230"/>
      <c r="EJ22" s="230"/>
      <c r="EK22" s="230"/>
      <c r="EL22" s="230"/>
      <c r="EM22" s="230"/>
      <c r="EN22" s="230"/>
      <c r="EO22" s="230"/>
      <c r="EP22" s="230"/>
      <c r="EQ22" s="230"/>
      <c r="ER22" s="230"/>
      <c r="ES22" s="230"/>
      <c r="ET22" s="230"/>
      <c r="EU22" s="230"/>
      <c r="EV22" s="230"/>
      <c r="EW22" s="230"/>
      <c r="EX22" s="230"/>
      <c r="EY22" s="230"/>
      <c r="EZ22" s="230"/>
      <c r="FA22" s="230"/>
      <c r="FB22" s="230"/>
      <c r="FC22" s="230"/>
      <c r="FD22" s="230"/>
      <c r="FE22" s="231"/>
      <c r="FF22" s="70"/>
      <c r="FG22" s="70"/>
      <c r="FH22" s="70"/>
      <c r="FI22" s="70"/>
    </row>
    <row r="23" spans="1:165" s="77" customFormat="1">
      <c r="A23" s="70" t="s">
        <v>539</v>
      </c>
      <c r="B23" s="2" t="s">
        <v>275</v>
      </c>
      <c r="C23" s="72" t="s">
        <v>374</v>
      </c>
      <c r="D23" s="70">
        <v>5</v>
      </c>
      <c r="E23" s="70">
        <v>1</v>
      </c>
      <c r="F23" s="68" t="s">
        <v>566</v>
      </c>
      <c r="G23" s="75">
        <v>61.035182964190533</v>
      </c>
      <c r="H23" s="75">
        <v>101.19602693124011</v>
      </c>
      <c r="I23" s="75">
        <v>113.62719236567676</v>
      </c>
      <c r="J23" s="75">
        <v>61.997958482014042</v>
      </c>
      <c r="K23" s="75">
        <v>85.366279901669884</v>
      </c>
      <c r="L23" s="75">
        <v>4755.2500216394856</v>
      </c>
      <c r="M23" s="75">
        <v>123.02538798417216</v>
      </c>
      <c r="N23" s="75">
        <v>157.97672481131119</v>
      </c>
      <c r="O23" s="75">
        <v>115.76600512524533</v>
      </c>
      <c r="P23" s="75">
        <v>178.19579522574065</v>
      </c>
      <c r="Q23" s="75">
        <v>126.78310949329776</v>
      </c>
      <c r="R23" s="75">
        <v>130.42367522761057</v>
      </c>
      <c r="S23" s="75">
        <v>142.08559624203781</v>
      </c>
      <c r="T23" s="75">
        <v>95.423147946497807</v>
      </c>
      <c r="U23" s="75">
        <v>125.25641782822943</v>
      </c>
      <c r="V23" s="75">
        <v>591.01617343795613</v>
      </c>
      <c r="W23" s="75">
        <v>143.9748195092298</v>
      </c>
      <c r="X23" s="75">
        <v>110.38800359441582</v>
      </c>
      <c r="Y23" s="75">
        <v>126.50242815373772</v>
      </c>
      <c r="Z23" s="75">
        <v>131.04718887897874</v>
      </c>
      <c r="AA23" s="75">
        <v>133.4094954601787</v>
      </c>
      <c r="AB23" s="75">
        <v>141.21797936038914</v>
      </c>
      <c r="AC23" s="75">
        <v>152.54444856113184</v>
      </c>
      <c r="AD23" s="75">
        <v>131.46091416600609</v>
      </c>
      <c r="AE23" s="75">
        <v>100.51722494089616</v>
      </c>
      <c r="AF23" s="75">
        <v>228.18160043375048</v>
      </c>
      <c r="AG23" s="75">
        <v>130.5183517032269</v>
      </c>
      <c r="AH23" s="75">
        <v>159.09361771348821</v>
      </c>
      <c r="AI23" s="75">
        <v>104.50463022113546</v>
      </c>
      <c r="AJ23" s="75">
        <v>180.47694654467711</v>
      </c>
      <c r="AK23" s="75">
        <v>201.82555814165738</v>
      </c>
      <c r="AL23" s="75">
        <v>156.33554174402369</v>
      </c>
      <c r="AM23" s="75">
        <v>118.23976235975343</v>
      </c>
      <c r="AN23" s="75">
        <v>210.83550181291363</v>
      </c>
      <c r="AO23" s="75">
        <v>81.168759667034038</v>
      </c>
      <c r="AP23" s="75">
        <v>125.34896743042206</v>
      </c>
      <c r="AQ23" s="75">
        <v>127.901121877778</v>
      </c>
      <c r="AR23" s="75">
        <v>110.29597158418365</v>
      </c>
      <c r="AS23" s="75">
        <v>211.28968507315375</v>
      </c>
      <c r="AT23" s="75">
        <v>127.84250059481158</v>
      </c>
      <c r="AU23" s="75">
        <v>105.49464418340006</v>
      </c>
      <c r="AV23" s="75">
        <v>126.39730878322081</v>
      </c>
      <c r="AW23" s="75">
        <v>212.34468013253806</v>
      </c>
      <c r="AX23" s="75">
        <v>123.3737561559366</v>
      </c>
      <c r="AY23" s="75">
        <v>126.11949191016521</v>
      </c>
      <c r="AZ23" s="75">
        <v>0</v>
      </c>
      <c r="BA23" s="75">
        <v>196.38063313507052</v>
      </c>
      <c r="BB23" s="75">
        <v>124.56747380458806</v>
      </c>
      <c r="BC23" s="75">
        <v>125.92609146065129</v>
      </c>
      <c r="BD23" s="75">
        <v>357.24922153264487</v>
      </c>
      <c r="BE23" s="9">
        <f>SUM(G23:BD23)</f>
        <v>11907.199016231563</v>
      </c>
      <c r="BF23" s="75" t="s">
        <v>608</v>
      </c>
      <c r="BG23" s="75">
        <f>SUM(BG32:BG35)</f>
        <v>226777.10678096022</v>
      </c>
      <c r="BH23" s="75">
        <f t="shared" ref="BH23:DD23" si="68">SUM(BH32:BH35)</f>
        <v>375987.4359706812</v>
      </c>
      <c r="BI23" s="75">
        <f t="shared" si="68"/>
        <v>421642.58001132018</v>
      </c>
      <c r="BJ23" s="75">
        <f t="shared" si="68"/>
        <v>230390.18825731671</v>
      </c>
      <c r="BK23" s="75">
        <f t="shared" si="68"/>
        <v>316645.33148491348</v>
      </c>
      <c r="BL23" s="75">
        <f t="shared" si="68"/>
        <v>13752639.522001434</v>
      </c>
      <c r="BM23" s="75">
        <f t="shared" si="68"/>
        <v>456887.61148476542</v>
      </c>
      <c r="BN23" s="75">
        <f t="shared" si="68"/>
        <v>586797.06715465197</v>
      </c>
      <c r="BO23" s="75">
        <f t="shared" si="68"/>
        <v>362795.40516564989</v>
      </c>
      <c r="BP23" s="75">
        <f t="shared" si="68"/>
        <v>661755.17051112384</v>
      </c>
      <c r="BQ23" s="75">
        <f t="shared" si="68"/>
        <v>470810.53258449241</v>
      </c>
      <c r="BR23" s="75">
        <f t="shared" si="68"/>
        <v>484570.03405609081</v>
      </c>
      <c r="BS23" s="75">
        <f t="shared" si="68"/>
        <v>527314.79327030329</v>
      </c>
      <c r="BT23" s="75">
        <f t="shared" si="68"/>
        <v>354543.28246672323</v>
      </c>
      <c r="BU23" s="75">
        <f t="shared" si="68"/>
        <v>465320.77115374187</v>
      </c>
      <c r="BV23" s="75">
        <f t="shared" si="68"/>
        <v>2194450.0446084263</v>
      </c>
      <c r="BW23" s="75">
        <f t="shared" si="68"/>
        <v>534739.28225396737</v>
      </c>
      <c r="BX23" s="75">
        <f t="shared" si="68"/>
        <v>410208.209790661</v>
      </c>
      <c r="BY23" s="75">
        <f t="shared" si="68"/>
        <v>469989.00275218213</v>
      </c>
      <c r="BZ23" s="75">
        <f t="shared" si="68"/>
        <v>486931.45461814594</v>
      </c>
      <c r="CA23" s="75">
        <f t="shared" si="68"/>
        <v>495623.0102951189</v>
      </c>
      <c r="CB23" s="75">
        <f t="shared" si="68"/>
        <v>524728.78351886966</v>
      </c>
      <c r="CC23" s="75">
        <f t="shared" si="68"/>
        <v>566849.6886732782</v>
      </c>
      <c r="CD23" s="75">
        <f t="shared" si="68"/>
        <v>488457.98842062085</v>
      </c>
      <c r="CE23" s="75">
        <f t="shared" si="68"/>
        <v>373418.77920113259</v>
      </c>
      <c r="CF23" s="75">
        <f t="shared" si="68"/>
        <v>847821.22493069468</v>
      </c>
      <c r="CG23" s="75">
        <f t="shared" si="68"/>
        <v>484844.81939663307</v>
      </c>
      <c r="CH23" s="75">
        <f t="shared" si="68"/>
        <v>591063.28005694319</v>
      </c>
      <c r="CI23" s="75">
        <f t="shared" si="68"/>
        <v>388289.83033627697</v>
      </c>
      <c r="CJ23" s="75">
        <f t="shared" si="68"/>
        <v>670639.03674401948</v>
      </c>
      <c r="CK23" s="75">
        <f t="shared" si="68"/>
        <v>749941.05628057267</v>
      </c>
      <c r="CL23" s="75">
        <f t="shared" si="68"/>
        <v>580898.49050907907</v>
      </c>
      <c r="CM23" s="75">
        <f t="shared" si="68"/>
        <v>439613.22880807705</v>
      </c>
      <c r="CN23" s="75">
        <f t="shared" si="68"/>
        <v>783882.45924701483</v>
      </c>
      <c r="CO23" s="75">
        <f t="shared" si="68"/>
        <v>301783.9329463793</v>
      </c>
      <c r="CP23" s="75">
        <f t="shared" si="68"/>
        <v>424073.73702782474</v>
      </c>
      <c r="CQ23" s="75">
        <f t="shared" si="68"/>
        <v>475278.88066796045</v>
      </c>
      <c r="CR23" s="75">
        <f t="shared" si="68"/>
        <v>367643.34124564019</v>
      </c>
      <c r="CS23" s="75">
        <f t="shared" si="68"/>
        <v>786300.60277127672</v>
      </c>
      <c r="CT23" s="75">
        <f t="shared" si="68"/>
        <v>392045.89067463588</v>
      </c>
      <c r="CU23" s="75">
        <f t="shared" si="68"/>
        <v>374489.28134848044</v>
      </c>
      <c r="CV23" s="75">
        <f t="shared" si="68"/>
        <v>411870.38520130207</v>
      </c>
      <c r="CW23" s="75">
        <f t="shared" si="68"/>
        <v>788346.85823761113</v>
      </c>
      <c r="CX23" s="75">
        <f t="shared" si="68"/>
        <v>417970.57726880244</v>
      </c>
      <c r="CY23" s="75">
        <f t="shared" si="68"/>
        <v>468909.91615468508</v>
      </c>
      <c r="CZ23" s="7"/>
      <c r="DA23" s="75">
        <f t="shared" si="68"/>
        <v>729627.33697164932</v>
      </c>
      <c r="DB23" s="75">
        <f t="shared" si="68"/>
        <v>462784.66617294063</v>
      </c>
      <c r="DC23" s="75">
        <f t="shared" si="68"/>
        <v>467808.38673457061</v>
      </c>
      <c r="DD23" s="75">
        <f t="shared" si="68"/>
        <v>1096806.0931451384</v>
      </c>
      <c r="DE23" s="9">
        <f t="shared" si="60"/>
        <v>39743006.389364772</v>
      </c>
      <c r="DF23" s="70"/>
      <c r="DG23" s="230"/>
      <c r="DH23" s="436"/>
      <c r="DI23" s="436"/>
      <c r="DJ23" s="436"/>
      <c r="DK23" s="436"/>
      <c r="DL23" s="436"/>
      <c r="DM23" s="436"/>
      <c r="DN23" s="436"/>
      <c r="DO23" s="436"/>
      <c r="DP23" s="436"/>
      <c r="DQ23" s="436"/>
      <c r="DR23" s="436"/>
      <c r="DS23" s="436"/>
      <c r="DT23" s="436"/>
      <c r="DU23" s="436"/>
      <c r="DV23" s="436"/>
      <c r="DW23" s="436"/>
      <c r="DX23" s="436"/>
      <c r="DY23" s="436"/>
      <c r="DZ23" s="436"/>
      <c r="EA23" s="436"/>
      <c r="EB23" s="436"/>
      <c r="EC23" s="436"/>
      <c r="ED23" s="436"/>
      <c r="EE23" s="436"/>
      <c r="EF23" s="436"/>
      <c r="EG23" s="436"/>
      <c r="EH23" s="436"/>
      <c r="EI23" s="436"/>
      <c r="EJ23" s="436"/>
      <c r="EK23" s="436"/>
      <c r="EL23" s="436"/>
      <c r="EM23" s="436"/>
      <c r="EN23" s="436"/>
      <c r="EO23" s="436"/>
      <c r="EP23" s="436"/>
      <c r="EQ23" s="436"/>
      <c r="ER23" s="436"/>
      <c r="ES23" s="436"/>
      <c r="ET23" s="436"/>
      <c r="EU23" s="436"/>
      <c r="EV23" s="436"/>
      <c r="EW23" s="436"/>
      <c r="EX23" s="436"/>
      <c r="EY23" s="436"/>
      <c r="EZ23" s="436"/>
      <c r="FA23" s="436"/>
      <c r="FB23" s="436"/>
      <c r="FC23" s="436"/>
      <c r="FD23" s="436"/>
      <c r="FE23" s="436"/>
      <c r="FF23" s="70"/>
      <c r="FG23" s="70"/>
      <c r="FH23" s="70"/>
      <c r="FI23" s="70"/>
    </row>
    <row r="24" spans="1:165" s="77" customFormat="1">
      <c r="A24" s="1" t="s">
        <v>539</v>
      </c>
      <c r="B24" s="2" t="s">
        <v>271</v>
      </c>
      <c r="C24" s="37" t="s">
        <v>540</v>
      </c>
      <c r="D24" s="1">
        <v>5</v>
      </c>
      <c r="E24" s="1">
        <v>1</v>
      </c>
      <c r="F24" s="68" t="s">
        <v>211</v>
      </c>
      <c r="G24" s="215">
        <v>0</v>
      </c>
      <c r="H24" s="215">
        <v>0</v>
      </c>
      <c r="I24" s="215">
        <v>0</v>
      </c>
      <c r="J24" s="215">
        <v>0</v>
      </c>
      <c r="K24" s="215">
        <v>0</v>
      </c>
      <c r="L24" s="215">
        <v>8</v>
      </c>
      <c r="M24" s="215">
        <v>0</v>
      </c>
      <c r="N24" s="215">
        <v>0</v>
      </c>
      <c r="O24" s="215">
        <v>0</v>
      </c>
      <c r="P24" s="215">
        <v>0</v>
      </c>
      <c r="Q24" s="215">
        <v>0</v>
      </c>
      <c r="R24" s="215">
        <v>0</v>
      </c>
      <c r="S24" s="215">
        <v>0</v>
      </c>
      <c r="T24" s="215">
        <v>0</v>
      </c>
      <c r="U24" s="215">
        <v>0</v>
      </c>
      <c r="V24" s="215">
        <v>0</v>
      </c>
      <c r="W24" s="215">
        <v>0</v>
      </c>
      <c r="X24" s="215">
        <v>0</v>
      </c>
      <c r="Y24" s="215">
        <v>0</v>
      </c>
      <c r="Z24" s="215">
        <v>0</v>
      </c>
      <c r="AA24" s="215">
        <v>0</v>
      </c>
      <c r="AB24" s="215">
        <v>0</v>
      </c>
      <c r="AC24" s="215">
        <v>0</v>
      </c>
      <c r="AD24" s="215">
        <v>0</v>
      </c>
      <c r="AE24" s="215">
        <v>0</v>
      </c>
      <c r="AF24" s="215">
        <v>0</v>
      </c>
      <c r="AG24" s="215">
        <v>0</v>
      </c>
      <c r="AH24" s="215">
        <v>0</v>
      </c>
      <c r="AI24" s="215">
        <v>0</v>
      </c>
      <c r="AJ24" s="215">
        <v>0</v>
      </c>
      <c r="AK24" s="215">
        <v>0</v>
      </c>
      <c r="AL24" s="215">
        <v>0</v>
      </c>
      <c r="AM24" s="215">
        <v>0</v>
      </c>
      <c r="AN24" s="215">
        <v>0</v>
      </c>
      <c r="AO24" s="215">
        <v>0</v>
      </c>
      <c r="AP24" s="215">
        <v>0</v>
      </c>
      <c r="AQ24" s="215">
        <v>0</v>
      </c>
      <c r="AR24" s="215">
        <v>0</v>
      </c>
      <c r="AS24" s="215">
        <v>0</v>
      </c>
      <c r="AT24" s="215">
        <v>0</v>
      </c>
      <c r="AU24" s="215">
        <v>0</v>
      </c>
      <c r="AV24" s="215">
        <v>0</v>
      </c>
      <c r="AW24" s="215">
        <v>0</v>
      </c>
      <c r="AX24" s="215">
        <v>0</v>
      </c>
      <c r="AY24" s="215">
        <v>0</v>
      </c>
      <c r="AZ24" s="215">
        <v>0</v>
      </c>
      <c r="BA24" s="215">
        <v>0</v>
      </c>
      <c r="BB24" s="215">
        <v>0</v>
      </c>
      <c r="BC24" s="215">
        <v>0</v>
      </c>
      <c r="BD24" s="215">
        <v>0</v>
      </c>
      <c r="BE24" s="324">
        <f t="shared" ref="BE24:BE29" si="69">SUM(G24:BD24)</f>
        <v>8</v>
      </c>
      <c r="BF24" s="215"/>
      <c r="BG24" s="215">
        <f>G24*DG23</f>
        <v>0</v>
      </c>
      <c r="BH24" s="215">
        <f t="shared" ref="BH24:DD24" si="70">H24*DH23</f>
        <v>0</v>
      </c>
      <c r="BI24" s="215">
        <f t="shared" si="70"/>
        <v>0</v>
      </c>
      <c r="BJ24" s="215">
        <f t="shared" si="70"/>
        <v>0</v>
      </c>
      <c r="BK24" s="215">
        <f t="shared" si="70"/>
        <v>0</v>
      </c>
      <c r="BL24" s="215">
        <f t="shared" si="70"/>
        <v>0</v>
      </c>
      <c r="BM24" s="215">
        <f t="shared" si="70"/>
        <v>0</v>
      </c>
      <c r="BN24" s="215">
        <f t="shared" si="70"/>
        <v>0</v>
      </c>
      <c r="BO24" s="215">
        <f t="shared" si="70"/>
        <v>0</v>
      </c>
      <c r="BP24" s="215">
        <f t="shared" si="70"/>
        <v>0</v>
      </c>
      <c r="BQ24" s="215">
        <f t="shared" si="70"/>
        <v>0</v>
      </c>
      <c r="BR24" s="215">
        <f t="shared" si="70"/>
        <v>0</v>
      </c>
      <c r="BS24" s="215">
        <f t="shared" si="70"/>
        <v>0</v>
      </c>
      <c r="BT24" s="215">
        <f t="shared" si="70"/>
        <v>0</v>
      </c>
      <c r="BU24" s="215">
        <f t="shared" si="70"/>
        <v>0</v>
      </c>
      <c r="BV24" s="215">
        <f t="shared" si="70"/>
        <v>0</v>
      </c>
      <c r="BW24" s="215">
        <f t="shared" si="70"/>
        <v>0</v>
      </c>
      <c r="BX24" s="215">
        <f t="shared" si="70"/>
        <v>0</v>
      </c>
      <c r="BY24" s="215">
        <f t="shared" si="70"/>
        <v>0</v>
      </c>
      <c r="BZ24" s="215">
        <f t="shared" si="70"/>
        <v>0</v>
      </c>
      <c r="CA24" s="215">
        <f t="shared" si="70"/>
        <v>0</v>
      </c>
      <c r="CB24" s="215">
        <f t="shared" si="70"/>
        <v>0</v>
      </c>
      <c r="CC24" s="215">
        <f t="shared" si="70"/>
        <v>0</v>
      </c>
      <c r="CD24" s="215">
        <f t="shared" si="70"/>
        <v>0</v>
      </c>
      <c r="CE24" s="215">
        <f t="shared" si="70"/>
        <v>0</v>
      </c>
      <c r="CF24" s="215">
        <f t="shared" si="70"/>
        <v>0</v>
      </c>
      <c r="CG24" s="215">
        <f t="shared" si="70"/>
        <v>0</v>
      </c>
      <c r="CH24" s="215">
        <f t="shared" si="70"/>
        <v>0</v>
      </c>
      <c r="CI24" s="215">
        <f t="shared" si="70"/>
        <v>0</v>
      </c>
      <c r="CJ24" s="215">
        <f t="shared" si="70"/>
        <v>0</v>
      </c>
      <c r="CK24" s="215">
        <f t="shared" si="70"/>
        <v>0</v>
      </c>
      <c r="CL24" s="215">
        <f t="shared" si="70"/>
        <v>0</v>
      </c>
      <c r="CM24" s="215">
        <f t="shared" si="70"/>
        <v>0</v>
      </c>
      <c r="CN24" s="215">
        <f t="shared" si="70"/>
        <v>0</v>
      </c>
      <c r="CO24" s="215">
        <f t="shared" si="70"/>
        <v>0</v>
      </c>
      <c r="CP24" s="215">
        <f t="shared" si="70"/>
        <v>0</v>
      </c>
      <c r="CQ24" s="215">
        <f t="shared" si="70"/>
        <v>0</v>
      </c>
      <c r="CR24" s="215">
        <f t="shared" si="70"/>
        <v>0</v>
      </c>
      <c r="CS24" s="215">
        <f t="shared" si="70"/>
        <v>0</v>
      </c>
      <c r="CT24" s="215">
        <f t="shared" si="70"/>
        <v>0</v>
      </c>
      <c r="CU24" s="215">
        <f t="shared" si="70"/>
        <v>0</v>
      </c>
      <c r="CV24" s="215">
        <f t="shared" si="70"/>
        <v>0</v>
      </c>
      <c r="CW24" s="215">
        <f t="shared" si="70"/>
        <v>0</v>
      </c>
      <c r="CX24" s="215">
        <f t="shared" si="70"/>
        <v>0</v>
      </c>
      <c r="CY24" s="215">
        <f t="shared" si="70"/>
        <v>0</v>
      </c>
      <c r="CZ24" s="215">
        <f t="shared" si="70"/>
        <v>0</v>
      </c>
      <c r="DA24" s="215">
        <f t="shared" si="70"/>
        <v>0</v>
      </c>
      <c r="DB24" s="215">
        <f t="shared" si="70"/>
        <v>0</v>
      </c>
      <c r="DC24" s="215">
        <f t="shared" si="70"/>
        <v>0</v>
      </c>
      <c r="DD24" s="215">
        <f t="shared" si="70"/>
        <v>0</v>
      </c>
      <c r="DE24" s="324">
        <f>SUM(BG24:DD24)</f>
        <v>0</v>
      </c>
      <c r="DF24" s="70"/>
      <c r="DG24" s="436">
        <f>'(3) HH &amp; income data inputs'!DG78</f>
        <v>0</v>
      </c>
      <c r="DH24" s="436">
        <f>'(3) HH &amp; income data inputs'!DH78</f>
        <v>0</v>
      </c>
      <c r="DI24" s="436">
        <f>'(3) HH &amp; income data inputs'!DI78</f>
        <v>0</v>
      </c>
      <c r="DJ24" s="436">
        <f>'(3) HH &amp; income data inputs'!DJ78</f>
        <v>0</v>
      </c>
      <c r="DK24" s="436">
        <f>'(3) HH &amp; income data inputs'!DK78</f>
        <v>0</v>
      </c>
      <c r="DL24" s="436">
        <f>'(3) HH &amp; income data inputs'!DL78</f>
        <v>69202.875</v>
      </c>
      <c r="DM24" s="436">
        <f>'(3) HH &amp; income data inputs'!DM78</f>
        <v>0</v>
      </c>
      <c r="DN24" s="436">
        <f>'(3) HH &amp; income data inputs'!DN78</f>
        <v>0</v>
      </c>
      <c r="DO24" s="436">
        <f>'(3) HH &amp; income data inputs'!DO78</f>
        <v>0</v>
      </c>
      <c r="DP24" s="436">
        <f>'(3) HH &amp; income data inputs'!DP78</f>
        <v>0</v>
      </c>
      <c r="DQ24" s="436">
        <f>'(3) HH &amp; income data inputs'!DQ78</f>
        <v>0</v>
      </c>
      <c r="DR24" s="436">
        <f>'(3) HH &amp; income data inputs'!DR78</f>
        <v>0</v>
      </c>
      <c r="DS24" s="436">
        <f>'(3) HH &amp; income data inputs'!DS78</f>
        <v>0</v>
      </c>
      <c r="DT24" s="436">
        <f>'(3) HH &amp; income data inputs'!DT78</f>
        <v>0</v>
      </c>
      <c r="DU24" s="436">
        <f>'(3) HH &amp; income data inputs'!DU78</f>
        <v>0</v>
      </c>
      <c r="DV24" s="436">
        <f>'(3) HH &amp; income data inputs'!DV78</f>
        <v>0</v>
      </c>
      <c r="DW24" s="436">
        <f>'(3) HH &amp; income data inputs'!DW78</f>
        <v>0</v>
      </c>
      <c r="DX24" s="436">
        <f>'(3) HH &amp; income data inputs'!DX78</f>
        <v>0</v>
      </c>
      <c r="DY24" s="436">
        <f>'(3) HH &amp; income data inputs'!DY78</f>
        <v>0</v>
      </c>
      <c r="DZ24" s="436">
        <f>'(3) HH &amp; income data inputs'!DZ78</f>
        <v>0</v>
      </c>
      <c r="EA24" s="436">
        <f>'(3) HH &amp; income data inputs'!EA78</f>
        <v>0</v>
      </c>
      <c r="EB24" s="436">
        <f>'(3) HH &amp; income data inputs'!EB78</f>
        <v>0</v>
      </c>
      <c r="EC24" s="436">
        <f>'(3) HH &amp; income data inputs'!EC78</f>
        <v>0</v>
      </c>
      <c r="ED24" s="436">
        <f>'(3) HH &amp; income data inputs'!ED78</f>
        <v>0</v>
      </c>
      <c r="EE24" s="436">
        <f>'(3) HH &amp; income data inputs'!EE78</f>
        <v>0</v>
      </c>
      <c r="EF24" s="436">
        <f>'(3) HH &amp; income data inputs'!EF78</f>
        <v>0</v>
      </c>
      <c r="EG24" s="436">
        <f>'(3) HH &amp; income data inputs'!EG78</f>
        <v>0</v>
      </c>
      <c r="EH24" s="436">
        <f>'(3) HH &amp; income data inputs'!EH78</f>
        <v>0</v>
      </c>
      <c r="EI24" s="436">
        <f>'(3) HH &amp; income data inputs'!EI78</f>
        <v>0</v>
      </c>
      <c r="EJ24" s="436">
        <f>'(3) HH &amp; income data inputs'!EJ78</f>
        <v>0</v>
      </c>
      <c r="EK24" s="436">
        <f>'(3) HH &amp; income data inputs'!EK78</f>
        <v>0</v>
      </c>
      <c r="EL24" s="436">
        <f>'(3) HH &amp; income data inputs'!EL78</f>
        <v>0</v>
      </c>
      <c r="EM24" s="436">
        <f>'(3) HH &amp; income data inputs'!EM78</f>
        <v>0</v>
      </c>
      <c r="EN24" s="436">
        <f>'(3) HH &amp; income data inputs'!EN78</f>
        <v>0</v>
      </c>
      <c r="EO24" s="436">
        <f>'(3) HH &amp; income data inputs'!EO78</f>
        <v>0</v>
      </c>
      <c r="EP24" s="436">
        <f>'(3) HH &amp; income data inputs'!EP78</f>
        <v>0</v>
      </c>
      <c r="EQ24" s="436">
        <f>'(3) HH &amp; income data inputs'!EQ78</f>
        <v>0</v>
      </c>
      <c r="ER24" s="436">
        <f>'(3) HH &amp; income data inputs'!ER78</f>
        <v>0</v>
      </c>
      <c r="ES24" s="436">
        <f>'(3) HH &amp; income data inputs'!ES78</f>
        <v>0</v>
      </c>
      <c r="ET24" s="436">
        <f>'(3) HH &amp; income data inputs'!ET78</f>
        <v>0</v>
      </c>
      <c r="EU24" s="436">
        <f>'(3) HH &amp; income data inputs'!EU78</f>
        <v>0</v>
      </c>
      <c r="EV24" s="436">
        <f>'(3) HH &amp; income data inputs'!EV78</f>
        <v>0</v>
      </c>
      <c r="EW24" s="436">
        <f>'(3) HH &amp; income data inputs'!EW78</f>
        <v>0</v>
      </c>
      <c r="EX24" s="436">
        <f>'(3) HH &amp; income data inputs'!EX78</f>
        <v>0</v>
      </c>
      <c r="EY24" s="436">
        <f>'(3) HH &amp; income data inputs'!EY78</f>
        <v>0</v>
      </c>
      <c r="EZ24" s="436">
        <f>'(3) HH &amp; income data inputs'!EZ78</f>
        <v>0</v>
      </c>
      <c r="FA24" s="436">
        <f>'(3) HH &amp; income data inputs'!FA78</f>
        <v>0</v>
      </c>
      <c r="FB24" s="436">
        <f>'(3) HH &amp; income data inputs'!FB78</f>
        <v>0</v>
      </c>
      <c r="FC24" s="436">
        <f>'(3) HH &amp; income data inputs'!FC78</f>
        <v>0</v>
      </c>
      <c r="FD24" s="436">
        <f>'(3) HH &amp; income data inputs'!FD78</f>
        <v>0</v>
      </c>
      <c r="FE24" s="231">
        <f>'(3) HH &amp; income data inputs'!FE78</f>
        <v>69202.875</v>
      </c>
      <c r="FF24" s="70"/>
      <c r="FG24" s="70"/>
      <c r="FH24" s="70"/>
      <c r="FI24" s="70"/>
    </row>
    <row r="25" spans="1:165" s="77" customFormat="1">
      <c r="A25" s="1" t="s">
        <v>539</v>
      </c>
      <c r="B25" s="2" t="s">
        <v>278</v>
      </c>
      <c r="C25" s="37" t="s">
        <v>540</v>
      </c>
      <c r="D25" s="1">
        <v>5</v>
      </c>
      <c r="E25" s="1">
        <v>1</v>
      </c>
      <c r="F25" s="68" t="s">
        <v>211</v>
      </c>
      <c r="G25" s="215">
        <v>0</v>
      </c>
      <c r="H25" s="215">
        <v>0</v>
      </c>
      <c r="I25" s="215">
        <v>0</v>
      </c>
      <c r="J25" s="215">
        <v>0</v>
      </c>
      <c r="K25" s="215">
        <v>0</v>
      </c>
      <c r="L25" s="215">
        <v>23</v>
      </c>
      <c r="M25" s="215">
        <v>0</v>
      </c>
      <c r="N25" s="215">
        <v>0</v>
      </c>
      <c r="O25" s="215">
        <v>0</v>
      </c>
      <c r="P25" s="215">
        <v>0</v>
      </c>
      <c r="Q25" s="215">
        <v>0</v>
      </c>
      <c r="R25" s="215">
        <v>0</v>
      </c>
      <c r="S25" s="215">
        <v>0</v>
      </c>
      <c r="T25" s="215">
        <v>0</v>
      </c>
      <c r="U25" s="215">
        <v>0</v>
      </c>
      <c r="V25" s="215">
        <v>0</v>
      </c>
      <c r="W25" s="215">
        <v>0</v>
      </c>
      <c r="X25" s="215">
        <v>0</v>
      </c>
      <c r="Y25" s="215">
        <v>0</v>
      </c>
      <c r="Z25" s="215">
        <v>0</v>
      </c>
      <c r="AA25" s="215">
        <v>0</v>
      </c>
      <c r="AB25" s="215">
        <v>0</v>
      </c>
      <c r="AC25" s="215">
        <v>0</v>
      </c>
      <c r="AD25" s="215">
        <v>0</v>
      </c>
      <c r="AE25" s="215">
        <v>0</v>
      </c>
      <c r="AF25" s="215">
        <v>0</v>
      </c>
      <c r="AG25" s="215">
        <v>0</v>
      </c>
      <c r="AH25" s="215">
        <v>0</v>
      </c>
      <c r="AI25" s="215">
        <v>0</v>
      </c>
      <c r="AJ25" s="215">
        <v>0</v>
      </c>
      <c r="AK25" s="215">
        <v>0</v>
      </c>
      <c r="AL25" s="215">
        <v>0</v>
      </c>
      <c r="AM25" s="215">
        <v>0</v>
      </c>
      <c r="AN25" s="215">
        <v>0</v>
      </c>
      <c r="AO25" s="215">
        <v>0</v>
      </c>
      <c r="AP25" s="215">
        <v>0</v>
      </c>
      <c r="AQ25" s="215">
        <v>0</v>
      </c>
      <c r="AR25" s="215">
        <v>0</v>
      </c>
      <c r="AS25" s="215">
        <v>0</v>
      </c>
      <c r="AT25" s="215">
        <v>0</v>
      </c>
      <c r="AU25" s="215">
        <v>0</v>
      </c>
      <c r="AV25" s="215">
        <v>0</v>
      </c>
      <c r="AW25" s="215">
        <v>0</v>
      </c>
      <c r="AX25" s="215">
        <v>0</v>
      </c>
      <c r="AY25" s="215">
        <v>0</v>
      </c>
      <c r="AZ25" s="215">
        <v>0</v>
      </c>
      <c r="BA25" s="215">
        <v>0</v>
      </c>
      <c r="BB25" s="215">
        <v>0</v>
      </c>
      <c r="BC25" s="215">
        <v>0</v>
      </c>
      <c r="BD25" s="215">
        <v>0</v>
      </c>
      <c r="BE25" s="324">
        <f t="shared" si="69"/>
        <v>23</v>
      </c>
      <c r="BF25" s="215"/>
      <c r="BG25" s="215">
        <f t="shared" ref="BG25:BG29" si="71">G25*DG24</f>
        <v>0</v>
      </c>
      <c r="BH25" s="215">
        <f t="shared" ref="BH25:BH29" si="72">H25*DH24</f>
        <v>0</v>
      </c>
      <c r="BI25" s="215">
        <f t="shared" ref="BI25:BI29" si="73">I25*DI24</f>
        <v>0</v>
      </c>
      <c r="BJ25" s="215">
        <f t="shared" ref="BJ25:BJ29" si="74">J25*DJ24</f>
        <v>0</v>
      </c>
      <c r="BK25" s="215">
        <f t="shared" ref="BK25:BK29" si="75">K25*DK24</f>
        <v>0</v>
      </c>
      <c r="BL25" s="215">
        <f t="shared" ref="BL25:BL29" si="76">L25*DL24</f>
        <v>1591666.125</v>
      </c>
      <c r="BM25" s="215">
        <f t="shared" ref="BM25:BM29" si="77">M25*DM24</f>
        <v>0</v>
      </c>
      <c r="BN25" s="215">
        <f t="shared" ref="BN25:BN29" si="78">N25*DN24</f>
        <v>0</v>
      </c>
      <c r="BO25" s="215">
        <f t="shared" ref="BO25:BO29" si="79">O25*DO24</f>
        <v>0</v>
      </c>
      <c r="BP25" s="215">
        <f t="shared" ref="BP25:BP29" si="80">P25*DP24</f>
        <v>0</v>
      </c>
      <c r="BQ25" s="215">
        <f t="shared" ref="BQ25:BQ29" si="81">Q25*DQ24</f>
        <v>0</v>
      </c>
      <c r="BR25" s="215">
        <f t="shared" ref="BR25:BR29" si="82">R25*DR24</f>
        <v>0</v>
      </c>
      <c r="BS25" s="215">
        <f t="shared" ref="BS25:BS29" si="83">S25*DS24</f>
        <v>0</v>
      </c>
      <c r="BT25" s="215">
        <f t="shared" ref="BT25:BT29" si="84">T25*DT24</f>
        <v>0</v>
      </c>
      <c r="BU25" s="215">
        <f t="shared" ref="BU25:BU29" si="85">U25*DU24</f>
        <v>0</v>
      </c>
      <c r="BV25" s="215">
        <f t="shared" ref="BV25:BV29" si="86">V25*DV24</f>
        <v>0</v>
      </c>
      <c r="BW25" s="215">
        <f t="shared" ref="BW25:BW29" si="87">W25*DW24</f>
        <v>0</v>
      </c>
      <c r="BX25" s="215">
        <f t="shared" ref="BX25:BX29" si="88">X25*DX24</f>
        <v>0</v>
      </c>
      <c r="BY25" s="215">
        <f t="shared" ref="BY25:BY29" si="89">Y25*DY24</f>
        <v>0</v>
      </c>
      <c r="BZ25" s="215">
        <f t="shared" ref="BZ25:BZ29" si="90">Z25*DZ24</f>
        <v>0</v>
      </c>
      <c r="CA25" s="215">
        <f t="shared" ref="CA25:CA29" si="91">AA25*EA24</f>
        <v>0</v>
      </c>
      <c r="CB25" s="215">
        <f t="shared" ref="CB25:CB29" si="92">AB25*EB24</f>
        <v>0</v>
      </c>
      <c r="CC25" s="215">
        <f t="shared" ref="CC25:CC29" si="93">AC25*EC24</f>
        <v>0</v>
      </c>
      <c r="CD25" s="215">
        <f t="shared" ref="CD25:CD29" si="94">AD25*ED24</f>
        <v>0</v>
      </c>
      <c r="CE25" s="215">
        <f t="shared" ref="CE25:CE29" si="95">AE25*EE24</f>
        <v>0</v>
      </c>
      <c r="CF25" s="215">
        <f t="shared" ref="CF25:CF29" si="96">AF25*EF24</f>
        <v>0</v>
      </c>
      <c r="CG25" s="215">
        <f t="shared" ref="CG25:CG29" si="97">AG25*EG24</f>
        <v>0</v>
      </c>
      <c r="CH25" s="215">
        <f t="shared" ref="CH25:CH29" si="98">AH25*EH24</f>
        <v>0</v>
      </c>
      <c r="CI25" s="215">
        <f t="shared" ref="CI25:CI29" si="99">AI25*EI24</f>
        <v>0</v>
      </c>
      <c r="CJ25" s="215">
        <f t="shared" ref="CJ25:CJ29" si="100">AJ25*EJ24</f>
        <v>0</v>
      </c>
      <c r="CK25" s="215">
        <f t="shared" ref="CK25:CK29" si="101">AK25*EK24</f>
        <v>0</v>
      </c>
      <c r="CL25" s="215">
        <f t="shared" ref="CL25:CL29" si="102">AL25*EL24</f>
        <v>0</v>
      </c>
      <c r="CM25" s="215">
        <f t="shared" ref="CM25:CM29" si="103">AM25*EM24</f>
        <v>0</v>
      </c>
      <c r="CN25" s="215">
        <f t="shared" ref="CN25:CN29" si="104">AN25*EN24</f>
        <v>0</v>
      </c>
      <c r="CO25" s="215">
        <f t="shared" ref="CO25:CO29" si="105">AO25*EO24</f>
        <v>0</v>
      </c>
      <c r="CP25" s="215">
        <f t="shared" ref="CP25:CP29" si="106">AP25*EP24</f>
        <v>0</v>
      </c>
      <c r="CQ25" s="215">
        <f t="shared" ref="CQ25:CQ29" si="107">AQ25*EQ24</f>
        <v>0</v>
      </c>
      <c r="CR25" s="215">
        <f t="shared" ref="CR25:CR29" si="108">AR25*ER24</f>
        <v>0</v>
      </c>
      <c r="CS25" s="215">
        <f t="shared" ref="CS25:CS29" si="109">AS25*ES24</f>
        <v>0</v>
      </c>
      <c r="CT25" s="215">
        <f t="shared" ref="CT25:CT29" si="110">AT25*ET24</f>
        <v>0</v>
      </c>
      <c r="CU25" s="215">
        <f t="shared" ref="CU25:CU29" si="111">AU25*EU24</f>
        <v>0</v>
      </c>
      <c r="CV25" s="215">
        <f t="shared" ref="CV25:CV29" si="112">AV25*EV24</f>
        <v>0</v>
      </c>
      <c r="CW25" s="215">
        <f t="shared" ref="CW25:CW29" si="113">AW25*EW24</f>
        <v>0</v>
      </c>
      <c r="CX25" s="215">
        <f t="shared" ref="CX25:CX29" si="114">AX25*EX24</f>
        <v>0</v>
      </c>
      <c r="CY25" s="215">
        <f t="shared" ref="CY25:CY29" si="115">AY25*EY24</f>
        <v>0</v>
      </c>
      <c r="CZ25" s="215">
        <f t="shared" ref="CZ25:CZ29" si="116">AZ25*EZ24</f>
        <v>0</v>
      </c>
      <c r="DA25" s="215">
        <f t="shared" ref="DA25:DA29" si="117">BA25*FA24</f>
        <v>0</v>
      </c>
      <c r="DB25" s="215">
        <f t="shared" ref="DB25:DB29" si="118">BB25*FB24</f>
        <v>0</v>
      </c>
      <c r="DC25" s="215">
        <f t="shared" ref="DC25:DC29" si="119">BC25*FC24</f>
        <v>0</v>
      </c>
      <c r="DD25" s="215">
        <f t="shared" ref="DD25:DD29" si="120">BD25*FD24</f>
        <v>0</v>
      </c>
      <c r="DE25" s="324">
        <f t="shared" ref="DE25:DE35" si="121">SUM(BG25:DD25)</f>
        <v>1591666.125</v>
      </c>
      <c r="DF25" s="70"/>
      <c r="DG25" s="436">
        <f>'(3) HH &amp; income data inputs'!DG79</f>
        <v>0</v>
      </c>
      <c r="DH25" s="436">
        <f>'(3) HH &amp; income data inputs'!DH79</f>
        <v>0</v>
      </c>
      <c r="DI25" s="436">
        <f>'(3) HH &amp; income data inputs'!DI79</f>
        <v>0</v>
      </c>
      <c r="DJ25" s="436">
        <f>'(3) HH &amp; income data inputs'!DJ79</f>
        <v>0</v>
      </c>
      <c r="DK25" s="436">
        <f>'(3) HH &amp; income data inputs'!DK79</f>
        <v>0</v>
      </c>
      <c r="DL25" s="436">
        <f>'(3) HH &amp; income data inputs'!DL79</f>
        <v>28629.391304347828</v>
      </c>
      <c r="DM25" s="436">
        <f>'(3) HH &amp; income data inputs'!DM79</f>
        <v>0</v>
      </c>
      <c r="DN25" s="436">
        <f>'(3) HH &amp; income data inputs'!DN79</f>
        <v>0</v>
      </c>
      <c r="DO25" s="436">
        <f>'(3) HH &amp; income data inputs'!DO79</f>
        <v>0</v>
      </c>
      <c r="DP25" s="436">
        <f>'(3) HH &amp; income data inputs'!DP79</f>
        <v>0</v>
      </c>
      <c r="DQ25" s="436">
        <f>'(3) HH &amp; income data inputs'!DQ79</f>
        <v>0</v>
      </c>
      <c r="DR25" s="436">
        <f>'(3) HH &amp; income data inputs'!DR79</f>
        <v>0</v>
      </c>
      <c r="DS25" s="436">
        <f>'(3) HH &amp; income data inputs'!DS79</f>
        <v>0</v>
      </c>
      <c r="DT25" s="436">
        <f>'(3) HH &amp; income data inputs'!DT79</f>
        <v>0</v>
      </c>
      <c r="DU25" s="436">
        <f>'(3) HH &amp; income data inputs'!DU79</f>
        <v>0</v>
      </c>
      <c r="DV25" s="436">
        <f>'(3) HH &amp; income data inputs'!DV79</f>
        <v>0</v>
      </c>
      <c r="DW25" s="436">
        <f>'(3) HH &amp; income data inputs'!DW79</f>
        <v>0</v>
      </c>
      <c r="DX25" s="436">
        <f>'(3) HH &amp; income data inputs'!DX79</f>
        <v>0</v>
      </c>
      <c r="DY25" s="436">
        <f>'(3) HH &amp; income data inputs'!DY79</f>
        <v>0</v>
      </c>
      <c r="DZ25" s="436">
        <f>'(3) HH &amp; income data inputs'!DZ79</f>
        <v>0</v>
      </c>
      <c r="EA25" s="436">
        <f>'(3) HH &amp; income data inputs'!EA79</f>
        <v>0</v>
      </c>
      <c r="EB25" s="436">
        <f>'(3) HH &amp; income data inputs'!EB79</f>
        <v>0</v>
      </c>
      <c r="EC25" s="436">
        <f>'(3) HH &amp; income data inputs'!EC79</f>
        <v>0</v>
      </c>
      <c r="ED25" s="436">
        <f>'(3) HH &amp; income data inputs'!ED79</f>
        <v>0</v>
      </c>
      <c r="EE25" s="436">
        <f>'(3) HH &amp; income data inputs'!EE79</f>
        <v>0</v>
      </c>
      <c r="EF25" s="436">
        <f>'(3) HH &amp; income data inputs'!EF79</f>
        <v>0</v>
      </c>
      <c r="EG25" s="436">
        <f>'(3) HH &amp; income data inputs'!EG79</f>
        <v>0</v>
      </c>
      <c r="EH25" s="436">
        <f>'(3) HH &amp; income data inputs'!EH79</f>
        <v>0</v>
      </c>
      <c r="EI25" s="436">
        <f>'(3) HH &amp; income data inputs'!EI79</f>
        <v>0</v>
      </c>
      <c r="EJ25" s="436">
        <f>'(3) HH &amp; income data inputs'!EJ79</f>
        <v>0</v>
      </c>
      <c r="EK25" s="436">
        <f>'(3) HH &amp; income data inputs'!EK79</f>
        <v>0</v>
      </c>
      <c r="EL25" s="436">
        <f>'(3) HH &amp; income data inputs'!EL79</f>
        <v>0</v>
      </c>
      <c r="EM25" s="436">
        <f>'(3) HH &amp; income data inputs'!EM79</f>
        <v>0</v>
      </c>
      <c r="EN25" s="436">
        <f>'(3) HH &amp; income data inputs'!EN79</f>
        <v>0</v>
      </c>
      <c r="EO25" s="436">
        <f>'(3) HH &amp; income data inputs'!EO79</f>
        <v>0</v>
      </c>
      <c r="EP25" s="436">
        <f>'(3) HH &amp; income data inputs'!EP79</f>
        <v>0</v>
      </c>
      <c r="EQ25" s="436">
        <f>'(3) HH &amp; income data inputs'!EQ79</f>
        <v>0</v>
      </c>
      <c r="ER25" s="436">
        <f>'(3) HH &amp; income data inputs'!ER79</f>
        <v>0</v>
      </c>
      <c r="ES25" s="436">
        <f>'(3) HH &amp; income data inputs'!ES79</f>
        <v>0</v>
      </c>
      <c r="ET25" s="436">
        <f>'(3) HH &amp; income data inputs'!ET79</f>
        <v>0</v>
      </c>
      <c r="EU25" s="436">
        <f>'(3) HH &amp; income data inputs'!EU79</f>
        <v>0</v>
      </c>
      <c r="EV25" s="436">
        <f>'(3) HH &amp; income data inputs'!EV79</f>
        <v>0</v>
      </c>
      <c r="EW25" s="436">
        <f>'(3) HH &amp; income data inputs'!EW79</f>
        <v>0</v>
      </c>
      <c r="EX25" s="436">
        <f>'(3) HH &amp; income data inputs'!EX79</f>
        <v>0</v>
      </c>
      <c r="EY25" s="436">
        <f>'(3) HH &amp; income data inputs'!EY79</f>
        <v>0</v>
      </c>
      <c r="EZ25" s="436">
        <f>'(3) HH &amp; income data inputs'!EZ79</f>
        <v>0</v>
      </c>
      <c r="FA25" s="436">
        <f>'(3) HH &amp; income data inputs'!FA79</f>
        <v>0</v>
      </c>
      <c r="FB25" s="436">
        <f>'(3) HH &amp; income data inputs'!FB79</f>
        <v>0</v>
      </c>
      <c r="FC25" s="436">
        <f>'(3) HH &amp; income data inputs'!FC79</f>
        <v>0</v>
      </c>
      <c r="FD25" s="436">
        <f>'(3) HH &amp; income data inputs'!FD79</f>
        <v>0</v>
      </c>
      <c r="FE25" s="231">
        <f>'(3) HH &amp; income data inputs'!FE79</f>
        <v>28629.391304347828</v>
      </c>
      <c r="FF25" s="70"/>
      <c r="FG25" s="70"/>
      <c r="FH25" s="70"/>
      <c r="FI25" s="70"/>
    </row>
    <row r="26" spans="1:165" s="77" customFormat="1">
      <c r="A26" s="1" t="s">
        <v>539</v>
      </c>
      <c r="B26" s="2" t="s">
        <v>402</v>
      </c>
      <c r="C26" s="37" t="s">
        <v>540</v>
      </c>
      <c r="D26" s="1">
        <v>5</v>
      </c>
      <c r="E26" s="1">
        <v>1</v>
      </c>
      <c r="F26" s="68" t="s">
        <v>211</v>
      </c>
      <c r="G26" s="215">
        <v>0</v>
      </c>
      <c r="H26" s="215">
        <v>0</v>
      </c>
      <c r="I26" s="215">
        <v>0</v>
      </c>
      <c r="J26" s="215">
        <v>0</v>
      </c>
      <c r="K26" s="215">
        <v>0</v>
      </c>
      <c r="L26" s="215">
        <v>96</v>
      </c>
      <c r="M26" s="215">
        <v>0</v>
      </c>
      <c r="N26" s="215">
        <v>0</v>
      </c>
      <c r="O26" s="215">
        <v>0</v>
      </c>
      <c r="P26" s="215">
        <v>0</v>
      </c>
      <c r="Q26" s="215">
        <v>0</v>
      </c>
      <c r="R26" s="215">
        <v>0</v>
      </c>
      <c r="S26" s="215">
        <v>0</v>
      </c>
      <c r="T26" s="215">
        <v>0</v>
      </c>
      <c r="U26" s="215">
        <v>0</v>
      </c>
      <c r="V26" s="215">
        <v>0</v>
      </c>
      <c r="W26" s="215">
        <v>0</v>
      </c>
      <c r="X26" s="215">
        <v>0</v>
      </c>
      <c r="Y26" s="215">
        <v>0</v>
      </c>
      <c r="Z26" s="215">
        <v>0</v>
      </c>
      <c r="AA26" s="215">
        <v>0</v>
      </c>
      <c r="AB26" s="215">
        <v>0</v>
      </c>
      <c r="AC26" s="215">
        <v>0</v>
      </c>
      <c r="AD26" s="215">
        <v>0</v>
      </c>
      <c r="AE26" s="215">
        <v>0</v>
      </c>
      <c r="AF26" s="215">
        <v>0</v>
      </c>
      <c r="AG26" s="215">
        <v>0</v>
      </c>
      <c r="AH26" s="215">
        <v>0</v>
      </c>
      <c r="AI26" s="215">
        <v>0</v>
      </c>
      <c r="AJ26" s="215">
        <v>0</v>
      </c>
      <c r="AK26" s="215">
        <v>0</v>
      </c>
      <c r="AL26" s="215">
        <v>0</v>
      </c>
      <c r="AM26" s="215">
        <v>0</v>
      </c>
      <c r="AN26" s="215">
        <v>0</v>
      </c>
      <c r="AO26" s="215">
        <v>0</v>
      </c>
      <c r="AP26" s="215">
        <v>0</v>
      </c>
      <c r="AQ26" s="215">
        <v>0</v>
      </c>
      <c r="AR26" s="215">
        <v>0</v>
      </c>
      <c r="AS26" s="215">
        <v>0</v>
      </c>
      <c r="AT26" s="215">
        <v>0</v>
      </c>
      <c r="AU26" s="215">
        <v>0</v>
      </c>
      <c r="AV26" s="215">
        <v>0</v>
      </c>
      <c r="AW26" s="215">
        <v>0</v>
      </c>
      <c r="AX26" s="215">
        <v>0</v>
      </c>
      <c r="AY26" s="215">
        <v>0</v>
      </c>
      <c r="AZ26" s="215">
        <v>0</v>
      </c>
      <c r="BA26" s="215">
        <v>0</v>
      </c>
      <c r="BB26" s="215">
        <v>0</v>
      </c>
      <c r="BC26" s="215">
        <v>0</v>
      </c>
      <c r="BD26" s="215">
        <v>0</v>
      </c>
      <c r="BE26" s="324">
        <f t="shared" si="69"/>
        <v>96</v>
      </c>
      <c r="BF26" s="215"/>
      <c r="BG26" s="215">
        <f t="shared" si="71"/>
        <v>0</v>
      </c>
      <c r="BH26" s="215">
        <f t="shared" si="72"/>
        <v>0</v>
      </c>
      <c r="BI26" s="215">
        <f t="shared" si="73"/>
        <v>0</v>
      </c>
      <c r="BJ26" s="215">
        <f t="shared" si="74"/>
        <v>0</v>
      </c>
      <c r="BK26" s="215">
        <f t="shared" si="75"/>
        <v>0</v>
      </c>
      <c r="BL26" s="215">
        <f t="shared" si="76"/>
        <v>2748421.5652173916</v>
      </c>
      <c r="BM26" s="215">
        <f t="shared" si="77"/>
        <v>0</v>
      </c>
      <c r="BN26" s="215">
        <f t="shared" si="78"/>
        <v>0</v>
      </c>
      <c r="BO26" s="215">
        <f t="shared" si="79"/>
        <v>0</v>
      </c>
      <c r="BP26" s="215">
        <f t="shared" si="80"/>
        <v>0</v>
      </c>
      <c r="BQ26" s="215">
        <f t="shared" si="81"/>
        <v>0</v>
      </c>
      <c r="BR26" s="215">
        <f t="shared" si="82"/>
        <v>0</v>
      </c>
      <c r="BS26" s="215">
        <f t="shared" si="83"/>
        <v>0</v>
      </c>
      <c r="BT26" s="215">
        <f t="shared" si="84"/>
        <v>0</v>
      </c>
      <c r="BU26" s="215">
        <f t="shared" si="85"/>
        <v>0</v>
      </c>
      <c r="BV26" s="215">
        <f t="shared" si="86"/>
        <v>0</v>
      </c>
      <c r="BW26" s="215">
        <f t="shared" si="87"/>
        <v>0</v>
      </c>
      <c r="BX26" s="215">
        <f t="shared" si="88"/>
        <v>0</v>
      </c>
      <c r="BY26" s="215">
        <f t="shared" si="89"/>
        <v>0</v>
      </c>
      <c r="BZ26" s="215">
        <f t="shared" si="90"/>
        <v>0</v>
      </c>
      <c r="CA26" s="215">
        <f t="shared" si="91"/>
        <v>0</v>
      </c>
      <c r="CB26" s="215">
        <f t="shared" si="92"/>
        <v>0</v>
      </c>
      <c r="CC26" s="215">
        <f t="shared" si="93"/>
        <v>0</v>
      </c>
      <c r="CD26" s="215">
        <f t="shared" si="94"/>
        <v>0</v>
      </c>
      <c r="CE26" s="215">
        <f t="shared" si="95"/>
        <v>0</v>
      </c>
      <c r="CF26" s="215">
        <f t="shared" si="96"/>
        <v>0</v>
      </c>
      <c r="CG26" s="215">
        <f t="shared" si="97"/>
        <v>0</v>
      </c>
      <c r="CH26" s="215">
        <f t="shared" si="98"/>
        <v>0</v>
      </c>
      <c r="CI26" s="215">
        <f t="shared" si="99"/>
        <v>0</v>
      </c>
      <c r="CJ26" s="215">
        <f t="shared" si="100"/>
        <v>0</v>
      </c>
      <c r="CK26" s="215">
        <f t="shared" si="101"/>
        <v>0</v>
      </c>
      <c r="CL26" s="215">
        <f t="shared" si="102"/>
        <v>0</v>
      </c>
      <c r="CM26" s="215">
        <f t="shared" si="103"/>
        <v>0</v>
      </c>
      <c r="CN26" s="215">
        <f t="shared" si="104"/>
        <v>0</v>
      </c>
      <c r="CO26" s="215">
        <f t="shared" si="105"/>
        <v>0</v>
      </c>
      <c r="CP26" s="215">
        <f t="shared" si="106"/>
        <v>0</v>
      </c>
      <c r="CQ26" s="215">
        <f t="shared" si="107"/>
        <v>0</v>
      </c>
      <c r="CR26" s="215">
        <f t="shared" si="108"/>
        <v>0</v>
      </c>
      <c r="CS26" s="215">
        <f t="shared" si="109"/>
        <v>0</v>
      </c>
      <c r="CT26" s="215">
        <f t="shared" si="110"/>
        <v>0</v>
      </c>
      <c r="CU26" s="215">
        <f t="shared" si="111"/>
        <v>0</v>
      </c>
      <c r="CV26" s="215">
        <f t="shared" si="112"/>
        <v>0</v>
      </c>
      <c r="CW26" s="215">
        <f t="shared" si="113"/>
        <v>0</v>
      </c>
      <c r="CX26" s="215">
        <f t="shared" si="114"/>
        <v>0</v>
      </c>
      <c r="CY26" s="215">
        <f t="shared" si="115"/>
        <v>0</v>
      </c>
      <c r="CZ26" s="215">
        <f t="shared" si="116"/>
        <v>0</v>
      </c>
      <c r="DA26" s="215">
        <f t="shared" si="117"/>
        <v>0</v>
      </c>
      <c r="DB26" s="215">
        <f t="shared" si="118"/>
        <v>0</v>
      </c>
      <c r="DC26" s="215">
        <f t="shared" si="119"/>
        <v>0</v>
      </c>
      <c r="DD26" s="215">
        <f t="shared" si="120"/>
        <v>0</v>
      </c>
      <c r="DE26" s="324">
        <f t="shared" si="121"/>
        <v>2748421.5652173916</v>
      </c>
      <c r="DF26" s="70"/>
      <c r="DG26" s="436">
        <f>'(3) HH &amp; income data inputs'!DG80</f>
        <v>0</v>
      </c>
      <c r="DH26" s="436">
        <f>'(3) HH &amp; income data inputs'!DH80</f>
        <v>0</v>
      </c>
      <c r="DI26" s="436">
        <f>'(3) HH &amp; income data inputs'!DI80</f>
        <v>0</v>
      </c>
      <c r="DJ26" s="436">
        <f>'(3) HH &amp; income data inputs'!DJ80</f>
        <v>0</v>
      </c>
      <c r="DK26" s="436">
        <f>'(3) HH &amp; income data inputs'!DK80</f>
        <v>0</v>
      </c>
      <c r="DL26" s="436">
        <f>'(3) HH &amp; income data inputs'!DL80</f>
        <v>13663.395833333334</v>
      </c>
      <c r="DM26" s="436">
        <f>'(3) HH &amp; income data inputs'!DM80</f>
        <v>0</v>
      </c>
      <c r="DN26" s="436">
        <f>'(3) HH &amp; income data inputs'!DN80</f>
        <v>0</v>
      </c>
      <c r="DO26" s="436">
        <f>'(3) HH &amp; income data inputs'!DO80</f>
        <v>0</v>
      </c>
      <c r="DP26" s="436">
        <f>'(3) HH &amp; income data inputs'!DP80</f>
        <v>0</v>
      </c>
      <c r="DQ26" s="436">
        <f>'(3) HH &amp; income data inputs'!DQ80</f>
        <v>0</v>
      </c>
      <c r="DR26" s="436">
        <f>'(3) HH &amp; income data inputs'!DR80</f>
        <v>0</v>
      </c>
      <c r="DS26" s="436">
        <f>'(3) HH &amp; income data inputs'!DS80</f>
        <v>0</v>
      </c>
      <c r="DT26" s="436">
        <f>'(3) HH &amp; income data inputs'!DT80</f>
        <v>0</v>
      </c>
      <c r="DU26" s="436">
        <f>'(3) HH &amp; income data inputs'!DU80</f>
        <v>0</v>
      </c>
      <c r="DV26" s="436">
        <f>'(3) HH &amp; income data inputs'!DV80</f>
        <v>0</v>
      </c>
      <c r="DW26" s="436">
        <f>'(3) HH &amp; income data inputs'!DW80</f>
        <v>0</v>
      </c>
      <c r="DX26" s="436">
        <f>'(3) HH &amp; income data inputs'!DX80</f>
        <v>0</v>
      </c>
      <c r="DY26" s="436">
        <f>'(3) HH &amp; income data inputs'!DY80</f>
        <v>0</v>
      </c>
      <c r="DZ26" s="436">
        <f>'(3) HH &amp; income data inputs'!DZ80</f>
        <v>0</v>
      </c>
      <c r="EA26" s="436">
        <f>'(3) HH &amp; income data inputs'!EA80</f>
        <v>0</v>
      </c>
      <c r="EB26" s="436">
        <f>'(3) HH &amp; income data inputs'!EB80</f>
        <v>0</v>
      </c>
      <c r="EC26" s="436">
        <f>'(3) HH &amp; income data inputs'!EC80</f>
        <v>0</v>
      </c>
      <c r="ED26" s="436">
        <f>'(3) HH &amp; income data inputs'!ED80</f>
        <v>0</v>
      </c>
      <c r="EE26" s="436">
        <f>'(3) HH &amp; income data inputs'!EE80</f>
        <v>0</v>
      </c>
      <c r="EF26" s="436">
        <f>'(3) HH &amp; income data inputs'!EF80</f>
        <v>0</v>
      </c>
      <c r="EG26" s="436">
        <f>'(3) HH &amp; income data inputs'!EG80</f>
        <v>0</v>
      </c>
      <c r="EH26" s="436">
        <f>'(3) HH &amp; income data inputs'!EH80</f>
        <v>0</v>
      </c>
      <c r="EI26" s="436">
        <f>'(3) HH &amp; income data inputs'!EI80</f>
        <v>0</v>
      </c>
      <c r="EJ26" s="436">
        <f>'(3) HH &amp; income data inputs'!EJ80</f>
        <v>0</v>
      </c>
      <c r="EK26" s="436">
        <f>'(3) HH &amp; income data inputs'!EK80</f>
        <v>0</v>
      </c>
      <c r="EL26" s="436">
        <f>'(3) HH &amp; income data inputs'!EL80</f>
        <v>0</v>
      </c>
      <c r="EM26" s="436">
        <f>'(3) HH &amp; income data inputs'!EM80</f>
        <v>0</v>
      </c>
      <c r="EN26" s="436">
        <f>'(3) HH &amp; income data inputs'!EN80</f>
        <v>0</v>
      </c>
      <c r="EO26" s="436">
        <f>'(3) HH &amp; income data inputs'!EO80</f>
        <v>0</v>
      </c>
      <c r="EP26" s="436">
        <f>'(3) HH &amp; income data inputs'!EP80</f>
        <v>0</v>
      </c>
      <c r="EQ26" s="436">
        <f>'(3) HH &amp; income data inputs'!EQ80</f>
        <v>0</v>
      </c>
      <c r="ER26" s="436">
        <f>'(3) HH &amp; income data inputs'!ER80</f>
        <v>0</v>
      </c>
      <c r="ES26" s="436">
        <f>'(3) HH &amp; income data inputs'!ES80</f>
        <v>0</v>
      </c>
      <c r="ET26" s="436">
        <f>'(3) HH &amp; income data inputs'!ET80</f>
        <v>0</v>
      </c>
      <c r="EU26" s="436">
        <f>'(3) HH &amp; income data inputs'!EU80</f>
        <v>0</v>
      </c>
      <c r="EV26" s="436">
        <f>'(3) HH &amp; income data inputs'!EV80</f>
        <v>0</v>
      </c>
      <c r="EW26" s="436">
        <f>'(3) HH &amp; income data inputs'!EW80</f>
        <v>0</v>
      </c>
      <c r="EX26" s="436">
        <f>'(3) HH &amp; income data inputs'!EX80</f>
        <v>0</v>
      </c>
      <c r="EY26" s="436">
        <f>'(3) HH &amp; income data inputs'!EY80</f>
        <v>0</v>
      </c>
      <c r="EZ26" s="436">
        <f>'(3) HH &amp; income data inputs'!EZ80</f>
        <v>0</v>
      </c>
      <c r="FA26" s="436">
        <f>'(3) HH &amp; income data inputs'!FA80</f>
        <v>0</v>
      </c>
      <c r="FB26" s="436">
        <f>'(3) HH &amp; income data inputs'!FB80</f>
        <v>0</v>
      </c>
      <c r="FC26" s="436">
        <f>'(3) HH &amp; income data inputs'!FC80</f>
        <v>0</v>
      </c>
      <c r="FD26" s="436">
        <f>'(3) HH &amp; income data inputs'!FD80</f>
        <v>0</v>
      </c>
      <c r="FE26" s="231">
        <f>'(3) HH &amp; income data inputs'!FE80</f>
        <v>13663.395833333334</v>
      </c>
      <c r="FF26" s="70"/>
      <c r="FG26" s="70"/>
      <c r="FH26" s="70"/>
      <c r="FI26" s="70"/>
    </row>
    <row r="27" spans="1:165" s="77" customFormat="1">
      <c r="A27" s="1" t="s">
        <v>539</v>
      </c>
      <c r="B27" s="2" t="s">
        <v>263</v>
      </c>
      <c r="C27" s="37" t="s">
        <v>540</v>
      </c>
      <c r="D27" s="1">
        <v>5</v>
      </c>
      <c r="E27" s="1">
        <v>1</v>
      </c>
      <c r="F27" s="68" t="s">
        <v>211</v>
      </c>
      <c r="G27" s="215">
        <v>0</v>
      </c>
      <c r="H27" s="215">
        <v>0</v>
      </c>
      <c r="I27" s="215">
        <v>0</v>
      </c>
      <c r="J27" s="215">
        <v>0</v>
      </c>
      <c r="K27" s="215">
        <v>0</v>
      </c>
      <c r="L27" s="215">
        <v>172</v>
      </c>
      <c r="M27" s="215">
        <v>0</v>
      </c>
      <c r="N27" s="215">
        <v>0</v>
      </c>
      <c r="O27" s="215">
        <v>0</v>
      </c>
      <c r="P27" s="215">
        <v>0</v>
      </c>
      <c r="Q27" s="215">
        <v>0</v>
      </c>
      <c r="R27" s="215">
        <v>0</v>
      </c>
      <c r="S27" s="215">
        <v>0</v>
      </c>
      <c r="T27" s="215">
        <v>0</v>
      </c>
      <c r="U27" s="215">
        <v>0</v>
      </c>
      <c r="V27" s="215">
        <v>0</v>
      </c>
      <c r="W27" s="215">
        <v>0</v>
      </c>
      <c r="X27" s="215">
        <v>0</v>
      </c>
      <c r="Y27" s="215">
        <v>0</v>
      </c>
      <c r="Z27" s="215">
        <v>0</v>
      </c>
      <c r="AA27" s="215">
        <v>0</v>
      </c>
      <c r="AB27" s="215">
        <v>0</v>
      </c>
      <c r="AC27" s="215">
        <v>0</v>
      </c>
      <c r="AD27" s="215">
        <v>0</v>
      </c>
      <c r="AE27" s="215">
        <v>0</v>
      </c>
      <c r="AF27" s="215">
        <v>0</v>
      </c>
      <c r="AG27" s="215">
        <v>0</v>
      </c>
      <c r="AH27" s="215">
        <v>0</v>
      </c>
      <c r="AI27" s="215">
        <v>0</v>
      </c>
      <c r="AJ27" s="215">
        <v>0</v>
      </c>
      <c r="AK27" s="215">
        <v>0</v>
      </c>
      <c r="AL27" s="215">
        <v>0</v>
      </c>
      <c r="AM27" s="215">
        <v>0</v>
      </c>
      <c r="AN27" s="215">
        <v>0</v>
      </c>
      <c r="AO27" s="215">
        <v>0</v>
      </c>
      <c r="AP27" s="215">
        <v>0</v>
      </c>
      <c r="AQ27" s="215">
        <v>0</v>
      </c>
      <c r="AR27" s="215">
        <v>0</v>
      </c>
      <c r="AS27" s="215">
        <v>0</v>
      </c>
      <c r="AT27" s="215">
        <v>0</v>
      </c>
      <c r="AU27" s="215">
        <v>0</v>
      </c>
      <c r="AV27" s="215">
        <v>0</v>
      </c>
      <c r="AW27" s="215">
        <v>0</v>
      </c>
      <c r="AX27" s="215">
        <v>0</v>
      </c>
      <c r="AY27" s="215">
        <v>0</v>
      </c>
      <c r="AZ27" s="215">
        <v>0</v>
      </c>
      <c r="BA27" s="215">
        <v>0</v>
      </c>
      <c r="BB27" s="215">
        <v>0</v>
      </c>
      <c r="BC27" s="215">
        <v>0</v>
      </c>
      <c r="BD27" s="215">
        <v>0</v>
      </c>
      <c r="BE27" s="324">
        <f t="shared" si="69"/>
        <v>172</v>
      </c>
      <c r="BF27" s="215"/>
      <c r="BG27" s="215">
        <f t="shared" si="71"/>
        <v>0</v>
      </c>
      <c r="BH27" s="215">
        <f t="shared" si="72"/>
        <v>0</v>
      </c>
      <c r="BI27" s="215">
        <f t="shared" si="73"/>
        <v>0</v>
      </c>
      <c r="BJ27" s="215">
        <f t="shared" si="74"/>
        <v>0</v>
      </c>
      <c r="BK27" s="215">
        <f t="shared" si="75"/>
        <v>0</v>
      </c>
      <c r="BL27" s="215">
        <f t="shared" si="76"/>
        <v>2350104.0833333335</v>
      </c>
      <c r="BM27" s="215">
        <f t="shared" si="77"/>
        <v>0</v>
      </c>
      <c r="BN27" s="215">
        <f t="shared" si="78"/>
        <v>0</v>
      </c>
      <c r="BO27" s="215">
        <f t="shared" si="79"/>
        <v>0</v>
      </c>
      <c r="BP27" s="215">
        <f t="shared" si="80"/>
        <v>0</v>
      </c>
      <c r="BQ27" s="215">
        <f t="shared" si="81"/>
        <v>0</v>
      </c>
      <c r="BR27" s="215">
        <f t="shared" si="82"/>
        <v>0</v>
      </c>
      <c r="BS27" s="215">
        <f t="shared" si="83"/>
        <v>0</v>
      </c>
      <c r="BT27" s="215">
        <f t="shared" si="84"/>
        <v>0</v>
      </c>
      <c r="BU27" s="215">
        <f t="shared" si="85"/>
        <v>0</v>
      </c>
      <c r="BV27" s="215">
        <f t="shared" si="86"/>
        <v>0</v>
      </c>
      <c r="BW27" s="215">
        <f t="shared" si="87"/>
        <v>0</v>
      </c>
      <c r="BX27" s="215">
        <f t="shared" si="88"/>
        <v>0</v>
      </c>
      <c r="BY27" s="215">
        <f t="shared" si="89"/>
        <v>0</v>
      </c>
      <c r="BZ27" s="215">
        <f t="shared" si="90"/>
        <v>0</v>
      </c>
      <c r="CA27" s="215">
        <f t="shared" si="91"/>
        <v>0</v>
      </c>
      <c r="CB27" s="215">
        <f t="shared" si="92"/>
        <v>0</v>
      </c>
      <c r="CC27" s="215">
        <f t="shared" si="93"/>
        <v>0</v>
      </c>
      <c r="CD27" s="215">
        <f t="shared" si="94"/>
        <v>0</v>
      </c>
      <c r="CE27" s="215">
        <f t="shared" si="95"/>
        <v>0</v>
      </c>
      <c r="CF27" s="215">
        <f t="shared" si="96"/>
        <v>0</v>
      </c>
      <c r="CG27" s="215">
        <f t="shared" si="97"/>
        <v>0</v>
      </c>
      <c r="CH27" s="215">
        <f t="shared" si="98"/>
        <v>0</v>
      </c>
      <c r="CI27" s="215">
        <f t="shared" si="99"/>
        <v>0</v>
      </c>
      <c r="CJ27" s="215">
        <f t="shared" si="100"/>
        <v>0</v>
      </c>
      <c r="CK27" s="215">
        <f t="shared" si="101"/>
        <v>0</v>
      </c>
      <c r="CL27" s="215">
        <f t="shared" si="102"/>
        <v>0</v>
      </c>
      <c r="CM27" s="215">
        <f t="shared" si="103"/>
        <v>0</v>
      </c>
      <c r="CN27" s="215">
        <f t="shared" si="104"/>
        <v>0</v>
      </c>
      <c r="CO27" s="215">
        <f t="shared" si="105"/>
        <v>0</v>
      </c>
      <c r="CP27" s="215">
        <f t="shared" si="106"/>
        <v>0</v>
      </c>
      <c r="CQ27" s="215">
        <f t="shared" si="107"/>
        <v>0</v>
      </c>
      <c r="CR27" s="215">
        <f t="shared" si="108"/>
        <v>0</v>
      </c>
      <c r="CS27" s="215">
        <f t="shared" si="109"/>
        <v>0</v>
      </c>
      <c r="CT27" s="215">
        <f t="shared" si="110"/>
        <v>0</v>
      </c>
      <c r="CU27" s="215">
        <f t="shared" si="111"/>
        <v>0</v>
      </c>
      <c r="CV27" s="215">
        <f t="shared" si="112"/>
        <v>0</v>
      </c>
      <c r="CW27" s="215">
        <f t="shared" si="113"/>
        <v>0</v>
      </c>
      <c r="CX27" s="215">
        <f t="shared" si="114"/>
        <v>0</v>
      </c>
      <c r="CY27" s="215">
        <f t="shared" si="115"/>
        <v>0</v>
      </c>
      <c r="CZ27" s="215">
        <f t="shared" si="116"/>
        <v>0</v>
      </c>
      <c r="DA27" s="215">
        <f t="shared" si="117"/>
        <v>0</v>
      </c>
      <c r="DB27" s="215">
        <f t="shared" si="118"/>
        <v>0</v>
      </c>
      <c r="DC27" s="215">
        <f t="shared" si="119"/>
        <v>0</v>
      </c>
      <c r="DD27" s="215">
        <f t="shared" si="120"/>
        <v>0</v>
      </c>
      <c r="DE27" s="324">
        <f t="shared" si="121"/>
        <v>2350104.0833333335</v>
      </c>
      <c r="DF27" s="70"/>
      <c r="DG27" s="436">
        <f>'(3) HH &amp; income data inputs'!DG81</f>
        <v>0</v>
      </c>
      <c r="DH27" s="436">
        <f>'(3) HH &amp; income data inputs'!DH81</f>
        <v>0</v>
      </c>
      <c r="DI27" s="436">
        <f>'(3) HH &amp; income data inputs'!DI81</f>
        <v>0</v>
      </c>
      <c r="DJ27" s="436">
        <f>'(3) HH &amp; income data inputs'!DJ81</f>
        <v>0</v>
      </c>
      <c r="DK27" s="436">
        <f>'(3) HH &amp; income data inputs'!DK81</f>
        <v>0</v>
      </c>
      <c r="DL27" s="436">
        <f>'(3) HH &amp; income data inputs'!DL81</f>
        <v>6879.6860465116279</v>
      </c>
      <c r="DM27" s="436">
        <f>'(3) HH &amp; income data inputs'!DM81</f>
        <v>0</v>
      </c>
      <c r="DN27" s="436">
        <f>'(3) HH &amp; income data inputs'!DN81</f>
        <v>0</v>
      </c>
      <c r="DO27" s="436">
        <f>'(3) HH &amp; income data inputs'!DO81</f>
        <v>0</v>
      </c>
      <c r="DP27" s="436">
        <f>'(3) HH &amp; income data inputs'!DP81</f>
        <v>0</v>
      </c>
      <c r="DQ27" s="436">
        <f>'(3) HH &amp; income data inputs'!DQ81</f>
        <v>0</v>
      </c>
      <c r="DR27" s="436">
        <f>'(3) HH &amp; income data inputs'!DR81</f>
        <v>0</v>
      </c>
      <c r="DS27" s="436">
        <f>'(3) HH &amp; income data inputs'!DS81</f>
        <v>0</v>
      </c>
      <c r="DT27" s="436">
        <f>'(3) HH &amp; income data inputs'!DT81</f>
        <v>0</v>
      </c>
      <c r="DU27" s="436">
        <f>'(3) HH &amp; income data inputs'!DU81</f>
        <v>0</v>
      </c>
      <c r="DV27" s="436">
        <f>'(3) HH &amp; income data inputs'!DV81</f>
        <v>0</v>
      </c>
      <c r="DW27" s="436">
        <f>'(3) HH &amp; income data inputs'!DW81</f>
        <v>0</v>
      </c>
      <c r="DX27" s="436">
        <f>'(3) HH &amp; income data inputs'!DX81</f>
        <v>0</v>
      </c>
      <c r="DY27" s="436">
        <f>'(3) HH &amp; income data inputs'!DY81</f>
        <v>0</v>
      </c>
      <c r="DZ27" s="436">
        <f>'(3) HH &amp; income data inputs'!DZ81</f>
        <v>0</v>
      </c>
      <c r="EA27" s="436">
        <f>'(3) HH &amp; income data inputs'!EA81</f>
        <v>0</v>
      </c>
      <c r="EB27" s="436">
        <f>'(3) HH &amp; income data inputs'!EB81</f>
        <v>0</v>
      </c>
      <c r="EC27" s="436">
        <f>'(3) HH &amp; income data inputs'!EC81</f>
        <v>0</v>
      </c>
      <c r="ED27" s="436">
        <f>'(3) HH &amp; income data inputs'!ED81</f>
        <v>0</v>
      </c>
      <c r="EE27" s="436">
        <f>'(3) HH &amp; income data inputs'!EE81</f>
        <v>0</v>
      </c>
      <c r="EF27" s="436">
        <f>'(3) HH &amp; income data inputs'!EF81</f>
        <v>0</v>
      </c>
      <c r="EG27" s="436">
        <f>'(3) HH &amp; income data inputs'!EG81</f>
        <v>0</v>
      </c>
      <c r="EH27" s="436">
        <f>'(3) HH &amp; income data inputs'!EH81</f>
        <v>0</v>
      </c>
      <c r="EI27" s="436">
        <f>'(3) HH &amp; income data inputs'!EI81</f>
        <v>0</v>
      </c>
      <c r="EJ27" s="436">
        <f>'(3) HH &amp; income data inputs'!EJ81</f>
        <v>0</v>
      </c>
      <c r="EK27" s="436">
        <f>'(3) HH &amp; income data inputs'!EK81</f>
        <v>0</v>
      </c>
      <c r="EL27" s="436">
        <f>'(3) HH &amp; income data inputs'!EL81</f>
        <v>0</v>
      </c>
      <c r="EM27" s="436">
        <f>'(3) HH &amp; income data inputs'!EM81</f>
        <v>0</v>
      </c>
      <c r="EN27" s="436">
        <f>'(3) HH &amp; income data inputs'!EN81</f>
        <v>0</v>
      </c>
      <c r="EO27" s="436">
        <f>'(3) HH &amp; income data inputs'!EO81</f>
        <v>0</v>
      </c>
      <c r="EP27" s="436">
        <f>'(3) HH &amp; income data inputs'!EP81</f>
        <v>0</v>
      </c>
      <c r="EQ27" s="436">
        <f>'(3) HH &amp; income data inputs'!EQ81</f>
        <v>0</v>
      </c>
      <c r="ER27" s="436">
        <f>'(3) HH &amp; income data inputs'!ER81</f>
        <v>0</v>
      </c>
      <c r="ES27" s="436">
        <f>'(3) HH &amp; income data inputs'!ES81</f>
        <v>0</v>
      </c>
      <c r="ET27" s="436">
        <f>'(3) HH &amp; income data inputs'!ET81</f>
        <v>0</v>
      </c>
      <c r="EU27" s="436">
        <f>'(3) HH &amp; income data inputs'!EU81</f>
        <v>0</v>
      </c>
      <c r="EV27" s="436">
        <f>'(3) HH &amp; income data inputs'!EV81</f>
        <v>0</v>
      </c>
      <c r="EW27" s="436">
        <f>'(3) HH &amp; income data inputs'!EW81</f>
        <v>0</v>
      </c>
      <c r="EX27" s="436">
        <f>'(3) HH &amp; income data inputs'!EX81</f>
        <v>0</v>
      </c>
      <c r="EY27" s="436">
        <f>'(3) HH &amp; income data inputs'!EY81</f>
        <v>0</v>
      </c>
      <c r="EZ27" s="436">
        <f>'(3) HH &amp; income data inputs'!EZ81</f>
        <v>0</v>
      </c>
      <c r="FA27" s="436">
        <f>'(3) HH &amp; income data inputs'!FA81</f>
        <v>0</v>
      </c>
      <c r="FB27" s="436">
        <f>'(3) HH &amp; income data inputs'!FB81</f>
        <v>0</v>
      </c>
      <c r="FC27" s="436">
        <f>'(3) HH &amp; income data inputs'!FC81</f>
        <v>0</v>
      </c>
      <c r="FD27" s="436">
        <f>'(3) HH &amp; income data inputs'!FD81</f>
        <v>0</v>
      </c>
      <c r="FE27" s="231">
        <f>'(3) HH &amp; income data inputs'!FE81</f>
        <v>6879.6860465116279</v>
      </c>
      <c r="FF27" s="70"/>
      <c r="FG27" s="70"/>
      <c r="FH27" s="70"/>
      <c r="FI27" s="70"/>
    </row>
    <row r="28" spans="1:165" s="77" customFormat="1">
      <c r="A28" s="1" t="s">
        <v>539</v>
      </c>
      <c r="B28" s="2" t="s">
        <v>368</v>
      </c>
      <c r="C28" s="37" t="s">
        <v>540</v>
      </c>
      <c r="D28" s="1">
        <v>5</v>
      </c>
      <c r="E28" s="1">
        <v>1</v>
      </c>
      <c r="F28" s="68" t="s">
        <v>211</v>
      </c>
      <c r="G28" s="215">
        <v>0</v>
      </c>
      <c r="H28" s="215">
        <v>0</v>
      </c>
      <c r="I28" s="215">
        <v>0</v>
      </c>
      <c r="J28" s="215">
        <v>0</v>
      </c>
      <c r="K28" s="215">
        <v>0</v>
      </c>
      <c r="L28" s="215">
        <v>305</v>
      </c>
      <c r="M28" s="215">
        <v>0</v>
      </c>
      <c r="N28" s="215">
        <v>0</v>
      </c>
      <c r="O28" s="215">
        <v>0</v>
      </c>
      <c r="P28" s="215">
        <v>0</v>
      </c>
      <c r="Q28" s="215">
        <v>0</v>
      </c>
      <c r="R28" s="215">
        <v>0</v>
      </c>
      <c r="S28" s="215">
        <v>0</v>
      </c>
      <c r="T28" s="215">
        <v>0</v>
      </c>
      <c r="U28" s="215">
        <v>0</v>
      </c>
      <c r="V28" s="215">
        <v>0</v>
      </c>
      <c r="W28" s="215">
        <v>0</v>
      </c>
      <c r="X28" s="215">
        <v>0</v>
      </c>
      <c r="Y28" s="215">
        <v>0</v>
      </c>
      <c r="Z28" s="215">
        <v>0</v>
      </c>
      <c r="AA28" s="215">
        <v>0</v>
      </c>
      <c r="AB28" s="215">
        <v>0</v>
      </c>
      <c r="AC28" s="215">
        <v>0</v>
      </c>
      <c r="AD28" s="215">
        <v>0</v>
      </c>
      <c r="AE28" s="215">
        <v>0</v>
      </c>
      <c r="AF28" s="215">
        <v>0</v>
      </c>
      <c r="AG28" s="215">
        <v>0</v>
      </c>
      <c r="AH28" s="215">
        <v>0</v>
      </c>
      <c r="AI28" s="215">
        <v>0</v>
      </c>
      <c r="AJ28" s="215">
        <v>0</v>
      </c>
      <c r="AK28" s="215">
        <v>0</v>
      </c>
      <c r="AL28" s="215">
        <v>0</v>
      </c>
      <c r="AM28" s="215">
        <v>0</v>
      </c>
      <c r="AN28" s="215">
        <v>0</v>
      </c>
      <c r="AO28" s="215">
        <v>0</v>
      </c>
      <c r="AP28" s="215">
        <v>0</v>
      </c>
      <c r="AQ28" s="215">
        <v>0</v>
      </c>
      <c r="AR28" s="215">
        <v>0</v>
      </c>
      <c r="AS28" s="215">
        <v>0</v>
      </c>
      <c r="AT28" s="215">
        <v>0</v>
      </c>
      <c r="AU28" s="215">
        <v>0</v>
      </c>
      <c r="AV28" s="215">
        <v>0</v>
      </c>
      <c r="AW28" s="215">
        <v>0</v>
      </c>
      <c r="AX28" s="215">
        <v>0</v>
      </c>
      <c r="AY28" s="215">
        <v>0</v>
      </c>
      <c r="AZ28" s="215">
        <v>0</v>
      </c>
      <c r="BA28" s="215">
        <v>0</v>
      </c>
      <c r="BB28" s="215">
        <v>0</v>
      </c>
      <c r="BC28" s="215">
        <v>0</v>
      </c>
      <c r="BD28" s="215">
        <v>0</v>
      </c>
      <c r="BE28" s="324">
        <f t="shared" si="69"/>
        <v>305</v>
      </c>
      <c r="BF28" s="215"/>
      <c r="BG28" s="215">
        <f t="shared" si="71"/>
        <v>0</v>
      </c>
      <c r="BH28" s="215">
        <f t="shared" si="72"/>
        <v>0</v>
      </c>
      <c r="BI28" s="215">
        <f t="shared" si="73"/>
        <v>0</v>
      </c>
      <c r="BJ28" s="215">
        <f t="shared" si="74"/>
        <v>0</v>
      </c>
      <c r="BK28" s="215">
        <f t="shared" si="75"/>
        <v>0</v>
      </c>
      <c r="BL28" s="215">
        <f t="shared" si="76"/>
        <v>2098304.2441860465</v>
      </c>
      <c r="BM28" s="215">
        <f t="shared" si="77"/>
        <v>0</v>
      </c>
      <c r="BN28" s="215">
        <f t="shared" si="78"/>
        <v>0</v>
      </c>
      <c r="BO28" s="215">
        <f t="shared" si="79"/>
        <v>0</v>
      </c>
      <c r="BP28" s="215">
        <f t="shared" si="80"/>
        <v>0</v>
      </c>
      <c r="BQ28" s="215">
        <f t="shared" si="81"/>
        <v>0</v>
      </c>
      <c r="BR28" s="215">
        <f t="shared" si="82"/>
        <v>0</v>
      </c>
      <c r="BS28" s="215">
        <f t="shared" si="83"/>
        <v>0</v>
      </c>
      <c r="BT28" s="215">
        <f t="shared" si="84"/>
        <v>0</v>
      </c>
      <c r="BU28" s="215">
        <f t="shared" si="85"/>
        <v>0</v>
      </c>
      <c r="BV28" s="215">
        <f t="shared" si="86"/>
        <v>0</v>
      </c>
      <c r="BW28" s="215">
        <f t="shared" si="87"/>
        <v>0</v>
      </c>
      <c r="BX28" s="215">
        <f t="shared" si="88"/>
        <v>0</v>
      </c>
      <c r="BY28" s="215">
        <f t="shared" si="89"/>
        <v>0</v>
      </c>
      <c r="BZ28" s="215">
        <f t="shared" si="90"/>
        <v>0</v>
      </c>
      <c r="CA28" s="215">
        <f t="shared" si="91"/>
        <v>0</v>
      </c>
      <c r="CB28" s="215">
        <f t="shared" si="92"/>
        <v>0</v>
      </c>
      <c r="CC28" s="215">
        <f t="shared" si="93"/>
        <v>0</v>
      </c>
      <c r="CD28" s="215">
        <f t="shared" si="94"/>
        <v>0</v>
      </c>
      <c r="CE28" s="215">
        <f t="shared" si="95"/>
        <v>0</v>
      </c>
      <c r="CF28" s="215">
        <f t="shared" si="96"/>
        <v>0</v>
      </c>
      <c r="CG28" s="215">
        <f t="shared" si="97"/>
        <v>0</v>
      </c>
      <c r="CH28" s="215">
        <f t="shared" si="98"/>
        <v>0</v>
      </c>
      <c r="CI28" s="215">
        <f t="shared" si="99"/>
        <v>0</v>
      </c>
      <c r="CJ28" s="215">
        <f t="shared" si="100"/>
        <v>0</v>
      </c>
      <c r="CK28" s="215">
        <f t="shared" si="101"/>
        <v>0</v>
      </c>
      <c r="CL28" s="215">
        <f t="shared" si="102"/>
        <v>0</v>
      </c>
      <c r="CM28" s="215">
        <f t="shared" si="103"/>
        <v>0</v>
      </c>
      <c r="CN28" s="215">
        <f t="shared" si="104"/>
        <v>0</v>
      </c>
      <c r="CO28" s="215">
        <f t="shared" si="105"/>
        <v>0</v>
      </c>
      <c r="CP28" s="215">
        <f t="shared" si="106"/>
        <v>0</v>
      </c>
      <c r="CQ28" s="215">
        <f t="shared" si="107"/>
        <v>0</v>
      </c>
      <c r="CR28" s="215">
        <f t="shared" si="108"/>
        <v>0</v>
      </c>
      <c r="CS28" s="215">
        <f t="shared" si="109"/>
        <v>0</v>
      </c>
      <c r="CT28" s="215">
        <f t="shared" si="110"/>
        <v>0</v>
      </c>
      <c r="CU28" s="215">
        <f t="shared" si="111"/>
        <v>0</v>
      </c>
      <c r="CV28" s="215">
        <f t="shared" si="112"/>
        <v>0</v>
      </c>
      <c r="CW28" s="215">
        <f t="shared" si="113"/>
        <v>0</v>
      </c>
      <c r="CX28" s="215">
        <f t="shared" si="114"/>
        <v>0</v>
      </c>
      <c r="CY28" s="215">
        <f t="shared" si="115"/>
        <v>0</v>
      </c>
      <c r="CZ28" s="215">
        <f t="shared" si="116"/>
        <v>0</v>
      </c>
      <c r="DA28" s="215">
        <f t="shared" si="117"/>
        <v>0</v>
      </c>
      <c r="DB28" s="215">
        <f t="shared" si="118"/>
        <v>0</v>
      </c>
      <c r="DC28" s="215">
        <f t="shared" si="119"/>
        <v>0</v>
      </c>
      <c r="DD28" s="215">
        <f t="shared" si="120"/>
        <v>0</v>
      </c>
      <c r="DE28" s="324">
        <f t="shared" si="121"/>
        <v>2098304.2441860465</v>
      </c>
      <c r="DF28" s="70"/>
      <c r="DG28" s="436">
        <f>'(3) HH &amp; income data inputs'!DG82</f>
        <v>0</v>
      </c>
      <c r="DH28" s="436">
        <f>'(3) HH &amp; income data inputs'!DH82</f>
        <v>0</v>
      </c>
      <c r="DI28" s="436">
        <f>'(3) HH &amp; income data inputs'!DI82</f>
        <v>0</v>
      </c>
      <c r="DJ28" s="436">
        <f>'(3) HH &amp; income data inputs'!DJ82</f>
        <v>0</v>
      </c>
      <c r="DK28" s="436">
        <f>'(3) HH &amp; income data inputs'!DK82</f>
        <v>0</v>
      </c>
      <c r="DL28" s="436">
        <f>'(3) HH &amp; income data inputs'!DL82</f>
        <v>3437.2</v>
      </c>
      <c r="DM28" s="436">
        <f>'(3) HH &amp; income data inputs'!DM82</f>
        <v>0</v>
      </c>
      <c r="DN28" s="436">
        <f>'(3) HH &amp; income data inputs'!DN82</f>
        <v>0</v>
      </c>
      <c r="DO28" s="436">
        <f>'(3) HH &amp; income data inputs'!DO82</f>
        <v>0</v>
      </c>
      <c r="DP28" s="436">
        <f>'(3) HH &amp; income data inputs'!DP82</f>
        <v>0</v>
      </c>
      <c r="DQ28" s="436">
        <f>'(3) HH &amp; income data inputs'!DQ82</f>
        <v>0</v>
      </c>
      <c r="DR28" s="436">
        <f>'(3) HH &amp; income data inputs'!DR82</f>
        <v>0</v>
      </c>
      <c r="DS28" s="436">
        <f>'(3) HH &amp; income data inputs'!DS82</f>
        <v>0</v>
      </c>
      <c r="DT28" s="436">
        <f>'(3) HH &amp; income data inputs'!DT82</f>
        <v>0</v>
      </c>
      <c r="DU28" s="436">
        <f>'(3) HH &amp; income data inputs'!DU82</f>
        <v>0</v>
      </c>
      <c r="DV28" s="436">
        <f>'(3) HH &amp; income data inputs'!DV82</f>
        <v>0</v>
      </c>
      <c r="DW28" s="436">
        <f>'(3) HH &amp; income data inputs'!DW82</f>
        <v>0</v>
      </c>
      <c r="DX28" s="436">
        <f>'(3) HH &amp; income data inputs'!DX82</f>
        <v>0</v>
      </c>
      <c r="DY28" s="436">
        <f>'(3) HH &amp; income data inputs'!DY82</f>
        <v>0</v>
      </c>
      <c r="DZ28" s="436">
        <f>'(3) HH &amp; income data inputs'!DZ82</f>
        <v>0</v>
      </c>
      <c r="EA28" s="436">
        <f>'(3) HH &amp; income data inputs'!EA82</f>
        <v>0</v>
      </c>
      <c r="EB28" s="436">
        <f>'(3) HH &amp; income data inputs'!EB82</f>
        <v>0</v>
      </c>
      <c r="EC28" s="436">
        <f>'(3) HH &amp; income data inputs'!EC82</f>
        <v>0</v>
      </c>
      <c r="ED28" s="436">
        <f>'(3) HH &amp; income data inputs'!ED82</f>
        <v>0</v>
      </c>
      <c r="EE28" s="436">
        <f>'(3) HH &amp; income data inputs'!EE82</f>
        <v>0</v>
      </c>
      <c r="EF28" s="436">
        <f>'(3) HH &amp; income data inputs'!EF82</f>
        <v>0</v>
      </c>
      <c r="EG28" s="436">
        <f>'(3) HH &amp; income data inputs'!EG82</f>
        <v>0</v>
      </c>
      <c r="EH28" s="436">
        <f>'(3) HH &amp; income data inputs'!EH82</f>
        <v>0</v>
      </c>
      <c r="EI28" s="436">
        <f>'(3) HH &amp; income data inputs'!EI82</f>
        <v>0</v>
      </c>
      <c r="EJ28" s="436">
        <f>'(3) HH &amp; income data inputs'!EJ82</f>
        <v>0</v>
      </c>
      <c r="EK28" s="436">
        <f>'(3) HH &amp; income data inputs'!EK82</f>
        <v>0</v>
      </c>
      <c r="EL28" s="436">
        <f>'(3) HH &amp; income data inputs'!EL82</f>
        <v>0</v>
      </c>
      <c r="EM28" s="436">
        <f>'(3) HH &amp; income data inputs'!EM82</f>
        <v>0</v>
      </c>
      <c r="EN28" s="436">
        <f>'(3) HH &amp; income data inputs'!EN82</f>
        <v>0</v>
      </c>
      <c r="EO28" s="436">
        <f>'(3) HH &amp; income data inputs'!EO82</f>
        <v>0</v>
      </c>
      <c r="EP28" s="436">
        <f>'(3) HH &amp; income data inputs'!EP82</f>
        <v>0</v>
      </c>
      <c r="EQ28" s="436">
        <f>'(3) HH &amp; income data inputs'!EQ82</f>
        <v>0</v>
      </c>
      <c r="ER28" s="436">
        <f>'(3) HH &amp; income data inputs'!ER82</f>
        <v>0</v>
      </c>
      <c r="ES28" s="436">
        <f>'(3) HH &amp; income data inputs'!ES82</f>
        <v>0</v>
      </c>
      <c r="ET28" s="436">
        <f>'(3) HH &amp; income data inputs'!ET82</f>
        <v>0</v>
      </c>
      <c r="EU28" s="436">
        <f>'(3) HH &amp; income data inputs'!EU82</f>
        <v>0</v>
      </c>
      <c r="EV28" s="436">
        <f>'(3) HH &amp; income data inputs'!EV82</f>
        <v>0</v>
      </c>
      <c r="EW28" s="436">
        <f>'(3) HH &amp; income data inputs'!EW82</f>
        <v>0</v>
      </c>
      <c r="EX28" s="436">
        <f>'(3) HH &amp; income data inputs'!EX82</f>
        <v>0</v>
      </c>
      <c r="EY28" s="436">
        <f>'(3) HH &amp; income data inputs'!EY82</f>
        <v>0</v>
      </c>
      <c r="EZ28" s="436">
        <f>'(3) HH &amp; income data inputs'!EZ82</f>
        <v>0</v>
      </c>
      <c r="FA28" s="436">
        <f>'(3) HH &amp; income data inputs'!FA82</f>
        <v>0</v>
      </c>
      <c r="FB28" s="436">
        <f>'(3) HH &amp; income data inputs'!FB82</f>
        <v>0</v>
      </c>
      <c r="FC28" s="436">
        <f>'(3) HH &amp; income data inputs'!FC82</f>
        <v>0</v>
      </c>
      <c r="FD28" s="436">
        <f>'(3) HH &amp; income data inputs'!FD82</f>
        <v>0</v>
      </c>
      <c r="FE28" s="231">
        <f>'(3) HH &amp; income data inputs'!FE82</f>
        <v>3437.2</v>
      </c>
      <c r="FF28" s="70"/>
      <c r="FG28" s="70"/>
      <c r="FH28" s="70"/>
      <c r="FI28" s="70"/>
    </row>
    <row r="29" spans="1:165" s="77" customFormat="1">
      <c r="A29" s="384" t="s">
        <v>539</v>
      </c>
      <c r="B29" s="385" t="s">
        <v>369</v>
      </c>
      <c r="C29" s="386" t="s">
        <v>540</v>
      </c>
      <c r="D29" s="384">
        <v>5</v>
      </c>
      <c r="E29" s="384">
        <v>1</v>
      </c>
      <c r="F29" s="439" t="s">
        <v>211</v>
      </c>
      <c r="G29" s="215">
        <v>0</v>
      </c>
      <c r="H29" s="215">
        <v>0</v>
      </c>
      <c r="I29" s="215">
        <v>0</v>
      </c>
      <c r="J29" s="215">
        <v>0</v>
      </c>
      <c r="K29" s="215">
        <v>0</v>
      </c>
      <c r="L29" s="215">
        <v>196</v>
      </c>
      <c r="M29" s="215">
        <v>0</v>
      </c>
      <c r="N29" s="215">
        <v>0</v>
      </c>
      <c r="O29" s="215">
        <v>0</v>
      </c>
      <c r="P29" s="215">
        <v>0</v>
      </c>
      <c r="Q29" s="215">
        <v>0</v>
      </c>
      <c r="R29" s="215">
        <v>0</v>
      </c>
      <c r="S29" s="215">
        <v>0</v>
      </c>
      <c r="T29" s="215">
        <v>0</v>
      </c>
      <c r="U29" s="215">
        <v>0</v>
      </c>
      <c r="V29" s="215">
        <v>0</v>
      </c>
      <c r="W29" s="215">
        <v>0</v>
      </c>
      <c r="X29" s="215">
        <v>0</v>
      </c>
      <c r="Y29" s="215">
        <v>0</v>
      </c>
      <c r="Z29" s="215">
        <v>0</v>
      </c>
      <c r="AA29" s="215">
        <v>0</v>
      </c>
      <c r="AB29" s="215">
        <v>0</v>
      </c>
      <c r="AC29" s="215">
        <v>0</v>
      </c>
      <c r="AD29" s="215">
        <v>0</v>
      </c>
      <c r="AE29" s="215">
        <v>0</v>
      </c>
      <c r="AF29" s="215">
        <v>0</v>
      </c>
      <c r="AG29" s="215">
        <v>0</v>
      </c>
      <c r="AH29" s="215">
        <v>0</v>
      </c>
      <c r="AI29" s="215">
        <v>0</v>
      </c>
      <c r="AJ29" s="215">
        <v>0</v>
      </c>
      <c r="AK29" s="215">
        <v>0</v>
      </c>
      <c r="AL29" s="215">
        <v>0</v>
      </c>
      <c r="AM29" s="215">
        <v>0</v>
      </c>
      <c r="AN29" s="215">
        <v>0</v>
      </c>
      <c r="AO29" s="215">
        <v>0</v>
      </c>
      <c r="AP29" s="215">
        <v>0</v>
      </c>
      <c r="AQ29" s="215">
        <v>0</v>
      </c>
      <c r="AR29" s="215">
        <v>0</v>
      </c>
      <c r="AS29" s="215">
        <v>0</v>
      </c>
      <c r="AT29" s="215">
        <v>0</v>
      </c>
      <c r="AU29" s="215">
        <v>0</v>
      </c>
      <c r="AV29" s="215">
        <v>0</v>
      </c>
      <c r="AW29" s="215">
        <v>0</v>
      </c>
      <c r="AX29" s="215">
        <v>0</v>
      </c>
      <c r="AY29" s="215">
        <v>0</v>
      </c>
      <c r="AZ29" s="215">
        <v>0</v>
      </c>
      <c r="BA29" s="215">
        <v>0</v>
      </c>
      <c r="BB29" s="215">
        <v>0</v>
      </c>
      <c r="BC29" s="215">
        <v>0</v>
      </c>
      <c r="BD29" s="215">
        <v>0</v>
      </c>
      <c r="BE29" s="324">
        <f t="shared" si="69"/>
        <v>196</v>
      </c>
      <c r="BF29" s="215"/>
      <c r="BG29" s="215">
        <f t="shared" si="71"/>
        <v>0</v>
      </c>
      <c r="BH29" s="215">
        <f t="shared" si="72"/>
        <v>0</v>
      </c>
      <c r="BI29" s="215">
        <f t="shared" si="73"/>
        <v>0</v>
      </c>
      <c r="BJ29" s="215">
        <f t="shared" si="74"/>
        <v>0</v>
      </c>
      <c r="BK29" s="215">
        <f t="shared" si="75"/>
        <v>0</v>
      </c>
      <c r="BL29" s="215">
        <f t="shared" si="76"/>
        <v>673691.2</v>
      </c>
      <c r="BM29" s="215">
        <f t="shared" si="77"/>
        <v>0</v>
      </c>
      <c r="BN29" s="215">
        <f t="shared" si="78"/>
        <v>0</v>
      </c>
      <c r="BO29" s="215">
        <f t="shared" si="79"/>
        <v>0</v>
      </c>
      <c r="BP29" s="215">
        <f t="shared" si="80"/>
        <v>0</v>
      </c>
      <c r="BQ29" s="215">
        <f t="shared" si="81"/>
        <v>0</v>
      </c>
      <c r="BR29" s="215">
        <f t="shared" si="82"/>
        <v>0</v>
      </c>
      <c r="BS29" s="215">
        <f t="shared" si="83"/>
        <v>0</v>
      </c>
      <c r="BT29" s="215">
        <f t="shared" si="84"/>
        <v>0</v>
      </c>
      <c r="BU29" s="215">
        <f t="shared" si="85"/>
        <v>0</v>
      </c>
      <c r="BV29" s="215">
        <f t="shared" si="86"/>
        <v>0</v>
      </c>
      <c r="BW29" s="215">
        <f t="shared" si="87"/>
        <v>0</v>
      </c>
      <c r="BX29" s="215">
        <f t="shared" si="88"/>
        <v>0</v>
      </c>
      <c r="BY29" s="215">
        <f t="shared" si="89"/>
        <v>0</v>
      </c>
      <c r="BZ29" s="215">
        <f t="shared" si="90"/>
        <v>0</v>
      </c>
      <c r="CA29" s="215">
        <f t="shared" si="91"/>
        <v>0</v>
      </c>
      <c r="CB29" s="215">
        <f t="shared" si="92"/>
        <v>0</v>
      </c>
      <c r="CC29" s="215">
        <f t="shared" si="93"/>
        <v>0</v>
      </c>
      <c r="CD29" s="215">
        <f t="shared" si="94"/>
        <v>0</v>
      </c>
      <c r="CE29" s="215">
        <f t="shared" si="95"/>
        <v>0</v>
      </c>
      <c r="CF29" s="215">
        <f t="shared" si="96"/>
        <v>0</v>
      </c>
      <c r="CG29" s="215">
        <f t="shared" si="97"/>
        <v>0</v>
      </c>
      <c r="CH29" s="215">
        <f t="shared" si="98"/>
        <v>0</v>
      </c>
      <c r="CI29" s="215">
        <f t="shared" si="99"/>
        <v>0</v>
      </c>
      <c r="CJ29" s="215">
        <f t="shared" si="100"/>
        <v>0</v>
      </c>
      <c r="CK29" s="215">
        <f t="shared" si="101"/>
        <v>0</v>
      </c>
      <c r="CL29" s="215">
        <f t="shared" si="102"/>
        <v>0</v>
      </c>
      <c r="CM29" s="215">
        <f t="shared" si="103"/>
        <v>0</v>
      </c>
      <c r="CN29" s="215">
        <f t="shared" si="104"/>
        <v>0</v>
      </c>
      <c r="CO29" s="215">
        <f t="shared" si="105"/>
        <v>0</v>
      </c>
      <c r="CP29" s="215">
        <f t="shared" si="106"/>
        <v>0</v>
      </c>
      <c r="CQ29" s="215">
        <f t="shared" si="107"/>
        <v>0</v>
      </c>
      <c r="CR29" s="215">
        <f t="shared" si="108"/>
        <v>0</v>
      </c>
      <c r="CS29" s="215">
        <f t="shared" si="109"/>
        <v>0</v>
      </c>
      <c r="CT29" s="215">
        <f t="shared" si="110"/>
        <v>0</v>
      </c>
      <c r="CU29" s="215">
        <f t="shared" si="111"/>
        <v>0</v>
      </c>
      <c r="CV29" s="215">
        <f t="shared" si="112"/>
        <v>0</v>
      </c>
      <c r="CW29" s="215">
        <f t="shared" si="113"/>
        <v>0</v>
      </c>
      <c r="CX29" s="215">
        <f t="shared" si="114"/>
        <v>0</v>
      </c>
      <c r="CY29" s="215">
        <f t="shared" si="115"/>
        <v>0</v>
      </c>
      <c r="CZ29" s="215">
        <f t="shared" si="116"/>
        <v>0</v>
      </c>
      <c r="DA29" s="215">
        <f t="shared" si="117"/>
        <v>0</v>
      </c>
      <c r="DB29" s="215">
        <f t="shared" si="118"/>
        <v>0</v>
      </c>
      <c r="DC29" s="215">
        <f t="shared" si="119"/>
        <v>0</v>
      </c>
      <c r="DD29" s="215">
        <f t="shared" si="120"/>
        <v>0</v>
      </c>
      <c r="DE29" s="324">
        <f t="shared" si="121"/>
        <v>673691.2</v>
      </c>
      <c r="DF29" s="70"/>
      <c r="DG29" s="436">
        <f>'(3) HH &amp; income data inputs'!DG83</f>
        <v>0</v>
      </c>
      <c r="DH29" s="436">
        <f>'(3) HH &amp; income data inputs'!DH83</f>
        <v>0</v>
      </c>
      <c r="DI29" s="436">
        <f>'(3) HH &amp; income data inputs'!DI83</f>
        <v>0</v>
      </c>
      <c r="DJ29" s="436">
        <f>'(3) HH &amp; income data inputs'!DJ83</f>
        <v>0</v>
      </c>
      <c r="DK29" s="436">
        <f>'(3) HH &amp; income data inputs'!DK83</f>
        <v>0</v>
      </c>
      <c r="DL29" s="436">
        <f>'(3) HH &amp; income data inputs'!DL83</f>
        <v>1562.6479591836735</v>
      </c>
      <c r="DM29" s="436">
        <f>'(3) HH &amp; income data inputs'!DM83</f>
        <v>0</v>
      </c>
      <c r="DN29" s="436">
        <f>'(3) HH &amp; income data inputs'!DN83</f>
        <v>0</v>
      </c>
      <c r="DO29" s="436">
        <f>'(3) HH &amp; income data inputs'!DO83</f>
        <v>0</v>
      </c>
      <c r="DP29" s="436">
        <f>'(3) HH &amp; income data inputs'!DP83</f>
        <v>0</v>
      </c>
      <c r="DQ29" s="436">
        <f>'(3) HH &amp; income data inputs'!DQ83</f>
        <v>0</v>
      </c>
      <c r="DR29" s="436">
        <f>'(3) HH &amp; income data inputs'!DR83</f>
        <v>0</v>
      </c>
      <c r="DS29" s="436">
        <f>'(3) HH &amp; income data inputs'!DS83</f>
        <v>0</v>
      </c>
      <c r="DT29" s="436">
        <f>'(3) HH &amp; income data inputs'!DT83</f>
        <v>0</v>
      </c>
      <c r="DU29" s="436">
        <f>'(3) HH &amp; income data inputs'!DU83</f>
        <v>0</v>
      </c>
      <c r="DV29" s="436">
        <f>'(3) HH &amp; income data inputs'!DV83</f>
        <v>0</v>
      </c>
      <c r="DW29" s="436">
        <f>'(3) HH &amp; income data inputs'!DW83</f>
        <v>0</v>
      </c>
      <c r="DX29" s="436">
        <f>'(3) HH &amp; income data inputs'!DX83</f>
        <v>0</v>
      </c>
      <c r="DY29" s="436">
        <f>'(3) HH &amp; income data inputs'!DY83</f>
        <v>0</v>
      </c>
      <c r="DZ29" s="436">
        <f>'(3) HH &amp; income data inputs'!DZ83</f>
        <v>0</v>
      </c>
      <c r="EA29" s="436">
        <f>'(3) HH &amp; income data inputs'!EA83</f>
        <v>0</v>
      </c>
      <c r="EB29" s="436">
        <f>'(3) HH &amp; income data inputs'!EB83</f>
        <v>0</v>
      </c>
      <c r="EC29" s="436">
        <f>'(3) HH &amp; income data inputs'!EC83</f>
        <v>0</v>
      </c>
      <c r="ED29" s="436">
        <f>'(3) HH &amp; income data inputs'!ED83</f>
        <v>0</v>
      </c>
      <c r="EE29" s="436">
        <f>'(3) HH &amp; income data inputs'!EE83</f>
        <v>0</v>
      </c>
      <c r="EF29" s="436">
        <f>'(3) HH &amp; income data inputs'!EF83</f>
        <v>0</v>
      </c>
      <c r="EG29" s="436">
        <f>'(3) HH &amp; income data inputs'!EG83</f>
        <v>0</v>
      </c>
      <c r="EH29" s="436">
        <f>'(3) HH &amp; income data inputs'!EH83</f>
        <v>0</v>
      </c>
      <c r="EI29" s="436">
        <f>'(3) HH &amp; income data inputs'!EI83</f>
        <v>0</v>
      </c>
      <c r="EJ29" s="436">
        <f>'(3) HH &amp; income data inputs'!EJ83</f>
        <v>0</v>
      </c>
      <c r="EK29" s="436">
        <f>'(3) HH &amp; income data inputs'!EK83</f>
        <v>0</v>
      </c>
      <c r="EL29" s="436">
        <f>'(3) HH &amp; income data inputs'!EL83</f>
        <v>0</v>
      </c>
      <c r="EM29" s="436">
        <f>'(3) HH &amp; income data inputs'!EM83</f>
        <v>0</v>
      </c>
      <c r="EN29" s="436">
        <f>'(3) HH &amp; income data inputs'!EN83</f>
        <v>0</v>
      </c>
      <c r="EO29" s="436">
        <f>'(3) HH &amp; income data inputs'!EO83</f>
        <v>0</v>
      </c>
      <c r="EP29" s="436">
        <f>'(3) HH &amp; income data inputs'!EP83</f>
        <v>0</v>
      </c>
      <c r="EQ29" s="436">
        <f>'(3) HH &amp; income data inputs'!EQ83</f>
        <v>0</v>
      </c>
      <c r="ER29" s="436">
        <f>'(3) HH &amp; income data inputs'!ER83</f>
        <v>0</v>
      </c>
      <c r="ES29" s="436">
        <f>'(3) HH &amp; income data inputs'!ES83</f>
        <v>0</v>
      </c>
      <c r="ET29" s="436">
        <f>'(3) HH &amp; income data inputs'!ET83</f>
        <v>0</v>
      </c>
      <c r="EU29" s="436">
        <f>'(3) HH &amp; income data inputs'!EU83</f>
        <v>0</v>
      </c>
      <c r="EV29" s="436">
        <f>'(3) HH &amp; income data inputs'!EV83</f>
        <v>0</v>
      </c>
      <c r="EW29" s="436">
        <f>'(3) HH &amp; income data inputs'!EW83</f>
        <v>0</v>
      </c>
      <c r="EX29" s="436">
        <f>'(3) HH &amp; income data inputs'!EX83</f>
        <v>0</v>
      </c>
      <c r="EY29" s="436">
        <f>'(3) HH &amp; income data inputs'!EY83</f>
        <v>0</v>
      </c>
      <c r="EZ29" s="436">
        <f>'(3) HH &amp; income data inputs'!EZ83</f>
        <v>0</v>
      </c>
      <c r="FA29" s="436">
        <f>'(3) HH &amp; income data inputs'!FA83</f>
        <v>0</v>
      </c>
      <c r="FB29" s="436">
        <f>'(3) HH &amp; income data inputs'!FB83</f>
        <v>0</v>
      </c>
      <c r="FC29" s="436">
        <f>'(3) HH &amp; income data inputs'!FC83</f>
        <v>0</v>
      </c>
      <c r="FD29" s="436">
        <f>'(3) HH &amp; income data inputs'!FD83</f>
        <v>0</v>
      </c>
      <c r="FE29" s="231">
        <f>'(3) HH &amp; income data inputs'!FE83</f>
        <v>1562.6479591836735</v>
      </c>
      <c r="FF29" s="70"/>
      <c r="FG29" s="70"/>
      <c r="FH29" s="70"/>
      <c r="FI29" s="70"/>
    </row>
    <row r="30" spans="1:165" s="77" customFormat="1">
      <c r="A30" s="1" t="s">
        <v>539</v>
      </c>
      <c r="B30" s="2" t="s">
        <v>278</v>
      </c>
      <c r="C30" s="72" t="s">
        <v>542</v>
      </c>
      <c r="D30" s="70">
        <v>5</v>
      </c>
      <c r="E30" s="70">
        <v>1</v>
      </c>
      <c r="F30" s="68" t="s">
        <v>272</v>
      </c>
      <c r="G30" s="436">
        <v>0</v>
      </c>
      <c r="H30" s="436">
        <v>0</v>
      </c>
      <c r="I30" s="436">
        <v>0.36920915916517771</v>
      </c>
      <c r="J30" s="436">
        <v>0</v>
      </c>
      <c r="K30" s="436">
        <v>0.42067431541806016</v>
      </c>
      <c r="L30" s="436">
        <v>4.5990272656284938</v>
      </c>
      <c r="M30" s="436">
        <v>0</v>
      </c>
      <c r="N30" s="436">
        <v>0</v>
      </c>
      <c r="O30" s="436">
        <v>0</v>
      </c>
      <c r="P30" s="436">
        <v>0</v>
      </c>
      <c r="Q30" s="436">
        <v>0</v>
      </c>
      <c r="R30" s="436">
        <v>0</v>
      </c>
      <c r="S30" s="436">
        <v>0.314393250583763</v>
      </c>
      <c r="T30" s="436">
        <v>0</v>
      </c>
      <c r="U30" s="436">
        <v>0</v>
      </c>
      <c r="V30" s="436">
        <v>2</v>
      </c>
      <c r="W30" s="436">
        <v>0</v>
      </c>
      <c r="X30" s="436">
        <v>0</v>
      </c>
      <c r="Y30" s="436">
        <v>0</v>
      </c>
      <c r="Z30" s="436">
        <v>0</v>
      </c>
      <c r="AA30" s="436">
        <v>0</v>
      </c>
      <c r="AB30" s="436">
        <v>0</v>
      </c>
      <c r="AC30" s="436">
        <v>0</v>
      </c>
      <c r="AD30" s="436">
        <v>0</v>
      </c>
      <c r="AE30" s="436">
        <v>0</v>
      </c>
      <c r="AF30" s="436">
        <v>0</v>
      </c>
      <c r="AG30" s="436">
        <v>0</v>
      </c>
      <c r="AH30" s="436">
        <v>0</v>
      </c>
      <c r="AI30" s="436">
        <v>0</v>
      </c>
      <c r="AJ30" s="436">
        <v>0</v>
      </c>
      <c r="AK30" s="436">
        <v>0</v>
      </c>
      <c r="AL30" s="436">
        <v>0</v>
      </c>
      <c r="AM30" s="436">
        <v>0</v>
      </c>
      <c r="AN30" s="436">
        <v>0</v>
      </c>
      <c r="AO30" s="436">
        <v>0</v>
      </c>
      <c r="AP30" s="436">
        <v>0</v>
      </c>
      <c r="AQ30" s="436">
        <v>0</v>
      </c>
      <c r="AR30" s="436">
        <v>0</v>
      </c>
      <c r="AS30" s="436">
        <v>0</v>
      </c>
      <c r="AT30" s="436">
        <v>0.36839738925483062</v>
      </c>
      <c r="AU30" s="436">
        <v>0</v>
      </c>
      <c r="AV30" s="436">
        <v>0</v>
      </c>
      <c r="AW30" s="436">
        <v>0.33620607241344386</v>
      </c>
      <c r="AX30" s="436">
        <v>0</v>
      </c>
      <c r="AY30" s="436">
        <v>0</v>
      </c>
      <c r="AZ30" s="436">
        <v>0</v>
      </c>
      <c r="BA30" s="436">
        <v>0</v>
      </c>
      <c r="BB30" s="436">
        <v>0</v>
      </c>
      <c r="BC30" s="436">
        <v>0</v>
      </c>
      <c r="BD30" s="436">
        <v>0.42250420570428615</v>
      </c>
      <c r="BE30" s="437">
        <v>8.830411658168055</v>
      </c>
      <c r="BF30" s="213"/>
      <c r="BG30" s="215">
        <f t="shared" ref="BG30:CL30" si="122">G30*DG29</f>
        <v>0</v>
      </c>
      <c r="BH30" s="215">
        <f t="shared" si="122"/>
        <v>0</v>
      </c>
      <c r="BI30" s="215">
        <f t="shared" si="122"/>
        <v>0</v>
      </c>
      <c r="BJ30" s="215">
        <f t="shared" si="122"/>
        <v>0</v>
      </c>
      <c r="BK30" s="215">
        <f t="shared" si="122"/>
        <v>0</v>
      </c>
      <c r="BL30" s="215">
        <f t="shared" si="122"/>
        <v>7186.6605708644365</v>
      </c>
      <c r="BM30" s="215">
        <f t="shared" si="122"/>
        <v>0</v>
      </c>
      <c r="BN30" s="215">
        <f t="shared" si="122"/>
        <v>0</v>
      </c>
      <c r="BO30" s="215">
        <f t="shared" si="122"/>
        <v>0</v>
      </c>
      <c r="BP30" s="215">
        <f t="shared" si="122"/>
        <v>0</v>
      </c>
      <c r="BQ30" s="215">
        <f t="shared" si="122"/>
        <v>0</v>
      </c>
      <c r="BR30" s="215">
        <f t="shared" si="122"/>
        <v>0</v>
      </c>
      <c r="BS30" s="215">
        <f t="shared" si="122"/>
        <v>0</v>
      </c>
      <c r="BT30" s="215">
        <f t="shared" si="122"/>
        <v>0</v>
      </c>
      <c r="BU30" s="215">
        <f t="shared" si="122"/>
        <v>0</v>
      </c>
      <c r="BV30" s="215">
        <f t="shared" si="122"/>
        <v>0</v>
      </c>
      <c r="BW30" s="215">
        <f t="shared" si="122"/>
        <v>0</v>
      </c>
      <c r="BX30" s="215">
        <f t="shared" si="122"/>
        <v>0</v>
      </c>
      <c r="BY30" s="215">
        <f t="shared" si="122"/>
        <v>0</v>
      </c>
      <c r="BZ30" s="215">
        <f t="shared" si="122"/>
        <v>0</v>
      </c>
      <c r="CA30" s="215">
        <f t="shared" si="122"/>
        <v>0</v>
      </c>
      <c r="CB30" s="215">
        <f t="shared" si="122"/>
        <v>0</v>
      </c>
      <c r="CC30" s="215">
        <f t="shared" si="122"/>
        <v>0</v>
      </c>
      <c r="CD30" s="215">
        <f t="shared" si="122"/>
        <v>0</v>
      </c>
      <c r="CE30" s="215">
        <f t="shared" si="122"/>
        <v>0</v>
      </c>
      <c r="CF30" s="215">
        <f t="shared" si="122"/>
        <v>0</v>
      </c>
      <c r="CG30" s="215">
        <f t="shared" si="122"/>
        <v>0</v>
      </c>
      <c r="CH30" s="215">
        <f t="shared" si="122"/>
        <v>0</v>
      </c>
      <c r="CI30" s="215">
        <f t="shared" si="122"/>
        <v>0</v>
      </c>
      <c r="CJ30" s="215">
        <f t="shared" si="122"/>
        <v>0</v>
      </c>
      <c r="CK30" s="215">
        <f t="shared" si="122"/>
        <v>0</v>
      </c>
      <c r="CL30" s="215">
        <f t="shared" si="122"/>
        <v>0</v>
      </c>
      <c r="CM30" s="215">
        <f t="shared" ref="CM30:DD30" si="123">AM30*EM29</f>
        <v>0</v>
      </c>
      <c r="CN30" s="215">
        <f t="shared" si="123"/>
        <v>0</v>
      </c>
      <c r="CO30" s="215">
        <f t="shared" si="123"/>
        <v>0</v>
      </c>
      <c r="CP30" s="215">
        <f t="shared" si="123"/>
        <v>0</v>
      </c>
      <c r="CQ30" s="215">
        <f t="shared" si="123"/>
        <v>0</v>
      </c>
      <c r="CR30" s="215">
        <f t="shared" si="123"/>
        <v>0</v>
      </c>
      <c r="CS30" s="215">
        <f t="shared" si="123"/>
        <v>0</v>
      </c>
      <c r="CT30" s="215">
        <f t="shared" si="123"/>
        <v>0</v>
      </c>
      <c r="CU30" s="215">
        <f t="shared" si="123"/>
        <v>0</v>
      </c>
      <c r="CV30" s="215">
        <f t="shared" si="123"/>
        <v>0</v>
      </c>
      <c r="CW30" s="215">
        <f t="shared" si="123"/>
        <v>0</v>
      </c>
      <c r="CX30" s="215">
        <f t="shared" si="123"/>
        <v>0</v>
      </c>
      <c r="CY30" s="215">
        <f t="shared" si="123"/>
        <v>0</v>
      </c>
      <c r="CZ30" s="215">
        <f t="shared" si="123"/>
        <v>0</v>
      </c>
      <c r="DA30" s="215">
        <f t="shared" si="123"/>
        <v>0</v>
      </c>
      <c r="DB30" s="215">
        <f t="shared" si="123"/>
        <v>0</v>
      </c>
      <c r="DC30" s="215">
        <f t="shared" si="123"/>
        <v>0</v>
      </c>
      <c r="DD30" s="215">
        <f t="shared" si="123"/>
        <v>0</v>
      </c>
      <c r="DE30" s="324">
        <f t="shared" si="121"/>
        <v>7186.6605708644365</v>
      </c>
      <c r="DF30" s="70"/>
      <c r="DG30" s="367">
        <f>'(3) HH &amp; income data inputs'!DG85</f>
        <v>0</v>
      </c>
      <c r="DH30" s="436">
        <f>'(3) HH &amp; income data inputs'!DH85</f>
        <v>0</v>
      </c>
      <c r="DI30" s="436">
        <f>'(3) HH &amp; income data inputs'!DI85</f>
        <v>28074.058823529413</v>
      </c>
      <c r="DJ30" s="436">
        <f>'(3) HH &amp; income data inputs'!DJ85</f>
        <v>0</v>
      </c>
      <c r="DK30" s="436">
        <f>'(3) HH &amp; income data inputs'!DK85</f>
        <v>28074.058823529413</v>
      </c>
      <c r="DL30" s="436">
        <f>'(3) HH &amp; income data inputs'!DL85</f>
        <v>28074.058823529413</v>
      </c>
      <c r="DM30" s="436">
        <f>'(3) HH &amp; income data inputs'!DM85</f>
        <v>0</v>
      </c>
      <c r="DN30" s="436">
        <f>'(3) HH &amp; income data inputs'!DN85</f>
        <v>0</v>
      </c>
      <c r="DO30" s="436">
        <f>'(3) HH &amp; income data inputs'!DO85</f>
        <v>0</v>
      </c>
      <c r="DP30" s="436">
        <f>'(3) HH &amp; income data inputs'!DP85</f>
        <v>0</v>
      </c>
      <c r="DQ30" s="436">
        <f>'(3) HH &amp; income data inputs'!DQ85</f>
        <v>0</v>
      </c>
      <c r="DR30" s="436">
        <f>'(3) HH &amp; income data inputs'!DR85</f>
        <v>0</v>
      </c>
      <c r="DS30" s="436">
        <f>'(3) HH &amp; income data inputs'!DS85</f>
        <v>28074.058823529413</v>
      </c>
      <c r="DT30" s="436">
        <f>'(3) HH &amp; income data inputs'!DT85</f>
        <v>0</v>
      </c>
      <c r="DU30" s="436">
        <f>'(3) HH &amp; income data inputs'!DU85</f>
        <v>0</v>
      </c>
      <c r="DV30" s="436">
        <f>'(3) HH &amp; income data inputs'!DV85</f>
        <v>28074.058823529413</v>
      </c>
      <c r="DW30" s="436">
        <f>'(3) HH &amp; income data inputs'!DW85</f>
        <v>0</v>
      </c>
      <c r="DX30" s="436">
        <f>'(3) HH &amp; income data inputs'!DX85</f>
        <v>0</v>
      </c>
      <c r="DY30" s="436">
        <f>'(3) HH &amp; income data inputs'!DY85</f>
        <v>0</v>
      </c>
      <c r="DZ30" s="436">
        <f>'(3) HH &amp; income data inputs'!DZ85</f>
        <v>0</v>
      </c>
      <c r="EA30" s="436">
        <f>'(3) HH &amp; income data inputs'!EA85</f>
        <v>0</v>
      </c>
      <c r="EB30" s="436">
        <f>'(3) HH &amp; income data inputs'!EB85</f>
        <v>0</v>
      </c>
      <c r="EC30" s="436">
        <f>'(3) HH &amp; income data inputs'!EC85</f>
        <v>0</v>
      </c>
      <c r="ED30" s="436">
        <f>'(3) HH &amp; income data inputs'!ED85</f>
        <v>0</v>
      </c>
      <c r="EE30" s="436">
        <f>'(3) HH &amp; income data inputs'!EE85</f>
        <v>0</v>
      </c>
      <c r="EF30" s="436">
        <f>'(3) HH &amp; income data inputs'!EF85</f>
        <v>0</v>
      </c>
      <c r="EG30" s="436">
        <f>'(3) HH &amp; income data inputs'!EG85</f>
        <v>0</v>
      </c>
      <c r="EH30" s="436">
        <f>'(3) HH &amp; income data inputs'!EH85</f>
        <v>0</v>
      </c>
      <c r="EI30" s="436">
        <f>'(3) HH &amp; income data inputs'!EI85</f>
        <v>0</v>
      </c>
      <c r="EJ30" s="436">
        <f>'(3) HH &amp; income data inputs'!EJ85</f>
        <v>0</v>
      </c>
      <c r="EK30" s="436">
        <f>'(3) HH &amp; income data inputs'!EK85</f>
        <v>0</v>
      </c>
      <c r="EL30" s="436">
        <f>'(3) HH &amp; income data inputs'!EL85</f>
        <v>0</v>
      </c>
      <c r="EM30" s="436">
        <f>'(3) HH &amp; income data inputs'!EM85</f>
        <v>0</v>
      </c>
      <c r="EN30" s="436">
        <f>'(3) HH &amp; income data inputs'!EN85</f>
        <v>0</v>
      </c>
      <c r="EO30" s="436">
        <f>'(3) HH &amp; income data inputs'!EO85</f>
        <v>0</v>
      </c>
      <c r="EP30" s="436">
        <f>'(3) HH &amp; income data inputs'!EP85</f>
        <v>0</v>
      </c>
      <c r="EQ30" s="436">
        <f>'(3) HH &amp; income data inputs'!EQ85</f>
        <v>0</v>
      </c>
      <c r="ER30" s="436">
        <f>'(3) HH &amp; income data inputs'!ER85</f>
        <v>0</v>
      </c>
      <c r="ES30" s="436">
        <f>'(3) HH &amp; income data inputs'!ES85</f>
        <v>0</v>
      </c>
      <c r="ET30" s="436">
        <f>'(3) HH &amp; income data inputs'!ET85</f>
        <v>28074.058823529413</v>
      </c>
      <c r="EU30" s="436">
        <f>'(3) HH &amp; income data inputs'!EU85</f>
        <v>0</v>
      </c>
      <c r="EV30" s="436">
        <f>'(3) HH &amp; income data inputs'!EV85</f>
        <v>0</v>
      </c>
      <c r="EW30" s="436">
        <f>'(3) HH &amp; income data inputs'!EW85</f>
        <v>0</v>
      </c>
      <c r="EX30" s="436">
        <f>'(3) HH &amp; income data inputs'!EX85</f>
        <v>0</v>
      </c>
      <c r="EY30" s="436">
        <f>'(3) HH &amp; income data inputs'!EY85</f>
        <v>0</v>
      </c>
      <c r="EZ30" s="436">
        <f>'(3) HH &amp; income data inputs'!EZ85</f>
        <v>0</v>
      </c>
      <c r="FA30" s="436">
        <f>'(3) HH &amp; income data inputs'!FA85</f>
        <v>0</v>
      </c>
      <c r="FB30" s="436">
        <f>'(3) HH &amp; income data inputs'!FB85</f>
        <v>0</v>
      </c>
      <c r="FC30" s="436">
        <f>'(3) HH &amp; income data inputs'!FC85</f>
        <v>0</v>
      </c>
      <c r="FD30" s="436">
        <f>'(3) HH &amp; income data inputs'!FD85</f>
        <v>28074.058823529413</v>
      </c>
      <c r="FE30" s="231">
        <f>'(3) HH &amp; income data inputs'!FE85</f>
        <v>28074.058823529413</v>
      </c>
      <c r="FF30" s="70"/>
      <c r="FG30" s="70"/>
      <c r="FH30" s="70"/>
      <c r="FI30" s="70"/>
    </row>
    <row r="31" spans="1:165" s="77" customFormat="1">
      <c r="A31" s="1" t="s">
        <v>539</v>
      </c>
      <c r="B31" s="2" t="s">
        <v>402</v>
      </c>
      <c r="C31" s="72" t="s">
        <v>542</v>
      </c>
      <c r="D31" s="70">
        <v>5</v>
      </c>
      <c r="E31" s="70">
        <v>1</v>
      </c>
      <c r="F31" s="68" t="s">
        <v>272</v>
      </c>
      <c r="G31" s="436">
        <v>0.49266908404407506</v>
      </c>
      <c r="H31" s="436">
        <v>0.82220099425425164</v>
      </c>
      <c r="I31" s="436">
        <v>0.91630488654186548</v>
      </c>
      <c r="J31" s="436">
        <v>0.4760111931738904</v>
      </c>
      <c r="K31" s="436">
        <v>0.63223929956073655</v>
      </c>
      <c r="L31" s="436">
        <v>20.85138429937178</v>
      </c>
      <c r="M31" s="436">
        <v>1.1394524829405832</v>
      </c>
      <c r="N31" s="436">
        <v>1.389395708541755</v>
      </c>
      <c r="O31" s="436">
        <v>0.79955799496524371</v>
      </c>
      <c r="P31" s="436">
        <v>1.6657394782413097</v>
      </c>
      <c r="Q31" s="436">
        <v>1.1963059469929276</v>
      </c>
      <c r="R31" s="436">
        <v>1.0670796562005125</v>
      </c>
      <c r="S31" s="436">
        <v>1.2453673815445854</v>
      </c>
      <c r="T31" s="436">
        <v>0.77215596303170453</v>
      </c>
      <c r="U31" s="436">
        <v>1.0595834465137963</v>
      </c>
      <c r="V31" s="436">
        <v>3.777823973312914</v>
      </c>
      <c r="W31" s="436">
        <v>1.2991878310715888</v>
      </c>
      <c r="X31" s="436">
        <v>0.8501939180530963</v>
      </c>
      <c r="Y31" s="436">
        <v>1.0433139134142442</v>
      </c>
      <c r="Z31" s="436">
        <v>1.0416422159129139</v>
      </c>
      <c r="AA31" s="436">
        <v>1.1190197148435361</v>
      </c>
      <c r="AB31" s="436">
        <v>1.1185579748643508</v>
      </c>
      <c r="AC31" s="436">
        <v>1.1846219992780189</v>
      </c>
      <c r="AD31" s="436">
        <v>1.0522465214727412</v>
      </c>
      <c r="AE31" s="436">
        <v>0.84842575897209127</v>
      </c>
      <c r="AF31" s="436">
        <v>1.8356035934609911</v>
      </c>
      <c r="AG31" s="436">
        <v>1.1202681684604991</v>
      </c>
      <c r="AH31" s="436">
        <v>1.3191608709213685</v>
      </c>
      <c r="AI31" s="436">
        <v>0.84262184421417041</v>
      </c>
      <c r="AJ31" s="436">
        <v>1.4061764892293236</v>
      </c>
      <c r="AK31" s="436">
        <v>1.5914764849430723</v>
      </c>
      <c r="AL31" s="436">
        <v>1.2404593305846958</v>
      </c>
      <c r="AM31" s="436">
        <v>0.75579828254630843</v>
      </c>
      <c r="AN31" s="436">
        <v>1.347677862250412</v>
      </c>
      <c r="AO31" s="436">
        <v>0.51883738539751867</v>
      </c>
      <c r="AP31" s="436">
        <v>0.78711803681490289</v>
      </c>
      <c r="AQ31" s="436">
        <v>0.99126766504500174</v>
      </c>
      <c r="AR31" s="436">
        <v>0.70502091877915618</v>
      </c>
      <c r="AS31" s="436">
        <v>0.85382559109069422</v>
      </c>
      <c r="AT31" s="436">
        <v>1.0322657585137758</v>
      </c>
      <c r="AU31" s="436">
        <v>0.73846155217028386</v>
      </c>
      <c r="AV31" s="436">
        <v>1.1468289729840353</v>
      </c>
      <c r="AW31" s="436">
        <v>1.8019677263798071</v>
      </c>
      <c r="AX31" s="436">
        <v>1.1427101198409448</v>
      </c>
      <c r="AY31" s="436">
        <v>0.80616616169520772</v>
      </c>
      <c r="AZ31" s="436">
        <v>0</v>
      </c>
      <c r="BA31" s="436">
        <v>1.6040595676511644</v>
      </c>
      <c r="BB31" s="436">
        <v>1.0378997316077165</v>
      </c>
      <c r="BC31" s="436">
        <v>1.0653747403099831</v>
      </c>
      <c r="BD31" s="436">
        <v>2.6374999801477874</v>
      </c>
      <c r="BE31" s="437">
        <v>76.189028472153339</v>
      </c>
      <c r="BF31" s="213"/>
      <c r="BG31" s="215">
        <f t="shared" ref="BG31:BG35" si="124">G31*DG30</f>
        <v>0</v>
      </c>
      <c r="BH31" s="215">
        <f t="shared" ref="BH31:BH35" si="125">H31*DH30</f>
        <v>0</v>
      </c>
      <c r="BI31" s="215">
        <f t="shared" ref="BI31:BI35" si="126">I31*DI30</f>
        <v>25724.397285063777</v>
      </c>
      <c r="BJ31" s="215">
        <f t="shared" ref="BJ31:BJ35" si="127">J31*DJ30</f>
        <v>0</v>
      </c>
      <c r="BK31" s="215">
        <f t="shared" ref="BK31:BK35" si="128">K31*DK30</f>
        <v>17749.523286415151</v>
      </c>
      <c r="BL31" s="215">
        <f t="shared" ref="BL31:BL35" si="129">L31*DL30</f>
        <v>585382.98937258101</v>
      </c>
      <c r="BM31" s="215">
        <f t="shared" ref="BM31:BM35" si="130">M31*DM30</f>
        <v>0</v>
      </c>
      <c r="BN31" s="215">
        <f t="shared" ref="BN31:BN35" si="131">N31*DN30</f>
        <v>0</v>
      </c>
      <c r="BO31" s="215">
        <f t="shared" ref="BO31:BO35" si="132">O31*DO30</f>
        <v>0</v>
      </c>
      <c r="BP31" s="215">
        <f t="shared" ref="BP31:BP35" si="133">P31*DP30</f>
        <v>0</v>
      </c>
      <c r="BQ31" s="215">
        <f t="shared" ref="BQ31:BQ35" si="134">Q31*DQ30</f>
        <v>0</v>
      </c>
      <c r="BR31" s="215">
        <f t="shared" ref="BR31:BR35" si="135">R31*DR30</f>
        <v>0</v>
      </c>
      <c r="BS31" s="215">
        <f t="shared" ref="BS31:BS35" si="136">S31*DS30</f>
        <v>34962.517126387487</v>
      </c>
      <c r="BT31" s="215">
        <f t="shared" ref="BT31:BT35" si="137">T31*DT30</f>
        <v>0</v>
      </c>
      <c r="BU31" s="215">
        <f t="shared" ref="BU31:BU35" si="138">U31*DU30</f>
        <v>0</v>
      </c>
      <c r="BV31" s="215">
        <f t="shared" ref="BV31:BV35" si="139">V31*DV30</f>
        <v>106058.85245172636</v>
      </c>
      <c r="BW31" s="215">
        <f t="shared" ref="BW31:BW35" si="140">W31*DW30</f>
        <v>0</v>
      </c>
      <c r="BX31" s="215">
        <f t="shared" ref="BX31:BX35" si="141">X31*DX30</f>
        <v>0</v>
      </c>
      <c r="BY31" s="215">
        <f t="shared" ref="BY31:BY35" si="142">Y31*DY30</f>
        <v>0</v>
      </c>
      <c r="BZ31" s="215">
        <f t="shared" ref="BZ31:BZ35" si="143">Z31*DZ30</f>
        <v>0</v>
      </c>
      <c r="CA31" s="215">
        <f t="shared" ref="CA31:CA35" si="144">AA31*EA30</f>
        <v>0</v>
      </c>
      <c r="CB31" s="215">
        <f t="shared" ref="CB31:CB35" si="145">AB31*EB30</f>
        <v>0</v>
      </c>
      <c r="CC31" s="215">
        <f t="shared" ref="CC31:CC35" si="146">AC31*EC30</f>
        <v>0</v>
      </c>
      <c r="CD31" s="215">
        <f t="shared" ref="CD31:CD35" si="147">AD31*ED30</f>
        <v>0</v>
      </c>
      <c r="CE31" s="215">
        <f t="shared" ref="CE31:CE35" si="148">AE31*EE30</f>
        <v>0</v>
      </c>
      <c r="CF31" s="215">
        <f t="shared" ref="CF31:CF35" si="149">AF31*EF30</f>
        <v>0</v>
      </c>
      <c r="CG31" s="215">
        <f t="shared" ref="CG31:CG35" si="150">AG31*EG30</f>
        <v>0</v>
      </c>
      <c r="CH31" s="215">
        <f t="shared" ref="CH31:CH35" si="151">AH31*EH30</f>
        <v>0</v>
      </c>
      <c r="CI31" s="215">
        <f t="shared" ref="CI31:CI35" si="152">AI31*EI30</f>
        <v>0</v>
      </c>
      <c r="CJ31" s="215">
        <f t="shared" ref="CJ31:CJ35" si="153">AJ31*EJ30</f>
        <v>0</v>
      </c>
      <c r="CK31" s="215">
        <f t="shared" ref="CK31:CK35" si="154">AK31*EK30</f>
        <v>0</v>
      </c>
      <c r="CL31" s="215">
        <f t="shared" ref="CL31:CL35" si="155">AL31*EL30</f>
        <v>0</v>
      </c>
      <c r="CM31" s="215">
        <f t="shared" ref="CM31:CM35" si="156">AM31*EM30</f>
        <v>0</v>
      </c>
      <c r="CN31" s="215">
        <f t="shared" ref="CN31:CN35" si="157">AN31*EN30</f>
        <v>0</v>
      </c>
      <c r="CO31" s="215">
        <f t="shared" ref="CO31:CO35" si="158">AO31*EO30</f>
        <v>0</v>
      </c>
      <c r="CP31" s="215">
        <f t="shared" ref="CP31:CP35" si="159">AP31*EP30</f>
        <v>0</v>
      </c>
      <c r="CQ31" s="215">
        <f t="shared" ref="CQ31:CQ35" si="160">AQ31*EQ30</f>
        <v>0</v>
      </c>
      <c r="CR31" s="215">
        <f t="shared" ref="CR31:CR35" si="161">AR31*ER30</f>
        <v>0</v>
      </c>
      <c r="CS31" s="215">
        <f t="shared" ref="CS31:CS35" si="162">AS31*ES30</f>
        <v>0</v>
      </c>
      <c r="CT31" s="215">
        <f t="shared" ref="CT31:CT35" si="163">AT31*ET30</f>
        <v>28979.889626030948</v>
      </c>
      <c r="CU31" s="215">
        <f t="shared" ref="CU31:CU35" si="164">AU31*EU30</f>
        <v>0</v>
      </c>
      <c r="CV31" s="215">
        <f t="shared" ref="CV31:CV35" si="165">AV31*EV30</f>
        <v>0</v>
      </c>
      <c r="CW31" s="215">
        <f t="shared" ref="CW31:CW35" si="166">AW31*EW30</f>
        <v>0</v>
      </c>
      <c r="CX31" s="215">
        <f t="shared" ref="CX31:CX35" si="167">AX31*EX30</f>
        <v>0</v>
      </c>
      <c r="CY31" s="215">
        <f t="shared" ref="CY31:CY35" si="168">AY31*EY30</f>
        <v>0</v>
      </c>
      <c r="CZ31" s="215">
        <f t="shared" ref="CZ31:CZ35" si="169">AZ31*EZ30</f>
        <v>0</v>
      </c>
      <c r="DA31" s="215">
        <f t="shared" ref="DA31:DA35" si="170">BA31*FA30</f>
        <v>0</v>
      </c>
      <c r="DB31" s="215">
        <f t="shared" ref="DB31:DB35" si="171">BB31*FB30</f>
        <v>0</v>
      </c>
      <c r="DC31" s="215">
        <f t="shared" ref="DC31:DC35" si="172">BC31*FC30</f>
        <v>0</v>
      </c>
      <c r="DD31" s="215">
        <f t="shared" ref="DD31:DD35" si="173">BD31*FD30</f>
        <v>74045.329589726636</v>
      </c>
      <c r="DE31" s="324">
        <f t="shared" si="121"/>
        <v>872903.49873793125</v>
      </c>
      <c r="DF31" s="70"/>
      <c r="DG31" s="436">
        <f>'(3) HH &amp; income data inputs'!DG86</f>
        <v>13097.586021505376</v>
      </c>
      <c r="DH31" s="436">
        <f>'(3) HH &amp; income data inputs'!DH86</f>
        <v>13097.586021505376</v>
      </c>
      <c r="DI31" s="436">
        <f>'(3) HH &amp; income data inputs'!DI86</f>
        <v>13097.586021505376</v>
      </c>
      <c r="DJ31" s="436">
        <f>'(3) HH &amp; income data inputs'!DJ86</f>
        <v>13097.586021505376</v>
      </c>
      <c r="DK31" s="436">
        <f>'(3) HH &amp; income data inputs'!DK86</f>
        <v>13097.586021505376</v>
      </c>
      <c r="DL31" s="436">
        <f>'(3) HH &amp; income data inputs'!DL86</f>
        <v>13097.586021505376</v>
      </c>
      <c r="DM31" s="436">
        <f>'(3) HH &amp; income data inputs'!DM86</f>
        <v>13097.586021505376</v>
      </c>
      <c r="DN31" s="436">
        <f>'(3) HH &amp; income data inputs'!DN86</f>
        <v>13097.586021505376</v>
      </c>
      <c r="DO31" s="436">
        <f>'(3) HH &amp; income data inputs'!DO86</f>
        <v>13097.586021505376</v>
      </c>
      <c r="DP31" s="436">
        <f>'(3) HH &amp; income data inputs'!DP86</f>
        <v>13097.586021505376</v>
      </c>
      <c r="DQ31" s="436">
        <f>'(3) HH &amp; income data inputs'!DQ86</f>
        <v>13097.586021505376</v>
      </c>
      <c r="DR31" s="436">
        <f>'(3) HH &amp; income data inputs'!DR86</f>
        <v>13097.586021505376</v>
      </c>
      <c r="DS31" s="436">
        <f>'(3) HH &amp; income data inputs'!DS86</f>
        <v>13097.586021505376</v>
      </c>
      <c r="DT31" s="436">
        <f>'(3) HH &amp; income data inputs'!DT86</f>
        <v>13097.586021505376</v>
      </c>
      <c r="DU31" s="436">
        <f>'(3) HH &amp; income data inputs'!DU86</f>
        <v>13097.586021505376</v>
      </c>
      <c r="DV31" s="436">
        <f>'(3) HH &amp; income data inputs'!DV86</f>
        <v>13097.586021505376</v>
      </c>
      <c r="DW31" s="436">
        <f>'(3) HH &amp; income data inputs'!DW86</f>
        <v>13097.586021505376</v>
      </c>
      <c r="DX31" s="436">
        <f>'(3) HH &amp; income data inputs'!DX86</f>
        <v>13097.586021505376</v>
      </c>
      <c r="DY31" s="436">
        <f>'(3) HH &amp; income data inputs'!DY86</f>
        <v>13097.586021505376</v>
      </c>
      <c r="DZ31" s="436">
        <f>'(3) HH &amp; income data inputs'!DZ86</f>
        <v>13097.586021505376</v>
      </c>
      <c r="EA31" s="436">
        <f>'(3) HH &amp; income data inputs'!EA86</f>
        <v>13097.586021505376</v>
      </c>
      <c r="EB31" s="436">
        <f>'(3) HH &amp; income data inputs'!EB86</f>
        <v>13097.586021505376</v>
      </c>
      <c r="EC31" s="436">
        <f>'(3) HH &amp; income data inputs'!EC86</f>
        <v>13097.586021505376</v>
      </c>
      <c r="ED31" s="436">
        <f>'(3) HH &amp; income data inputs'!ED86</f>
        <v>13097.586021505376</v>
      </c>
      <c r="EE31" s="436">
        <f>'(3) HH &amp; income data inputs'!EE86</f>
        <v>13097.586021505376</v>
      </c>
      <c r="EF31" s="436">
        <f>'(3) HH &amp; income data inputs'!EF86</f>
        <v>13097.586021505376</v>
      </c>
      <c r="EG31" s="436">
        <f>'(3) HH &amp; income data inputs'!EG86</f>
        <v>13097.586021505376</v>
      </c>
      <c r="EH31" s="436">
        <f>'(3) HH &amp; income data inputs'!EH86</f>
        <v>13097.586021505376</v>
      </c>
      <c r="EI31" s="436">
        <f>'(3) HH &amp; income data inputs'!EI86</f>
        <v>13097.586021505376</v>
      </c>
      <c r="EJ31" s="436">
        <f>'(3) HH &amp; income data inputs'!EJ86</f>
        <v>13097.586021505376</v>
      </c>
      <c r="EK31" s="436">
        <f>'(3) HH &amp; income data inputs'!EK86</f>
        <v>13097.586021505376</v>
      </c>
      <c r="EL31" s="436">
        <f>'(3) HH &amp; income data inputs'!EL86</f>
        <v>13097.586021505376</v>
      </c>
      <c r="EM31" s="436">
        <f>'(3) HH &amp; income data inputs'!EM86</f>
        <v>13097.586021505376</v>
      </c>
      <c r="EN31" s="436">
        <f>'(3) HH &amp; income data inputs'!EN86</f>
        <v>13097.586021505376</v>
      </c>
      <c r="EO31" s="436">
        <f>'(3) HH &amp; income data inputs'!EO86</f>
        <v>13097.586021505376</v>
      </c>
      <c r="EP31" s="436">
        <f>'(3) HH &amp; income data inputs'!EP86</f>
        <v>13097.586021505376</v>
      </c>
      <c r="EQ31" s="436">
        <f>'(3) HH &amp; income data inputs'!EQ86</f>
        <v>13097.586021505376</v>
      </c>
      <c r="ER31" s="436">
        <f>'(3) HH &amp; income data inputs'!ER86</f>
        <v>13097.586021505376</v>
      </c>
      <c r="ES31" s="436">
        <f>'(3) HH &amp; income data inputs'!ES86</f>
        <v>13097.586021505376</v>
      </c>
      <c r="ET31" s="436">
        <f>'(3) HH &amp; income data inputs'!ET86</f>
        <v>13097.586021505376</v>
      </c>
      <c r="EU31" s="436">
        <f>'(3) HH &amp; income data inputs'!EU86</f>
        <v>13097.586021505376</v>
      </c>
      <c r="EV31" s="436">
        <f>'(3) HH &amp; income data inputs'!EV86</f>
        <v>13097.586021505376</v>
      </c>
      <c r="EW31" s="436">
        <f>'(3) HH &amp; income data inputs'!EW86</f>
        <v>13097.586021505376</v>
      </c>
      <c r="EX31" s="436">
        <f>'(3) HH &amp; income data inputs'!EX86</f>
        <v>13097.586021505376</v>
      </c>
      <c r="EY31" s="436">
        <f>'(3) HH &amp; income data inputs'!EY86</f>
        <v>13097.586021505376</v>
      </c>
      <c r="EZ31" s="436">
        <f>'(3) HH &amp; income data inputs'!EZ86</f>
        <v>13097.586021505376</v>
      </c>
      <c r="FA31" s="436">
        <f>'(3) HH &amp; income data inputs'!FA86</f>
        <v>13097.586021505376</v>
      </c>
      <c r="FB31" s="436">
        <f>'(3) HH &amp; income data inputs'!FB86</f>
        <v>13097.586021505376</v>
      </c>
      <c r="FC31" s="436">
        <f>'(3) HH &amp; income data inputs'!FC86</f>
        <v>13097.586021505376</v>
      </c>
      <c r="FD31" s="436">
        <f>'(3) HH &amp; income data inputs'!FD86</f>
        <v>13097.586021505376</v>
      </c>
      <c r="FE31" s="231">
        <f>'(3) HH &amp; income data inputs'!FE86</f>
        <v>13097.586021505376</v>
      </c>
      <c r="FF31" s="70"/>
      <c r="FG31" s="70"/>
      <c r="FH31" s="70"/>
      <c r="FI31" s="70"/>
    </row>
    <row r="32" spans="1:165" s="77" customFormat="1">
      <c r="A32" s="70" t="s">
        <v>539</v>
      </c>
      <c r="B32" s="73" t="s">
        <v>263</v>
      </c>
      <c r="C32" s="72" t="s">
        <v>542</v>
      </c>
      <c r="D32" s="70">
        <v>5</v>
      </c>
      <c r="E32" s="70">
        <v>1</v>
      </c>
      <c r="F32" s="68" t="s">
        <v>272</v>
      </c>
      <c r="G32" s="103">
        <v>1.3267407650077361</v>
      </c>
      <c r="H32" s="103">
        <v>2.199729527562293</v>
      </c>
      <c r="I32" s="103">
        <v>2.4699496389380329</v>
      </c>
      <c r="J32" s="103">
        <v>1.3476689160349444</v>
      </c>
      <c r="K32" s="103">
        <v>1.8556333904832438</v>
      </c>
      <c r="L32" s="103">
        <v>66.143391981796896</v>
      </c>
      <c r="M32" s="103">
        <v>2.6742411416257612</v>
      </c>
      <c r="N32" s="103">
        <v>3.4339892263867688</v>
      </c>
      <c r="O32" s="103">
        <v>1.6055648677882275</v>
      </c>
      <c r="P32" s="103">
        <v>3.8734974517512106</v>
      </c>
      <c r="Q32" s="103">
        <v>2.7559239033965968</v>
      </c>
      <c r="R32" s="103">
        <v>2.8350600136338171</v>
      </c>
      <c r="S32" s="103">
        <v>3.0885588196784983</v>
      </c>
      <c r="T32" s="103">
        <v>2.0742426606677076</v>
      </c>
      <c r="U32" s="103">
        <v>2.7227377315974217</v>
      </c>
      <c r="V32" s="103">
        <v>12.847102474306769</v>
      </c>
      <c r="W32" s="103">
        <v>3.1296254537255415</v>
      </c>
      <c r="X32" s="103">
        <v>2.3995383846470673</v>
      </c>
      <c r="Y32" s="103">
        <v>2.7498226457762205</v>
      </c>
      <c r="Z32" s="103">
        <v>2.8486135238984511</v>
      </c>
      <c r="AA32" s="103">
        <v>2.8999637171560502</v>
      </c>
      <c r="AB32" s="103">
        <v>3.0696991615372666</v>
      </c>
      <c r="AC32" s="103">
        <v>3.3159061471220639</v>
      </c>
      <c r="AD32" s="103">
        <v>2.8576067992055108</v>
      </c>
      <c r="AE32" s="103">
        <v>2.1849741974687289</v>
      </c>
      <c r="AF32" s="103">
        <v>4.9600544541298506</v>
      </c>
      <c r="AG32" s="103">
        <v>2.8371180256456947</v>
      </c>
      <c r="AH32" s="103">
        <v>3.4582674749558859</v>
      </c>
      <c r="AI32" s="103">
        <v>2.2716496668452097</v>
      </c>
      <c r="AJ32" s="103">
        <v>3.9230835478191115</v>
      </c>
      <c r="AK32" s="103">
        <v>4.3871449613590432</v>
      </c>
      <c r="AL32" s="103">
        <v>3.3983143193501473</v>
      </c>
      <c r="AM32" s="103">
        <v>2.5702145082378172</v>
      </c>
      <c r="AN32" s="103">
        <v>4.5829969106534767</v>
      </c>
      <c r="AO32" s="103">
        <v>1.7643905869595198</v>
      </c>
      <c r="AP32" s="103">
        <v>2.1583645496134731</v>
      </c>
      <c r="AQ32" s="103">
        <v>2.7802264865008972</v>
      </c>
      <c r="AR32" s="103">
        <v>1.8251791307708241</v>
      </c>
      <c r="AS32" s="103">
        <v>4.5928696335139652</v>
      </c>
      <c r="AT32" s="103">
        <v>1.6673713304587785</v>
      </c>
      <c r="AU32" s="103">
        <v>2.0551942679578099</v>
      </c>
      <c r="AV32" s="103">
        <v>1.9709755205162534</v>
      </c>
      <c r="AW32" s="103">
        <v>4.6158023894129379</v>
      </c>
      <c r="AX32" s="103">
        <v>2.1394557708503448</v>
      </c>
      <c r="AY32" s="103">
        <v>2.741498641487667</v>
      </c>
      <c r="AZ32" s="103">
        <v>0</v>
      </c>
      <c r="BA32" s="103">
        <v>4.2687869321402703</v>
      </c>
      <c r="BB32" s="103">
        <v>2.7077619409700757</v>
      </c>
      <c r="BC32" s="103">
        <v>2.7372946357342731</v>
      </c>
      <c r="BD32" s="103">
        <v>4.6593824983146792</v>
      </c>
      <c r="BE32" s="9">
        <v>213.78318072539085</v>
      </c>
      <c r="BF32" s="75"/>
      <c r="BG32" s="215">
        <f t="shared" si="124"/>
        <v>17377.101297926674</v>
      </c>
      <c r="BH32" s="215">
        <f t="shared" si="125"/>
        <v>28811.146711292513</v>
      </c>
      <c r="BI32" s="215">
        <f t="shared" si="126"/>
        <v>32350.37786477703</v>
      </c>
      <c r="BJ32" s="215">
        <f t="shared" si="127"/>
        <v>17651.20955627659</v>
      </c>
      <c r="BK32" s="215">
        <f t="shared" si="128"/>
        <v>24304.31795623196</v>
      </c>
      <c r="BL32" s="215">
        <f t="shared" si="129"/>
        <v>866318.76623573375</v>
      </c>
      <c r="BM32" s="215">
        <f t="shared" si="130"/>
        <v>35026.103394692153</v>
      </c>
      <c r="BN32" s="215">
        <f t="shared" si="131"/>
        <v>44976.969289523404</v>
      </c>
      <c r="BO32" s="215">
        <f t="shared" si="132"/>
        <v>21029.023968963214</v>
      </c>
      <c r="BP32" s="215">
        <f t="shared" si="133"/>
        <v>50733.46607839335</v>
      </c>
      <c r="BQ32" s="215">
        <f t="shared" si="134"/>
        <v>36095.950393459796</v>
      </c>
      <c r="BR32" s="215">
        <f t="shared" si="135"/>
        <v>37132.442404699126</v>
      </c>
      <c r="BS32" s="215">
        <f t="shared" si="136"/>
        <v>40452.664823218242</v>
      </c>
      <c r="BT32" s="215">
        <f t="shared" si="137"/>
        <v>27167.571677571486</v>
      </c>
      <c r="BU32" s="215">
        <f t="shared" si="138"/>
        <v>35661.291653595646</v>
      </c>
      <c r="BV32" s="215">
        <f t="shared" si="139"/>
        <v>168266.02978432749</v>
      </c>
      <c r="BW32" s="215">
        <f t="shared" si="140"/>
        <v>40990.538595263075</v>
      </c>
      <c r="BX32" s="215">
        <f t="shared" si="141"/>
        <v>31428.16040481902</v>
      </c>
      <c r="BY32" s="215">
        <f t="shared" si="142"/>
        <v>36016.038646937552</v>
      </c>
      <c r="BZ32" s="215">
        <f t="shared" si="143"/>
        <v>37309.960671283523</v>
      </c>
      <c r="CA32" s="215">
        <f t="shared" si="144"/>
        <v>37982.524244695851</v>
      </c>
      <c r="CB32" s="215">
        <f t="shared" si="145"/>
        <v>40205.648828377278</v>
      </c>
      <c r="CC32" s="215">
        <f t="shared" si="146"/>
        <v>43430.366001169692</v>
      </c>
      <c r="CD32" s="215">
        <f t="shared" si="147"/>
        <v>37427.750868232819</v>
      </c>
      <c r="CE32" s="215">
        <f t="shared" si="148"/>
        <v>28617.887506116353</v>
      </c>
      <c r="CF32" s="215">
        <f t="shared" si="149"/>
        <v>64964.739884316608</v>
      </c>
      <c r="CG32" s="215">
        <f t="shared" si="150"/>
        <v>37159.397394057982</v>
      </c>
      <c r="CH32" s="215">
        <f t="shared" si="151"/>
        <v>45294.955738608907</v>
      </c>
      <c r="CI32" s="215">
        <f t="shared" si="152"/>
        <v>29753.126922229163</v>
      </c>
      <c r="CJ32" s="215">
        <f t="shared" si="153"/>
        <v>51382.924237113315</v>
      </c>
      <c r="CK32" s="215">
        <f t="shared" si="154"/>
        <v>57461.008520213945</v>
      </c>
      <c r="CL32" s="215">
        <f t="shared" si="155"/>
        <v>44509.714125802049</v>
      </c>
      <c r="CM32" s="215">
        <f t="shared" si="156"/>
        <v>33663.605615365952</v>
      </c>
      <c r="CN32" s="215">
        <f t="shared" si="157"/>
        <v>60026.196273577298</v>
      </c>
      <c r="CO32" s="215">
        <f t="shared" si="158"/>
        <v>23109.257488236672</v>
      </c>
      <c r="CP32" s="215">
        <f t="shared" si="159"/>
        <v>28269.365354330173</v>
      </c>
      <c r="CQ32" s="215">
        <f t="shared" si="160"/>
        <v>36414.255566213156</v>
      </c>
      <c r="CR32" s="215">
        <f t="shared" si="161"/>
        <v>23905.440669927277</v>
      </c>
      <c r="CS32" s="215">
        <f t="shared" si="162"/>
        <v>60155.505110509032</v>
      </c>
      <c r="CT32" s="215">
        <f t="shared" si="163"/>
        <v>21838.539430475717</v>
      </c>
      <c r="CU32" s="215">
        <f t="shared" si="164"/>
        <v>26918.083715482186</v>
      </c>
      <c r="CV32" s="215">
        <f t="shared" si="165"/>
        <v>25815.021426242962</v>
      </c>
      <c r="CW32" s="215">
        <f t="shared" si="166"/>
        <v>60455.868853606007</v>
      </c>
      <c r="CX32" s="215">
        <f t="shared" si="167"/>
        <v>28021.705997918485</v>
      </c>
      <c r="CY32" s="215">
        <f t="shared" si="168"/>
        <v>35907.014284724843</v>
      </c>
      <c r="CZ32" s="215">
        <f t="shared" si="169"/>
        <v>0</v>
      </c>
      <c r="DA32" s="215">
        <f t="shared" si="170"/>
        <v>55910.804051185223</v>
      </c>
      <c r="DB32" s="215">
        <f t="shared" si="171"/>
        <v>35465.144947613931</v>
      </c>
      <c r="DC32" s="215">
        <f t="shared" si="172"/>
        <v>35851.951957734869</v>
      </c>
      <c r="DD32" s="215">
        <f t="shared" si="173"/>
        <v>61026.663078773141</v>
      </c>
      <c r="DE32" s="324">
        <f t="shared" si="121"/>
        <v>2800043.5995018366</v>
      </c>
      <c r="DF32" s="70"/>
      <c r="DG32" s="436">
        <f>'(3) HH &amp; income data inputs'!DG87</f>
        <v>6425.9325594250968</v>
      </c>
      <c r="DH32" s="436">
        <f>'(3) HH &amp; income data inputs'!DH87</f>
        <v>6425.9325594250968</v>
      </c>
      <c r="DI32" s="436">
        <f>'(3) HH &amp; income data inputs'!DI87</f>
        <v>6425.9325594250968</v>
      </c>
      <c r="DJ32" s="436">
        <f>'(3) HH &amp; income data inputs'!DJ87</f>
        <v>6425.9325594250968</v>
      </c>
      <c r="DK32" s="436">
        <f>'(3) HH &amp; income data inputs'!DK87</f>
        <v>6425.9325594250968</v>
      </c>
      <c r="DL32" s="436">
        <f>'(3) HH &amp; income data inputs'!DL87</f>
        <v>6425.9325594250968</v>
      </c>
      <c r="DM32" s="436">
        <f>'(3) HH &amp; income data inputs'!DM87</f>
        <v>6425.9325594250968</v>
      </c>
      <c r="DN32" s="436">
        <f>'(3) HH &amp; income data inputs'!DN87</f>
        <v>6425.9325594250968</v>
      </c>
      <c r="DO32" s="436">
        <f>'(3) HH &amp; income data inputs'!DO87</f>
        <v>6425.9325594250968</v>
      </c>
      <c r="DP32" s="436">
        <f>'(3) HH &amp; income data inputs'!DP87</f>
        <v>6425.9325594250968</v>
      </c>
      <c r="DQ32" s="436">
        <f>'(3) HH &amp; income data inputs'!DQ87</f>
        <v>6425.9325594250968</v>
      </c>
      <c r="DR32" s="436">
        <f>'(3) HH &amp; income data inputs'!DR87</f>
        <v>6425.9325594250968</v>
      </c>
      <c r="DS32" s="436">
        <f>'(3) HH &amp; income data inputs'!DS87</f>
        <v>6425.9325594250968</v>
      </c>
      <c r="DT32" s="436">
        <f>'(3) HH &amp; income data inputs'!DT87</f>
        <v>6425.9325594250968</v>
      </c>
      <c r="DU32" s="436">
        <f>'(3) HH &amp; income data inputs'!DU87</f>
        <v>6425.9325594250968</v>
      </c>
      <c r="DV32" s="436">
        <f>'(3) HH &amp; income data inputs'!DV87</f>
        <v>6425.9325594250968</v>
      </c>
      <c r="DW32" s="436">
        <f>'(3) HH &amp; income data inputs'!DW87</f>
        <v>6425.9325594250968</v>
      </c>
      <c r="DX32" s="436">
        <f>'(3) HH &amp; income data inputs'!DX87</f>
        <v>6425.9325594250968</v>
      </c>
      <c r="DY32" s="436">
        <f>'(3) HH &amp; income data inputs'!DY87</f>
        <v>6425.9325594250968</v>
      </c>
      <c r="DZ32" s="436">
        <f>'(3) HH &amp; income data inputs'!DZ87</f>
        <v>6425.9325594250968</v>
      </c>
      <c r="EA32" s="436">
        <f>'(3) HH &amp; income data inputs'!EA87</f>
        <v>6425.9325594250968</v>
      </c>
      <c r="EB32" s="436">
        <f>'(3) HH &amp; income data inputs'!EB87</f>
        <v>6425.9325594250968</v>
      </c>
      <c r="EC32" s="436">
        <f>'(3) HH &amp; income data inputs'!EC87</f>
        <v>6425.9325594250968</v>
      </c>
      <c r="ED32" s="436">
        <f>'(3) HH &amp; income data inputs'!ED87</f>
        <v>6425.9325594250968</v>
      </c>
      <c r="EE32" s="436">
        <f>'(3) HH &amp; income data inputs'!EE87</f>
        <v>6425.9325594250968</v>
      </c>
      <c r="EF32" s="436">
        <f>'(3) HH &amp; income data inputs'!EF87</f>
        <v>6425.9325594250968</v>
      </c>
      <c r="EG32" s="436">
        <f>'(3) HH &amp; income data inputs'!EG87</f>
        <v>6425.9325594250968</v>
      </c>
      <c r="EH32" s="436">
        <f>'(3) HH &amp; income data inputs'!EH87</f>
        <v>6425.9325594250968</v>
      </c>
      <c r="EI32" s="436">
        <f>'(3) HH &amp; income data inputs'!EI87</f>
        <v>6425.9325594250968</v>
      </c>
      <c r="EJ32" s="436">
        <f>'(3) HH &amp; income data inputs'!EJ87</f>
        <v>6425.9325594250968</v>
      </c>
      <c r="EK32" s="436">
        <f>'(3) HH &amp; income data inputs'!EK87</f>
        <v>6425.9325594250968</v>
      </c>
      <c r="EL32" s="436">
        <f>'(3) HH &amp; income data inputs'!EL87</f>
        <v>6425.9325594250968</v>
      </c>
      <c r="EM32" s="436">
        <f>'(3) HH &amp; income data inputs'!EM87</f>
        <v>6425.9325594250968</v>
      </c>
      <c r="EN32" s="436">
        <f>'(3) HH &amp; income data inputs'!EN87</f>
        <v>6425.9325594250968</v>
      </c>
      <c r="EO32" s="436">
        <f>'(3) HH &amp; income data inputs'!EO87</f>
        <v>6425.9325594250968</v>
      </c>
      <c r="EP32" s="436">
        <f>'(3) HH &amp; income data inputs'!EP87</f>
        <v>6425.9325594250968</v>
      </c>
      <c r="EQ32" s="436">
        <f>'(3) HH &amp; income data inputs'!EQ87</f>
        <v>6425.9325594250968</v>
      </c>
      <c r="ER32" s="436">
        <f>'(3) HH &amp; income data inputs'!ER87</f>
        <v>6425.9325594250968</v>
      </c>
      <c r="ES32" s="436">
        <f>'(3) HH &amp; income data inputs'!ES87</f>
        <v>6425.9325594250968</v>
      </c>
      <c r="ET32" s="436">
        <f>'(3) HH &amp; income data inputs'!ET87</f>
        <v>6425.9325594250968</v>
      </c>
      <c r="EU32" s="436">
        <f>'(3) HH &amp; income data inputs'!EU87</f>
        <v>6425.9325594250968</v>
      </c>
      <c r="EV32" s="436">
        <f>'(3) HH &amp; income data inputs'!EV87</f>
        <v>6425.9325594250968</v>
      </c>
      <c r="EW32" s="436">
        <f>'(3) HH &amp; income data inputs'!EW87</f>
        <v>6425.9325594250968</v>
      </c>
      <c r="EX32" s="436">
        <f>'(3) HH &amp; income data inputs'!EX87</f>
        <v>6425.9325594250968</v>
      </c>
      <c r="EY32" s="436">
        <f>'(3) HH &amp; income data inputs'!EY87</f>
        <v>6425.9325594250968</v>
      </c>
      <c r="EZ32" s="436">
        <f>'(3) HH &amp; income data inputs'!EZ87</f>
        <v>6425.9325594250968</v>
      </c>
      <c r="FA32" s="436">
        <f>'(3) HH &amp; income data inputs'!FA87</f>
        <v>6425.9325594250968</v>
      </c>
      <c r="FB32" s="436">
        <f>'(3) HH &amp; income data inputs'!FB87</f>
        <v>6425.9325594250968</v>
      </c>
      <c r="FC32" s="436">
        <f>'(3) HH &amp; income data inputs'!FC87</f>
        <v>6425.9325594250968</v>
      </c>
      <c r="FD32" s="436">
        <f>'(3) HH &amp; income data inputs'!FD87</f>
        <v>6425.9325594250968</v>
      </c>
      <c r="FE32" s="231">
        <f>'(3) HH &amp; income data inputs'!FE87</f>
        <v>6425.9325594250968</v>
      </c>
      <c r="FF32" s="70"/>
      <c r="FG32" s="70"/>
      <c r="FH32" s="70"/>
      <c r="FI32" s="70"/>
    </row>
    <row r="33" spans="1:174" s="77" customFormat="1">
      <c r="A33" s="70" t="s">
        <v>539</v>
      </c>
      <c r="B33" s="73" t="s">
        <v>368</v>
      </c>
      <c r="C33" s="72" t="s">
        <v>542</v>
      </c>
      <c r="D33" s="70">
        <v>5</v>
      </c>
      <c r="E33" s="70">
        <v>1</v>
      </c>
      <c r="F33" s="68" t="s">
        <v>272</v>
      </c>
      <c r="G33" s="103">
        <v>16.729841675285503</v>
      </c>
      <c r="H33" s="103">
        <v>27.737993506480635</v>
      </c>
      <c r="I33" s="103">
        <v>31.14539591697925</v>
      </c>
      <c r="J33" s="103">
        <v>16.993739990974635</v>
      </c>
      <c r="K33" s="103">
        <v>23.399034422505956</v>
      </c>
      <c r="L33" s="103">
        <v>834.0502567699109</v>
      </c>
      <c r="M33" s="103">
        <v>33.721456429864702</v>
      </c>
      <c r="N33" s="103">
        <v>43.301673987345829</v>
      </c>
      <c r="O33" s="103">
        <v>20.245738086853102</v>
      </c>
      <c r="P33" s="103">
        <v>48.843753660528947</v>
      </c>
      <c r="Q33" s="103">
        <v>34.751453930558192</v>
      </c>
      <c r="R33" s="103">
        <v>35.749338845218908</v>
      </c>
      <c r="S33" s="103">
        <v>38.945890124757447</v>
      </c>
      <c r="T33" s="103">
        <v>26.155638105301865</v>
      </c>
      <c r="U33" s="103">
        <v>34.332985293238693</v>
      </c>
      <c r="V33" s="103">
        <v>161.99848233356093</v>
      </c>
      <c r="W33" s="103">
        <v>39.46372925645845</v>
      </c>
      <c r="X33" s="103">
        <v>30.257529072517553</v>
      </c>
      <c r="Y33" s="103">
        <v>34.674518724599992</v>
      </c>
      <c r="Z33" s="103">
        <v>35.920244938445315</v>
      </c>
      <c r="AA33" s="103">
        <v>36.56775696630551</v>
      </c>
      <c r="AB33" s="103">
        <v>38.708074944072195</v>
      </c>
      <c r="AC33" s="103">
        <v>41.812678342731566</v>
      </c>
      <c r="AD33" s="103">
        <v>36.033647704077893</v>
      </c>
      <c r="AE33" s="103">
        <v>27.551932790745813</v>
      </c>
      <c r="AF33" s="103">
        <v>62.544943147128819</v>
      </c>
      <c r="AG33" s="103">
        <v>35.775289819239326</v>
      </c>
      <c r="AH33" s="103">
        <v>43.607816125604593</v>
      </c>
      <c r="AI33" s="103">
        <v>28.644886981982349</v>
      </c>
      <c r="AJ33" s="103">
        <v>49.469020900664319</v>
      </c>
      <c r="AK33" s="103">
        <v>55.32070962607029</v>
      </c>
      <c r="AL33" s="103">
        <v>42.851823072800556</v>
      </c>
      <c r="AM33" s="103">
        <v>32.409708760316668</v>
      </c>
      <c r="AN33" s="103">
        <v>57.79034965667023</v>
      </c>
      <c r="AO33" s="103">
        <v>22.248487384816805</v>
      </c>
      <c r="AP33" s="103">
        <v>27.216392338990012</v>
      </c>
      <c r="AQ33" s="103">
        <v>35.057902920714184</v>
      </c>
      <c r="AR33" s="103">
        <v>23.015014456613194</v>
      </c>
      <c r="AS33" s="103">
        <v>57.914842017737463</v>
      </c>
      <c r="AT33" s="103">
        <v>21.025100839743061</v>
      </c>
      <c r="AU33" s="103">
        <v>25.915443032827866</v>
      </c>
      <c r="AV33" s="103">
        <v>24.853467439743643</v>
      </c>
      <c r="AW33" s="103">
        <v>58.204017857876465</v>
      </c>
      <c r="AX33" s="103">
        <v>26.97795776056784</v>
      </c>
      <c r="AY33" s="103">
        <v>34.569555285226741</v>
      </c>
      <c r="AZ33" s="103">
        <v>0</v>
      </c>
      <c r="BA33" s="103">
        <v>53.828246937010334</v>
      </c>
      <c r="BB33" s="103">
        <v>34.144144629888558</v>
      </c>
      <c r="BC33" s="103">
        <v>34.516543911406586</v>
      </c>
      <c r="BD33" s="103">
        <v>58.75355122667559</v>
      </c>
      <c r="BE33" s="9">
        <v>2695.7480019496356</v>
      </c>
      <c r="BF33" s="75"/>
      <c r="BG33" s="215">
        <f t="shared" si="124"/>
        <v>107504.83433524401</v>
      </c>
      <c r="BH33" s="215">
        <f t="shared" si="125"/>
        <v>178242.47560641583</v>
      </c>
      <c r="BI33" s="215">
        <f t="shared" si="126"/>
        <v>200138.21369910243</v>
      </c>
      <c r="BJ33" s="215">
        <f t="shared" si="127"/>
        <v>109200.62711440826</v>
      </c>
      <c r="BK33" s="215">
        <f t="shared" si="128"/>
        <v>150360.61715468965</v>
      </c>
      <c r="BL33" s="215">
        <f t="shared" si="129"/>
        <v>5359550.7011746326</v>
      </c>
      <c r="BM33" s="215">
        <f t="shared" si="130"/>
        <v>216691.80482390238</v>
      </c>
      <c r="BN33" s="215">
        <f t="shared" si="131"/>
        <v>278253.6367528963</v>
      </c>
      <c r="BO33" s="215">
        <f t="shared" si="132"/>
        <v>130097.74756190211</v>
      </c>
      <c r="BP33" s="215">
        <f t="shared" si="133"/>
        <v>313866.6669717317</v>
      </c>
      <c r="BQ33" s="215">
        <f t="shared" si="134"/>
        <v>223310.49929973515</v>
      </c>
      <c r="BR33" s="215">
        <f t="shared" si="135"/>
        <v>229722.84046341258</v>
      </c>
      <c r="BS33" s="215">
        <f t="shared" si="136"/>
        <v>250263.66340847121</v>
      </c>
      <c r="BT33" s="215">
        <f t="shared" si="137"/>
        <v>168074.366513399</v>
      </c>
      <c r="BU33" s="215">
        <f t="shared" si="138"/>
        <v>220621.44805808552</v>
      </c>
      <c r="BV33" s="215">
        <f t="shared" si="139"/>
        <v>1040991.3222046805</v>
      </c>
      <c r="BW33" s="215">
        <f t="shared" si="140"/>
        <v>253591.26274541311</v>
      </c>
      <c r="BX33" s="215">
        <f t="shared" si="141"/>
        <v>194432.841234842</v>
      </c>
      <c r="BY33" s="215">
        <f t="shared" si="142"/>
        <v>222816.11885480228</v>
      </c>
      <c r="BZ33" s="215">
        <f t="shared" si="143"/>
        <v>230821.07149248029</v>
      </c>
      <c r="CA33" s="215">
        <f t="shared" si="144"/>
        <v>234981.94011492649</v>
      </c>
      <c r="CB33" s="215">
        <f t="shared" si="145"/>
        <v>248735.47909578029</v>
      </c>
      <c r="CC33" s="215">
        <f t="shared" si="146"/>
        <v>268685.45115932735</v>
      </c>
      <c r="CD33" s="215">
        <f t="shared" si="147"/>
        <v>231549.79001648753</v>
      </c>
      <c r="CE33" s="215">
        <f t="shared" si="148"/>
        <v>177046.86199514547</v>
      </c>
      <c r="CF33" s="215">
        <f t="shared" si="149"/>
        <v>401909.58659652667</v>
      </c>
      <c r="CG33" s="215">
        <f t="shared" si="150"/>
        <v>229889.59967231916</v>
      </c>
      <c r="CH33" s="215">
        <f t="shared" si="151"/>
        <v>280220.88548694534</v>
      </c>
      <c r="CI33" s="215">
        <f t="shared" si="152"/>
        <v>184070.11191857248</v>
      </c>
      <c r="CJ33" s="215">
        <f t="shared" si="153"/>
        <v>317884.59208845947</v>
      </c>
      <c r="CK33" s="215">
        <f t="shared" si="154"/>
        <v>355487.14919666643</v>
      </c>
      <c r="CL33" s="215">
        <f t="shared" si="155"/>
        <v>275362.9251142327</v>
      </c>
      <c r="CM33" s="215">
        <f t="shared" si="156"/>
        <v>208262.60276440368</v>
      </c>
      <c r="CN33" s="215">
        <f t="shared" si="157"/>
        <v>371356.88947935821</v>
      </c>
      <c r="CO33" s="215">
        <f t="shared" si="158"/>
        <v>142967.27948405282</v>
      </c>
      <c r="CP33" s="215">
        <f t="shared" si="159"/>
        <v>174890.70168120367</v>
      </c>
      <c r="CQ33" s="215">
        <f t="shared" si="160"/>
        <v>225279.71984338146</v>
      </c>
      <c r="CR33" s="215">
        <f t="shared" si="161"/>
        <v>147892.93075239004</v>
      </c>
      <c r="CS33" s="215">
        <f t="shared" si="162"/>
        <v>372156.86899573985</v>
      </c>
      <c r="CT33" s="215">
        <f t="shared" si="163"/>
        <v>135105.88005130089</v>
      </c>
      <c r="CU33" s="215">
        <f t="shared" si="164"/>
        <v>166530.88917657486</v>
      </c>
      <c r="CV33" s="215">
        <f t="shared" si="165"/>
        <v>159706.70563566018</v>
      </c>
      <c r="CW33" s="215">
        <f t="shared" si="166"/>
        <v>374015.09344228817</v>
      </c>
      <c r="CX33" s="215">
        <f t="shared" si="167"/>
        <v>173358.53716042786</v>
      </c>
      <c r="CY33" s="215">
        <f t="shared" si="168"/>
        <v>222141.63087218444</v>
      </c>
      <c r="CZ33" s="215">
        <f t="shared" si="169"/>
        <v>0</v>
      </c>
      <c r="DA33" s="215">
        <f t="shared" si="170"/>
        <v>345896.68460930896</v>
      </c>
      <c r="DB33" s="215">
        <f t="shared" si="171"/>
        <v>219407.97069092045</v>
      </c>
      <c r="DC33" s="215">
        <f t="shared" si="172"/>
        <v>221800.98335913368</v>
      </c>
      <c r="DD33" s="215">
        <f t="shared" si="173"/>
        <v>377546.35780934501</v>
      </c>
      <c r="DE33" s="324">
        <f t="shared" si="121"/>
        <v>17322694.857733313</v>
      </c>
      <c r="DF33" s="70"/>
      <c r="DG33" s="436">
        <f>'(3) HH &amp; income data inputs'!DG88</f>
        <v>2837.4258033404935</v>
      </c>
      <c r="DH33" s="436">
        <f>'(3) HH &amp; income data inputs'!DH88</f>
        <v>2837.4258033404935</v>
      </c>
      <c r="DI33" s="436">
        <f>'(3) HH &amp; income data inputs'!DI88</f>
        <v>2837.4258033404935</v>
      </c>
      <c r="DJ33" s="436">
        <f>'(3) HH &amp; income data inputs'!DJ88</f>
        <v>2837.4258033404935</v>
      </c>
      <c r="DK33" s="436">
        <f>'(3) HH &amp; income data inputs'!DK88</f>
        <v>2837.4258033404935</v>
      </c>
      <c r="DL33" s="436">
        <f>'(3) HH &amp; income data inputs'!DL88</f>
        <v>2837.4258033404935</v>
      </c>
      <c r="DM33" s="436">
        <f>'(3) HH &amp; income data inputs'!DM88</f>
        <v>2837.4258033404935</v>
      </c>
      <c r="DN33" s="436">
        <f>'(3) HH &amp; income data inputs'!DN88</f>
        <v>2837.4258033404935</v>
      </c>
      <c r="DO33" s="436">
        <f>'(3) HH &amp; income data inputs'!DO88</f>
        <v>2837.4258033404935</v>
      </c>
      <c r="DP33" s="436">
        <f>'(3) HH &amp; income data inputs'!DP88</f>
        <v>2837.4258033404935</v>
      </c>
      <c r="DQ33" s="436">
        <f>'(3) HH &amp; income data inputs'!DQ88</f>
        <v>2837.4258033404935</v>
      </c>
      <c r="DR33" s="436">
        <f>'(3) HH &amp; income data inputs'!DR88</f>
        <v>2837.4258033404935</v>
      </c>
      <c r="DS33" s="436">
        <f>'(3) HH &amp; income data inputs'!DS88</f>
        <v>2837.4258033404935</v>
      </c>
      <c r="DT33" s="436">
        <f>'(3) HH &amp; income data inputs'!DT88</f>
        <v>2837.4258033404935</v>
      </c>
      <c r="DU33" s="436">
        <f>'(3) HH &amp; income data inputs'!DU88</f>
        <v>2837.4258033404935</v>
      </c>
      <c r="DV33" s="436">
        <f>'(3) HH &amp; income data inputs'!DV88</f>
        <v>2837.4258033404935</v>
      </c>
      <c r="DW33" s="436">
        <f>'(3) HH &amp; income data inputs'!DW88</f>
        <v>2837.4258033404935</v>
      </c>
      <c r="DX33" s="436">
        <f>'(3) HH &amp; income data inputs'!DX88</f>
        <v>2837.4258033404935</v>
      </c>
      <c r="DY33" s="436">
        <f>'(3) HH &amp; income data inputs'!DY88</f>
        <v>2837.4258033404935</v>
      </c>
      <c r="DZ33" s="436">
        <f>'(3) HH &amp; income data inputs'!DZ88</f>
        <v>2837.4258033404935</v>
      </c>
      <c r="EA33" s="436">
        <f>'(3) HH &amp; income data inputs'!EA88</f>
        <v>2837.4258033404935</v>
      </c>
      <c r="EB33" s="436">
        <f>'(3) HH &amp; income data inputs'!EB88</f>
        <v>2837.4258033404935</v>
      </c>
      <c r="EC33" s="436">
        <f>'(3) HH &amp; income data inputs'!EC88</f>
        <v>2837.4258033404935</v>
      </c>
      <c r="ED33" s="436">
        <f>'(3) HH &amp; income data inputs'!ED88</f>
        <v>2837.4258033404935</v>
      </c>
      <c r="EE33" s="436">
        <f>'(3) HH &amp; income data inputs'!EE88</f>
        <v>2837.4258033404935</v>
      </c>
      <c r="EF33" s="436">
        <f>'(3) HH &amp; income data inputs'!EF88</f>
        <v>2837.4258033404935</v>
      </c>
      <c r="EG33" s="436">
        <f>'(3) HH &amp; income data inputs'!EG88</f>
        <v>2837.4258033404935</v>
      </c>
      <c r="EH33" s="436">
        <f>'(3) HH &amp; income data inputs'!EH88</f>
        <v>2837.4258033404935</v>
      </c>
      <c r="EI33" s="436">
        <f>'(3) HH &amp; income data inputs'!EI88</f>
        <v>2837.4258033404935</v>
      </c>
      <c r="EJ33" s="436">
        <f>'(3) HH &amp; income data inputs'!EJ88</f>
        <v>2837.4258033404935</v>
      </c>
      <c r="EK33" s="436">
        <f>'(3) HH &amp; income data inputs'!EK88</f>
        <v>2837.4258033404935</v>
      </c>
      <c r="EL33" s="436">
        <f>'(3) HH &amp; income data inputs'!EL88</f>
        <v>2837.4258033404935</v>
      </c>
      <c r="EM33" s="436">
        <f>'(3) HH &amp; income data inputs'!EM88</f>
        <v>2837.4258033404935</v>
      </c>
      <c r="EN33" s="436">
        <f>'(3) HH &amp; income data inputs'!EN88</f>
        <v>2837.4258033404935</v>
      </c>
      <c r="EO33" s="436">
        <f>'(3) HH &amp; income data inputs'!EO88</f>
        <v>2837.4258033404935</v>
      </c>
      <c r="EP33" s="436">
        <f>'(3) HH &amp; income data inputs'!EP88</f>
        <v>2837.4258033404935</v>
      </c>
      <c r="EQ33" s="436">
        <f>'(3) HH &amp; income data inputs'!EQ88</f>
        <v>2837.4258033404935</v>
      </c>
      <c r="ER33" s="436">
        <f>'(3) HH &amp; income data inputs'!ER88</f>
        <v>2837.4258033404935</v>
      </c>
      <c r="ES33" s="436">
        <f>'(3) HH &amp; income data inputs'!ES88</f>
        <v>2837.4258033404935</v>
      </c>
      <c r="ET33" s="436">
        <f>'(3) HH &amp; income data inputs'!ET88</f>
        <v>2837.4258033404935</v>
      </c>
      <c r="EU33" s="436">
        <f>'(3) HH &amp; income data inputs'!EU88</f>
        <v>2837.4258033404935</v>
      </c>
      <c r="EV33" s="436">
        <f>'(3) HH &amp; income data inputs'!EV88</f>
        <v>2837.4258033404935</v>
      </c>
      <c r="EW33" s="436">
        <f>'(3) HH &amp; income data inputs'!EW88</f>
        <v>2837.4258033404935</v>
      </c>
      <c r="EX33" s="436">
        <f>'(3) HH &amp; income data inputs'!EX88</f>
        <v>2837.4258033404935</v>
      </c>
      <c r="EY33" s="436">
        <f>'(3) HH &amp; income data inputs'!EY88</f>
        <v>2837.4258033404935</v>
      </c>
      <c r="EZ33" s="436">
        <f>'(3) HH &amp; income data inputs'!EZ88</f>
        <v>2837.4258033404935</v>
      </c>
      <c r="FA33" s="436">
        <f>'(3) HH &amp; income data inputs'!FA88</f>
        <v>2837.4258033404935</v>
      </c>
      <c r="FB33" s="436">
        <f>'(3) HH &amp; income data inputs'!FB88</f>
        <v>2837.4258033404935</v>
      </c>
      <c r="FC33" s="436">
        <f>'(3) HH &amp; income data inputs'!FC88</f>
        <v>2837.4258033404935</v>
      </c>
      <c r="FD33" s="436">
        <f>'(3) HH &amp; income data inputs'!FD88</f>
        <v>2837.4258033404935</v>
      </c>
      <c r="FE33" s="231">
        <f>'(3) HH &amp; income data inputs'!FE88</f>
        <v>2837.4258033404935</v>
      </c>
      <c r="FF33" s="70"/>
      <c r="FG33" s="70"/>
      <c r="FH33" s="70"/>
      <c r="FI33" s="70"/>
    </row>
    <row r="34" spans="1:174">
      <c r="A34" s="1" t="s">
        <v>539</v>
      </c>
      <c r="B34" s="2" t="s">
        <v>369</v>
      </c>
      <c r="C34" s="37" t="s">
        <v>542</v>
      </c>
      <c r="D34" s="1">
        <v>5</v>
      </c>
      <c r="E34" s="1">
        <v>1</v>
      </c>
      <c r="F34" s="68" t="s">
        <v>272</v>
      </c>
      <c r="G34" s="61">
        <v>28.857821767310885</v>
      </c>
      <c r="H34" s="61">
        <v>47.846123611279474</v>
      </c>
      <c r="I34" s="61">
        <v>53.723657503123462</v>
      </c>
      <c r="J34" s="61">
        <v>29.313028140847635</v>
      </c>
      <c r="K34" s="61">
        <v>40.361718777612161</v>
      </c>
      <c r="L34" s="61">
        <v>2248.312381794356</v>
      </c>
      <c r="M34" s="61">
        <v>58.167184022114697</v>
      </c>
      <c r="N34" s="61">
        <v>74.692397836556523</v>
      </c>
      <c r="O34" s="61">
        <v>54.734901746390371</v>
      </c>
      <c r="P34" s="61">
        <v>84.252102616382302</v>
      </c>
      <c r="Q34" s="61">
        <v>59.943858593978575</v>
      </c>
      <c r="R34" s="61">
        <v>61.665141172169861</v>
      </c>
      <c r="S34" s="61">
        <v>67.178971421458129</v>
      </c>
      <c r="T34" s="61">
        <v>45.116669798980951</v>
      </c>
      <c r="U34" s="61">
        <v>59.22202908803559</v>
      </c>
      <c r="V34" s="61">
        <v>279.4361967371687</v>
      </c>
      <c r="W34" s="61">
        <v>68.072208169110198</v>
      </c>
      <c r="X34" s="61">
        <v>52.192148499757884</v>
      </c>
      <c r="Y34" s="61">
        <v>59.81115067574089</v>
      </c>
      <c r="Z34" s="61">
        <v>61.959942382665524</v>
      </c>
      <c r="AA34" s="61">
        <v>63.076855922844643</v>
      </c>
      <c r="AB34" s="61">
        <v>66.768756654876427</v>
      </c>
      <c r="AC34" s="61">
        <v>72.123983158248038</v>
      </c>
      <c r="AD34" s="61">
        <v>62.15555432341565</v>
      </c>
      <c r="AE34" s="61">
        <v>47.525181723317338</v>
      </c>
      <c r="AF34" s="61">
        <v>107.8857084734267</v>
      </c>
      <c r="AG34" s="61">
        <v>61.709904810553574</v>
      </c>
      <c r="AH34" s="61">
        <v>75.2204718872743</v>
      </c>
      <c r="AI34" s="61">
        <v>49.410452239483241</v>
      </c>
      <c r="AJ34" s="61">
        <v>85.330645433641621</v>
      </c>
      <c r="AK34" s="61">
        <v>95.424404451397919</v>
      </c>
      <c r="AL34" s="61">
        <v>73.916436069208387</v>
      </c>
      <c r="AM34" s="61">
        <v>55.904509862596285</v>
      </c>
      <c r="AN34" s="61">
        <v>99.684362986316529</v>
      </c>
      <c r="AO34" s="61">
        <v>38.377104577850197</v>
      </c>
      <c r="AP34" s="61">
        <v>59.265787127169808</v>
      </c>
      <c r="AQ34" s="61">
        <v>60.472461943032286</v>
      </c>
      <c r="AR34" s="61">
        <v>52.148635181386652</v>
      </c>
      <c r="AS34" s="61">
        <v>99.899103713503266</v>
      </c>
      <c r="AT34" s="61">
        <v>60.44474542849985</v>
      </c>
      <c r="AU34" s="61">
        <v>49.878537122376819</v>
      </c>
      <c r="AV34" s="61">
        <v>59.761449570389104</v>
      </c>
      <c r="AW34" s="61">
        <v>100.3979120714133</v>
      </c>
      <c r="AX34" s="61">
        <v>58.331894704084469</v>
      </c>
      <c r="AY34" s="61">
        <v>59.630095990089458</v>
      </c>
      <c r="AZ34" s="61">
        <v>0</v>
      </c>
      <c r="BA34" s="61">
        <v>92.85000936080489</v>
      </c>
      <c r="BB34" s="61">
        <v>58.896291982380291</v>
      </c>
      <c r="BC34" s="61">
        <v>59.538655030453697</v>
      </c>
      <c r="BD34" s="61">
        <v>168.90969864951816</v>
      </c>
      <c r="BE34" s="9">
        <v>5629.7992448045934</v>
      </c>
      <c r="BF34" s="7"/>
      <c r="BG34" s="215">
        <f t="shared" si="124"/>
        <v>81881.928110768873</v>
      </c>
      <c r="BH34" s="215">
        <f t="shared" si="125"/>
        <v>135759.82572446321</v>
      </c>
      <c r="BI34" s="215">
        <f t="shared" si="126"/>
        <v>152436.89204918963</v>
      </c>
      <c r="BJ34" s="215">
        <f t="shared" si="127"/>
        <v>83173.542420887097</v>
      </c>
      <c r="BK34" s="215">
        <f t="shared" si="128"/>
        <v>114523.38232676926</v>
      </c>
      <c r="BL34" s="215">
        <f t="shared" si="129"/>
        <v>6379419.5660732295</v>
      </c>
      <c r="BM34" s="215">
        <f t="shared" si="130"/>
        <v>165045.06885200311</v>
      </c>
      <c r="BN34" s="215">
        <f t="shared" si="131"/>
        <v>211934.13693481914</v>
      </c>
      <c r="BO34" s="215">
        <f t="shared" si="132"/>
        <v>155306.22255851468</v>
      </c>
      <c r="BP34" s="215">
        <f t="shared" si="133"/>
        <v>239059.08994941425</v>
      </c>
      <c r="BQ34" s="215">
        <f t="shared" si="134"/>
        <v>170086.25112634859</v>
      </c>
      <c r="BR34" s="215">
        <f t="shared" si="135"/>
        <v>174970.26272854902</v>
      </c>
      <c r="BS34" s="215">
        <f t="shared" si="136"/>
        <v>190615.34695311889</v>
      </c>
      <c r="BT34" s="215">
        <f t="shared" si="137"/>
        <v>128015.2030484213</v>
      </c>
      <c r="BU34" s="215">
        <f t="shared" si="138"/>
        <v>168038.11346057346</v>
      </c>
      <c r="BV34" s="215">
        <f t="shared" si="139"/>
        <v>792879.47500937304</v>
      </c>
      <c r="BW34" s="215">
        <f t="shared" si="140"/>
        <v>193149.8399493988</v>
      </c>
      <c r="BX34" s="215">
        <f t="shared" si="141"/>
        <v>148091.34888499184</v>
      </c>
      <c r="BY34" s="215">
        <f t="shared" si="142"/>
        <v>169709.70225483339</v>
      </c>
      <c r="BZ34" s="215">
        <f t="shared" si="143"/>
        <v>175806.73929006542</v>
      </c>
      <c r="CA34" s="215">
        <f t="shared" si="144"/>
        <v>178975.89858907004</v>
      </c>
      <c r="CB34" s="215">
        <f t="shared" si="145"/>
        <v>189451.39298950866</v>
      </c>
      <c r="CC34" s="215">
        <f t="shared" si="146"/>
        <v>204646.45085290816</v>
      </c>
      <c r="CD34" s="215">
        <f t="shared" si="147"/>
        <v>176361.77365819135</v>
      </c>
      <c r="CE34" s="215">
        <f t="shared" si="148"/>
        <v>134849.17693018663</v>
      </c>
      <c r="CF34" s="215">
        <f t="shared" si="149"/>
        <v>306117.69303417107</v>
      </c>
      <c r="CG34" s="215">
        <f t="shared" si="150"/>
        <v>175097.27623115038</v>
      </c>
      <c r="CH34" s="215">
        <f t="shared" si="151"/>
        <v>213432.50787240028</v>
      </c>
      <c r="CI34" s="215">
        <f t="shared" si="152"/>
        <v>140198.49213903284</v>
      </c>
      <c r="CJ34" s="215">
        <f t="shared" si="153"/>
        <v>242119.37516911339</v>
      </c>
      <c r="CK34" s="215">
        <f t="shared" si="154"/>
        <v>270759.66745879588</v>
      </c>
      <c r="CL34" s="215">
        <f t="shared" si="155"/>
        <v>209732.40299373984</v>
      </c>
      <c r="CM34" s="215">
        <f t="shared" si="156"/>
        <v>158624.89880723381</v>
      </c>
      <c r="CN34" s="215">
        <f t="shared" si="157"/>
        <v>282846.98372693453</v>
      </c>
      <c r="CO34" s="215">
        <f t="shared" si="158"/>
        <v>108892.18678668873</v>
      </c>
      <c r="CP34" s="215">
        <f t="shared" si="159"/>
        <v>168162.27364991646</v>
      </c>
      <c r="CQ34" s="215">
        <f t="shared" si="160"/>
        <v>171586.12390868581</v>
      </c>
      <c r="CR34" s="215">
        <f t="shared" si="161"/>
        <v>147967.88307265635</v>
      </c>
      <c r="CS34" s="215">
        <f t="shared" si="162"/>
        <v>283456.29460728227</v>
      </c>
      <c r="CT34" s="215">
        <f t="shared" si="163"/>
        <v>171507.4803551728</v>
      </c>
      <c r="CU34" s="215">
        <f t="shared" si="164"/>
        <v>141526.64826390869</v>
      </c>
      <c r="CV34" s="215">
        <f t="shared" si="165"/>
        <v>169568.67905605369</v>
      </c>
      <c r="CW34" s="215">
        <f t="shared" si="166"/>
        <v>284871.62631293811</v>
      </c>
      <c r="CX34" s="215">
        <f t="shared" si="167"/>
        <v>165512.42319110996</v>
      </c>
      <c r="CY34" s="215">
        <f t="shared" si="168"/>
        <v>169195.97301795031</v>
      </c>
      <c r="CZ34" s="215">
        <f t="shared" si="169"/>
        <v>0</v>
      </c>
      <c r="DA34" s="215">
        <f t="shared" si="170"/>
        <v>263455.01240075415</v>
      </c>
      <c r="DB34" s="215">
        <f t="shared" si="171"/>
        <v>167113.85859188167</v>
      </c>
      <c r="DC34" s="215">
        <f t="shared" si="172"/>
        <v>168936.51607959758</v>
      </c>
      <c r="DD34" s="215">
        <f t="shared" si="173"/>
        <v>479268.73738260975</v>
      </c>
      <c r="DE34" s="324">
        <f t="shared" si="121"/>
        <v>15974137.644835375</v>
      </c>
      <c r="DF34" s="1"/>
      <c r="DG34" s="436">
        <f>'(3) HH &amp; income data inputs'!DG89</f>
        <v>1468.5267082450175</v>
      </c>
      <c r="DH34" s="436">
        <f>'(3) HH &amp; income data inputs'!DH89</f>
        <v>1468.5267082450175</v>
      </c>
      <c r="DI34" s="436">
        <f>'(3) HH &amp; income data inputs'!DI89</f>
        <v>1468.5267082450175</v>
      </c>
      <c r="DJ34" s="436">
        <f>'(3) HH &amp; income data inputs'!DJ89</f>
        <v>1468.5267082450175</v>
      </c>
      <c r="DK34" s="436">
        <f>'(3) HH &amp; income data inputs'!DK89</f>
        <v>1468.5267082450175</v>
      </c>
      <c r="DL34" s="436">
        <f>'(3) HH &amp; income data inputs'!DL89</f>
        <v>1468.5267082450175</v>
      </c>
      <c r="DM34" s="436">
        <f>'(3) HH &amp; income data inputs'!DM89</f>
        <v>1468.5267082450175</v>
      </c>
      <c r="DN34" s="436">
        <f>'(3) HH &amp; income data inputs'!DN89</f>
        <v>1468.5267082450175</v>
      </c>
      <c r="DO34" s="436">
        <f>'(3) HH &amp; income data inputs'!DO89</f>
        <v>1468.5267082450175</v>
      </c>
      <c r="DP34" s="436">
        <f>'(3) HH &amp; income data inputs'!DP89</f>
        <v>1468.5267082450175</v>
      </c>
      <c r="DQ34" s="436">
        <f>'(3) HH &amp; income data inputs'!DQ89</f>
        <v>1468.5267082450175</v>
      </c>
      <c r="DR34" s="436">
        <f>'(3) HH &amp; income data inputs'!DR89</f>
        <v>1468.5267082450175</v>
      </c>
      <c r="DS34" s="436">
        <f>'(3) HH &amp; income data inputs'!DS89</f>
        <v>1468.5267082450175</v>
      </c>
      <c r="DT34" s="436">
        <f>'(3) HH &amp; income data inputs'!DT89</f>
        <v>1468.5267082450175</v>
      </c>
      <c r="DU34" s="436">
        <f>'(3) HH &amp; income data inputs'!DU89</f>
        <v>1468.5267082450175</v>
      </c>
      <c r="DV34" s="436">
        <f>'(3) HH &amp; income data inputs'!DV89</f>
        <v>1468.5267082450175</v>
      </c>
      <c r="DW34" s="436">
        <f>'(3) HH &amp; income data inputs'!DW89</f>
        <v>1468.5267082450175</v>
      </c>
      <c r="DX34" s="436">
        <f>'(3) HH &amp; income data inputs'!DX89</f>
        <v>1468.5267082450175</v>
      </c>
      <c r="DY34" s="436">
        <f>'(3) HH &amp; income data inputs'!DY89</f>
        <v>1468.5267082450175</v>
      </c>
      <c r="DZ34" s="436">
        <f>'(3) HH &amp; income data inputs'!DZ89</f>
        <v>1468.5267082450175</v>
      </c>
      <c r="EA34" s="436">
        <f>'(3) HH &amp; income data inputs'!EA89</f>
        <v>1468.5267082450175</v>
      </c>
      <c r="EB34" s="436">
        <f>'(3) HH &amp; income data inputs'!EB89</f>
        <v>1468.5267082450175</v>
      </c>
      <c r="EC34" s="436">
        <f>'(3) HH &amp; income data inputs'!EC89</f>
        <v>1468.5267082450175</v>
      </c>
      <c r="ED34" s="436">
        <f>'(3) HH &amp; income data inputs'!ED89</f>
        <v>1468.5267082450175</v>
      </c>
      <c r="EE34" s="436">
        <f>'(3) HH &amp; income data inputs'!EE89</f>
        <v>1468.5267082450175</v>
      </c>
      <c r="EF34" s="436">
        <f>'(3) HH &amp; income data inputs'!EF89</f>
        <v>1468.5267082450175</v>
      </c>
      <c r="EG34" s="436">
        <f>'(3) HH &amp; income data inputs'!EG89</f>
        <v>1468.5267082450175</v>
      </c>
      <c r="EH34" s="436">
        <f>'(3) HH &amp; income data inputs'!EH89</f>
        <v>1468.5267082450175</v>
      </c>
      <c r="EI34" s="436">
        <f>'(3) HH &amp; income data inputs'!EI89</f>
        <v>1468.5267082450175</v>
      </c>
      <c r="EJ34" s="436">
        <f>'(3) HH &amp; income data inputs'!EJ89</f>
        <v>1468.5267082450175</v>
      </c>
      <c r="EK34" s="436">
        <f>'(3) HH &amp; income data inputs'!EK89</f>
        <v>1468.5267082450175</v>
      </c>
      <c r="EL34" s="436">
        <f>'(3) HH &amp; income data inputs'!EL89</f>
        <v>1468.5267082450175</v>
      </c>
      <c r="EM34" s="436">
        <f>'(3) HH &amp; income data inputs'!EM89</f>
        <v>1468.5267082450175</v>
      </c>
      <c r="EN34" s="436">
        <f>'(3) HH &amp; income data inputs'!EN89</f>
        <v>1468.5267082450175</v>
      </c>
      <c r="EO34" s="436">
        <f>'(3) HH &amp; income data inputs'!EO89</f>
        <v>1468.5267082450175</v>
      </c>
      <c r="EP34" s="436">
        <f>'(3) HH &amp; income data inputs'!EP89</f>
        <v>1468.5267082450175</v>
      </c>
      <c r="EQ34" s="436">
        <f>'(3) HH &amp; income data inputs'!EQ89</f>
        <v>1468.5267082450175</v>
      </c>
      <c r="ER34" s="436">
        <f>'(3) HH &amp; income data inputs'!ER89</f>
        <v>1468.5267082450175</v>
      </c>
      <c r="ES34" s="436">
        <f>'(3) HH &amp; income data inputs'!ES89</f>
        <v>1468.5267082450175</v>
      </c>
      <c r="ET34" s="436">
        <f>'(3) HH &amp; income data inputs'!ET89</f>
        <v>1468.5267082450175</v>
      </c>
      <c r="EU34" s="436">
        <f>'(3) HH &amp; income data inputs'!EU89</f>
        <v>1468.5267082450175</v>
      </c>
      <c r="EV34" s="436">
        <f>'(3) HH &amp; income data inputs'!EV89</f>
        <v>1468.5267082450175</v>
      </c>
      <c r="EW34" s="436">
        <f>'(3) HH &amp; income data inputs'!EW89</f>
        <v>1468.5267082450175</v>
      </c>
      <c r="EX34" s="436">
        <f>'(3) HH &amp; income data inputs'!EX89</f>
        <v>1468.5267082450175</v>
      </c>
      <c r="EY34" s="436">
        <f>'(3) HH &amp; income data inputs'!EY89</f>
        <v>1468.5267082450175</v>
      </c>
      <c r="EZ34" s="436">
        <f>'(3) HH &amp; income data inputs'!EZ89</f>
        <v>1468.5267082450175</v>
      </c>
      <c r="FA34" s="436">
        <f>'(3) HH &amp; income data inputs'!FA89</f>
        <v>1468.5267082450175</v>
      </c>
      <c r="FB34" s="436">
        <f>'(3) HH &amp; income data inputs'!FB89</f>
        <v>1468.5267082450175</v>
      </c>
      <c r="FC34" s="436">
        <f>'(3) HH &amp; income data inputs'!FC89</f>
        <v>1468.5267082450175</v>
      </c>
      <c r="FD34" s="436">
        <f>'(3) HH &amp; income data inputs'!FD89</f>
        <v>1468.5267082450175</v>
      </c>
      <c r="FE34" s="231">
        <f>'(3) HH &amp; income data inputs'!FE89</f>
        <v>1468.5267082450175</v>
      </c>
    </row>
    <row r="35" spans="1:174">
      <c r="A35" s="1" t="s">
        <v>539</v>
      </c>
      <c r="B35" s="2" t="s">
        <v>281</v>
      </c>
      <c r="C35" s="37" t="s">
        <v>542</v>
      </c>
      <c r="D35" s="1">
        <v>5</v>
      </c>
      <c r="E35" s="1">
        <v>1</v>
      </c>
      <c r="F35" s="68" t="s">
        <v>272</v>
      </c>
      <c r="G35" s="61">
        <v>13.628109672542333</v>
      </c>
      <c r="H35" s="61">
        <v>22.589979291663461</v>
      </c>
      <c r="I35" s="61">
        <v>25.002675260928967</v>
      </c>
      <c r="J35" s="61">
        <v>13.867510240982938</v>
      </c>
      <c r="K35" s="61">
        <v>18.696979696089727</v>
      </c>
      <c r="L35" s="61">
        <v>781.29357952842156</v>
      </c>
      <c r="M35" s="61">
        <v>27.323053907626417</v>
      </c>
      <c r="N35" s="61">
        <v>35.159268052480343</v>
      </c>
      <c r="O35" s="61">
        <v>38.380242429248391</v>
      </c>
      <c r="P35" s="61">
        <v>39.560702018836892</v>
      </c>
      <c r="Q35" s="61">
        <v>28.135567118371483</v>
      </c>
      <c r="R35" s="61">
        <v>29.107055540387471</v>
      </c>
      <c r="S35" s="61">
        <v>31.312415244015369</v>
      </c>
      <c r="T35" s="61">
        <v>21.30444141851558</v>
      </c>
      <c r="U35" s="61">
        <v>27.91908226884393</v>
      </c>
      <c r="V35" s="61">
        <v>130.95656791960681</v>
      </c>
      <c r="W35" s="61">
        <v>32.01006879886404</v>
      </c>
      <c r="X35" s="61">
        <v>24.688593719440213</v>
      </c>
      <c r="Y35" s="61">
        <v>28.223622194206385</v>
      </c>
      <c r="Z35" s="61">
        <v>29.276745818056561</v>
      </c>
      <c r="AA35" s="61">
        <v>29.74589913902895</v>
      </c>
      <c r="AB35" s="61">
        <v>31.552890625038884</v>
      </c>
      <c r="AC35" s="61">
        <v>34.107258913752148</v>
      </c>
      <c r="AD35" s="61">
        <v>29.361858817834296</v>
      </c>
      <c r="AE35" s="61">
        <v>22.406710470392177</v>
      </c>
      <c r="AF35" s="61">
        <v>50.95529076560409</v>
      </c>
      <c r="AG35" s="61">
        <v>29.075770879327798</v>
      </c>
      <c r="AH35" s="61">
        <v>35.487901354732088</v>
      </c>
      <c r="AI35" s="61">
        <v>23.335019488610492</v>
      </c>
      <c r="AJ35" s="61">
        <v>40.348020173322723</v>
      </c>
      <c r="AK35" s="61">
        <v>45.10182261788708</v>
      </c>
      <c r="AL35" s="61">
        <v>34.928508952079923</v>
      </c>
      <c r="AM35" s="61">
        <v>26.599530946056348</v>
      </c>
      <c r="AN35" s="61">
        <v>47.430114397023004</v>
      </c>
      <c r="AO35" s="61">
        <v>18.259939732009997</v>
      </c>
      <c r="AP35" s="61">
        <v>35.921305377833868</v>
      </c>
      <c r="AQ35" s="61">
        <v>28.599262862485631</v>
      </c>
      <c r="AR35" s="61">
        <v>32.602121896633832</v>
      </c>
      <c r="AS35" s="61">
        <v>48.029044117308345</v>
      </c>
      <c r="AT35" s="61">
        <v>43.304619848341297</v>
      </c>
      <c r="AU35" s="61">
        <v>26.907008208067275</v>
      </c>
      <c r="AV35" s="61">
        <v>38.664587279587778</v>
      </c>
      <c r="AW35" s="61">
        <v>46.988774015042097</v>
      </c>
      <c r="AX35" s="61">
        <v>34.781737800593</v>
      </c>
      <c r="AY35" s="61">
        <v>28.372175831666141</v>
      </c>
      <c r="AZ35" s="61">
        <v>0</v>
      </c>
      <c r="BA35" s="61">
        <v>43.829530337463851</v>
      </c>
      <c r="BB35" s="61">
        <v>27.781375519741417</v>
      </c>
      <c r="BC35" s="61">
        <v>28.06822314274676</v>
      </c>
      <c r="BD35" s="61">
        <v>121.86658497228436</v>
      </c>
      <c r="BE35" s="9">
        <v>2482.8491486216244</v>
      </c>
      <c r="BF35" s="7"/>
      <c r="BG35" s="215">
        <f t="shared" si="124"/>
        <v>20013.243037020675</v>
      </c>
      <c r="BH35" s="215">
        <f t="shared" si="125"/>
        <v>33173.987928509654</v>
      </c>
      <c r="BI35" s="215">
        <f t="shared" si="126"/>
        <v>36717.096398251153</v>
      </c>
      <c r="BJ35" s="215">
        <f t="shared" si="127"/>
        <v>20364.809165744744</v>
      </c>
      <c r="BK35" s="215">
        <f t="shared" si="128"/>
        <v>27457.014047222576</v>
      </c>
      <c r="BL35" s="215">
        <f t="shared" si="129"/>
        <v>1147350.4885178397</v>
      </c>
      <c r="BM35" s="215">
        <f t="shared" si="130"/>
        <v>40124.634414167784</v>
      </c>
      <c r="BN35" s="215">
        <f t="shared" si="131"/>
        <v>51632.324177413167</v>
      </c>
      <c r="BO35" s="215">
        <f t="shared" si="132"/>
        <v>56362.411076269891</v>
      </c>
      <c r="BP35" s="215">
        <f t="shared" si="133"/>
        <v>58095.947511584563</v>
      </c>
      <c r="BQ35" s="215">
        <f t="shared" si="134"/>
        <v>41317.831764948831</v>
      </c>
      <c r="BR35" s="215">
        <f t="shared" si="135"/>
        <v>42744.488459430111</v>
      </c>
      <c r="BS35" s="215">
        <f t="shared" si="136"/>
        <v>45983.118085495</v>
      </c>
      <c r="BT35" s="215">
        <f t="shared" si="137"/>
        <v>31286.141227331496</v>
      </c>
      <c r="BU35" s="215">
        <f t="shared" si="138"/>
        <v>40999.917981487211</v>
      </c>
      <c r="BV35" s="215">
        <f t="shared" si="139"/>
        <v>192313.21761004525</v>
      </c>
      <c r="BW35" s="215">
        <f t="shared" si="140"/>
        <v>47007.640963892351</v>
      </c>
      <c r="BX35" s="215">
        <f t="shared" si="141"/>
        <v>36255.859266008149</v>
      </c>
      <c r="BY35" s="215">
        <f t="shared" si="142"/>
        <v>41447.14299560892</v>
      </c>
      <c r="BZ35" s="215">
        <f t="shared" si="143"/>
        <v>42993.683164316688</v>
      </c>
      <c r="CA35" s="215">
        <f t="shared" si="144"/>
        <v>43682.647346426485</v>
      </c>
      <c r="CB35" s="215">
        <f t="shared" si="145"/>
        <v>46336.262605203425</v>
      </c>
      <c r="CC35" s="215">
        <f t="shared" si="146"/>
        <v>50087.420659872972</v>
      </c>
      <c r="CD35" s="215">
        <f t="shared" si="147"/>
        <v>43118.673877709138</v>
      </c>
      <c r="CE35" s="215">
        <f t="shared" si="148"/>
        <v>32904.852769684192</v>
      </c>
      <c r="CF35" s="215">
        <f t="shared" si="149"/>
        <v>74829.205415680306</v>
      </c>
      <c r="CG35" s="215">
        <f t="shared" si="150"/>
        <v>42698.546099105588</v>
      </c>
      <c r="CH35" s="215">
        <f t="shared" si="151"/>
        <v>52114.930958988611</v>
      </c>
      <c r="CI35" s="215">
        <f t="shared" si="152"/>
        <v>34268.099356442501</v>
      </c>
      <c r="CJ35" s="215">
        <f t="shared" si="153"/>
        <v>59252.145249333182</v>
      </c>
      <c r="CK35" s="215">
        <f t="shared" si="154"/>
        <v>66233.231104896389</v>
      </c>
      <c r="CL35" s="215">
        <f t="shared" si="155"/>
        <v>51293.44827530456</v>
      </c>
      <c r="CM35" s="215">
        <f t="shared" si="156"/>
        <v>39062.121621073602</v>
      </c>
      <c r="CN35" s="215">
        <f t="shared" si="157"/>
        <v>69652.389767144807</v>
      </c>
      <c r="CO35" s="215">
        <f t="shared" si="158"/>
        <v>26815.209187401048</v>
      </c>
      <c r="CP35" s="215">
        <f t="shared" si="159"/>
        <v>52751.396342374414</v>
      </c>
      <c r="CQ35" s="215">
        <f t="shared" si="160"/>
        <v>41998.781349680001</v>
      </c>
      <c r="CR35" s="215">
        <f t="shared" si="161"/>
        <v>47877.086750666487</v>
      </c>
      <c r="CS35" s="215">
        <f t="shared" si="162"/>
        <v>70531.934057745544</v>
      </c>
      <c r="CT35" s="215">
        <f t="shared" si="163"/>
        <v>63593.990837686491</v>
      </c>
      <c r="CU35" s="215">
        <f t="shared" si="164"/>
        <v>39513.660192514704</v>
      </c>
      <c r="CV35" s="215">
        <f t="shared" si="165"/>
        <v>56779.979083345213</v>
      </c>
      <c r="CW35" s="215">
        <f t="shared" si="166"/>
        <v>69004.269628778784</v>
      </c>
      <c r="CX35" s="215">
        <f t="shared" si="167"/>
        <v>51077.910919346134</v>
      </c>
      <c r="CY35" s="215">
        <f t="shared" si="168"/>
        <v>41665.297979825518</v>
      </c>
      <c r="CZ35" s="215">
        <f t="shared" si="169"/>
        <v>0</v>
      </c>
      <c r="DA35" s="215">
        <f t="shared" si="170"/>
        <v>64364.835910400921</v>
      </c>
      <c r="DB35" s="215">
        <f t="shared" si="171"/>
        <v>40797.691942524572</v>
      </c>
      <c r="DC35" s="215">
        <f t="shared" si="172"/>
        <v>41218.935338104522</v>
      </c>
      <c r="DD35" s="215">
        <f t="shared" si="173"/>
        <v>178964.33487441047</v>
      </c>
      <c r="DE35" s="324">
        <f t="shared" si="121"/>
        <v>3646130.2872942593</v>
      </c>
      <c r="DF35" s="1"/>
      <c r="DG35" s="436">
        <f>'(3) HH &amp; income data inputs'!DG90</f>
        <v>400</v>
      </c>
      <c r="DH35" s="436">
        <f>'(3) HH &amp; income data inputs'!DH90</f>
        <v>400</v>
      </c>
      <c r="DI35" s="436">
        <f>'(3) HH &amp; income data inputs'!DI90</f>
        <v>400</v>
      </c>
      <c r="DJ35" s="436">
        <f>'(3) HH &amp; income data inputs'!DJ90</f>
        <v>400</v>
      </c>
      <c r="DK35" s="436">
        <f>'(3) HH &amp; income data inputs'!DK90</f>
        <v>400</v>
      </c>
      <c r="DL35" s="436">
        <f>'(3) HH &amp; income data inputs'!DL90</f>
        <v>400</v>
      </c>
      <c r="DM35" s="436">
        <f>'(3) HH &amp; income data inputs'!DM90</f>
        <v>400</v>
      </c>
      <c r="DN35" s="436">
        <f>'(3) HH &amp; income data inputs'!DN90</f>
        <v>400</v>
      </c>
      <c r="DO35" s="436">
        <f>'(3) HH &amp; income data inputs'!DO90</f>
        <v>400</v>
      </c>
      <c r="DP35" s="436">
        <f>'(3) HH &amp; income data inputs'!DP90</f>
        <v>400</v>
      </c>
      <c r="DQ35" s="436">
        <f>'(3) HH &amp; income data inputs'!DQ90</f>
        <v>400</v>
      </c>
      <c r="DR35" s="436">
        <f>'(3) HH &amp; income data inputs'!DR90</f>
        <v>400</v>
      </c>
      <c r="DS35" s="436">
        <f>'(3) HH &amp; income data inputs'!DS90</f>
        <v>400</v>
      </c>
      <c r="DT35" s="436">
        <f>'(3) HH &amp; income data inputs'!DT90</f>
        <v>400</v>
      </c>
      <c r="DU35" s="436">
        <f>'(3) HH &amp; income data inputs'!DU90</f>
        <v>400</v>
      </c>
      <c r="DV35" s="436">
        <f>'(3) HH &amp; income data inputs'!DV90</f>
        <v>400</v>
      </c>
      <c r="DW35" s="436">
        <f>'(3) HH &amp; income data inputs'!DW90</f>
        <v>400</v>
      </c>
      <c r="DX35" s="436">
        <f>'(3) HH &amp; income data inputs'!DX90</f>
        <v>400</v>
      </c>
      <c r="DY35" s="436">
        <f>'(3) HH &amp; income data inputs'!DY90</f>
        <v>400</v>
      </c>
      <c r="DZ35" s="436">
        <f>'(3) HH &amp; income data inputs'!DZ90</f>
        <v>400</v>
      </c>
      <c r="EA35" s="436">
        <f>'(3) HH &amp; income data inputs'!EA90</f>
        <v>400</v>
      </c>
      <c r="EB35" s="436">
        <f>'(3) HH &amp; income data inputs'!EB90</f>
        <v>400</v>
      </c>
      <c r="EC35" s="436">
        <f>'(3) HH &amp; income data inputs'!EC90</f>
        <v>400</v>
      </c>
      <c r="ED35" s="436">
        <f>'(3) HH &amp; income data inputs'!ED90</f>
        <v>400</v>
      </c>
      <c r="EE35" s="436">
        <f>'(3) HH &amp; income data inputs'!EE90</f>
        <v>400</v>
      </c>
      <c r="EF35" s="436">
        <f>'(3) HH &amp; income data inputs'!EF90</f>
        <v>400</v>
      </c>
      <c r="EG35" s="436">
        <f>'(3) HH &amp; income data inputs'!EG90</f>
        <v>400</v>
      </c>
      <c r="EH35" s="436">
        <f>'(3) HH &amp; income data inputs'!EH90</f>
        <v>400</v>
      </c>
      <c r="EI35" s="436">
        <f>'(3) HH &amp; income data inputs'!EI90</f>
        <v>400</v>
      </c>
      <c r="EJ35" s="436">
        <f>'(3) HH &amp; income data inputs'!EJ90</f>
        <v>400</v>
      </c>
      <c r="EK35" s="436">
        <f>'(3) HH &amp; income data inputs'!EK90</f>
        <v>400</v>
      </c>
      <c r="EL35" s="436">
        <f>'(3) HH &amp; income data inputs'!EL90</f>
        <v>400</v>
      </c>
      <c r="EM35" s="436">
        <f>'(3) HH &amp; income data inputs'!EM90</f>
        <v>400</v>
      </c>
      <c r="EN35" s="436">
        <f>'(3) HH &amp; income data inputs'!EN90</f>
        <v>400</v>
      </c>
      <c r="EO35" s="436">
        <f>'(3) HH &amp; income data inputs'!EO90</f>
        <v>400</v>
      </c>
      <c r="EP35" s="436">
        <f>'(3) HH &amp; income data inputs'!EP90</f>
        <v>400</v>
      </c>
      <c r="EQ35" s="436">
        <f>'(3) HH &amp; income data inputs'!EQ90</f>
        <v>400</v>
      </c>
      <c r="ER35" s="436">
        <f>'(3) HH &amp; income data inputs'!ER90</f>
        <v>400</v>
      </c>
      <c r="ES35" s="436">
        <f>'(3) HH &amp; income data inputs'!ES90</f>
        <v>400</v>
      </c>
      <c r="ET35" s="436">
        <f>'(3) HH &amp; income data inputs'!ET90</f>
        <v>400</v>
      </c>
      <c r="EU35" s="436">
        <f>'(3) HH &amp; income data inputs'!EU90</f>
        <v>400</v>
      </c>
      <c r="EV35" s="436">
        <f>'(3) HH &amp; income data inputs'!EV90</f>
        <v>400</v>
      </c>
      <c r="EW35" s="436">
        <f>'(3) HH &amp; income data inputs'!EW90</f>
        <v>400</v>
      </c>
      <c r="EX35" s="436">
        <f>'(3) HH &amp; income data inputs'!EX90</f>
        <v>400</v>
      </c>
      <c r="EY35" s="436">
        <f>'(3) HH &amp; income data inputs'!EY90</f>
        <v>400</v>
      </c>
      <c r="EZ35" s="436">
        <f>'(3) HH &amp; income data inputs'!EZ90</f>
        <v>400</v>
      </c>
      <c r="FA35" s="436">
        <f>'(3) HH &amp; income data inputs'!FA90</f>
        <v>400</v>
      </c>
      <c r="FB35" s="436">
        <f>'(3) HH &amp; income data inputs'!FB90</f>
        <v>400</v>
      </c>
      <c r="FC35" s="436">
        <f>'(3) HH &amp; income data inputs'!FC90</f>
        <v>400</v>
      </c>
      <c r="FD35" s="436">
        <f>'(3) HH &amp; income data inputs'!FD90</f>
        <v>400</v>
      </c>
      <c r="FE35" s="231">
        <f>'(3) HH &amp; income data inputs'!FE90</f>
        <v>400</v>
      </c>
    </row>
    <row r="36" spans="1:174">
      <c r="A36" s="1"/>
      <c r="B36" s="2"/>
      <c r="C36" s="37"/>
      <c r="D36" s="1"/>
      <c r="E36" s="1"/>
      <c r="F36" s="68"/>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c r="AL36" s="105"/>
      <c r="AM36" s="105"/>
      <c r="AN36" s="105"/>
      <c r="AO36" s="105"/>
      <c r="AP36" s="105"/>
      <c r="AQ36" s="105"/>
      <c r="AR36" s="105"/>
      <c r="AS36" s="105"/>
      <c r="AT36" s="105"/>
      <c r="AU36" s="105"/>
      <c r="AV36" s="105"/>
      <c r="AW36" s="105"/>
      <c r="AX36" s="105"/>
      <c r="AY36" s="105"/>
      <c r="AZ36" s="105"/>
      <c r="BA36" s="105"/>
      <c r="BB36" s="105"/>
      <c r="BC36" s="105"/>
      <c r="BD36" s="105"/>
      <c r="BE36" s="105"/>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9"/>
      <c r="DF36" s="70"/>
      <c r="DG36" s="230"/>
      <c r="DH36" s="230"/>
      <c r="DI36" s="230"/>
      <c r="DJ36" s="230"/>
      <c r="DK36" s="230"/>
      <c r="DL36" s="230"/>
      <c r="DM36" s="230"/>
      <c r="DN36" s="230"/>
      <c r="DO36" s="230"/>
      <c r="DP36" s="230"/>
      <c r="DQ36" s="230"/>
      <c r="DR36" s="230"/>
      <c r="DS36" s="230"/>
      <c r="DT36" s="230"/>
      <c r="DU36" s="230"/>
      <c r="DV36" s="230"/>
      <c r="DW36" s="230"/>
      <c r="DX36" s="230"/>
      <c r="DY36" s="230"/>
      <c r="DZ36" s="230"/>
      <c r="EA36" s="230"/>
      <c r="EB36" s="230"/>
      <c r="EC36" s="230"/>
      <c r="ED36" s="230"/>
      <c r="EE36" s="230"/>
      <c r="EF36" s="230"/>
      <c r="EG36" s="230"/>
      <c r="EH36" s="230"/>
      <c r="EI36" s="230"/>
      <c r="EJ36" s="230"/>
      <c r="EK36" s="230"/>
      <c r="EL36" s="230"/>
      <c r="EM36" s="230"/>
      <c r="EN36" s="230"/>
      <c r="EO36" s="230"/>
      <c r="EP36" s="230"/>
      <c r="EQ36" s="230"/>
      <c r="ER36" s="230"/>
      <c r="ES36" s="230"/>
      <c r="ET36" s="230"/>
      <c r="EU36" s="230"/>
      <c r="EV36" s="230"/>
      <c r="EW36" s="230"/>
      <c r="EX36" s="230"/>
      <c r="EY36" s="230"/>
      <c r="EZ36" s="230"/>
      <c r="FA36" s="230"/>
      <c r="FB36" s="230"/>
      <c r="FC36" s="230"/>
      <c r="FD36" s="230"/>
      <c r="FE36" s="231"/>
      <c r="FF36" s="70"/>
      <c r="FG36" s="70"/>
      <c r="FH36" s="70"/>
      <c r="FI36" s="70"/>
      <c r="FJ36" s="77"/>
      <c r="FK36" s="77"/>
      <c r="FL36" s="77"/>
      <c r="FM36" s="77"/>
      <c r="FN36" s="77"/>
      <c r="FO36" s="77"/>
      <c r="FP36" s="77"/>
      <c r="FQ36" s="77"/>
      <c r="FR36" s="77"/>
    </row>
    <row r="37" spans="1:174" s="190" customFormat="1">
      <c r="A37" s="156" t="s">
        <v>411</v>
      </c>
      <c r="B37" s="185" t="s">
        <v>618</v>
      </c>
      <c r="C37" s="186" t="s">
        <v>472</v>
      </c>
      <c r="D37" s="156">
        <v>6</v>
      </c>
      <c r="E37" s="156">
        <v>1</v>
      </c>
      <c r="F37" s="187" t="s">
        <v>566</v>
      </c>
      <c r="G37" s="174">
        <v>511.12806848136256</v>
      </c>
      <c r="H37" s="174">
        <v>821.95534768030325</v>
      </c>
      <c r="I37" s="174">
        <v>1073.0893316301217</v>
      </c>
      <c r="J37" s="174">
        <v>464.64463791627418</v>
      </c>
      <c r="K37" s="174">
        <v>836.41559608791204</v>
      </c>
      <c r="L37" s="174">
        <v>12775.954409021548</v>
      </c>
      <c r="M37" s="174">
        <v>654.8852503435802</v>
      </c>
      <c r="N37" s="174">
        <v>1287.8331619459946</v>
      </c>
      <c r="O37" s="174">
        <v>977.2514089842191</v>
      </c>
      <c r="P37" s="174">
        <v>1197.5803553105493</v>
      </c>
      <c r="Q37" s="174">
        <v>715.57976459998929</v>
      </c>
      <c r="R37" s="174">
        <v>1026.4838819211195</v>
      </c>
      <c r="S37" s="174">
        <v>769.51445271526825</v>
      </c>
      <c r="T37" s="174">
        <v>1062.7116024966745</v>
      </c>
      <c r="U37" s="174">
        <v>995.92922147122965</v>
      </c>
      <c r="V37" s="174">
        <v>5767.8639372439757</v>
      </c>
      <c r="W37" s="174">
        <v>1123.9409652685058</v>
      </c>
      <c r="X37" s="174">
        <v>1400.3858558085205</v>
      </c>
      <c r="Y37" s="174">
        <v>1019.3692121579294</v>
      </c>
      <c r="Z37" s="174">
        <v>1132.5493001551165</v>
      </c>
      <c r="AA37" s="174">
        <v>1365.7215860701044</v>
      </c>
      <c r="AB37" s="174">
        <v>1514.5879178831824</v>
      </c>
      <c r="AC37" s="174">
        <v>1554.0483222982375</v>
      </c>
      <c r="AD37" s="174">
        <v>841.95304336423703</v>
      </c>
      <c r="AE37" s="174">
        <v>1154.0426916635022</v>
      </c>
      <c r="AF37" s="174">
        <v>1506.9005536476202</v>
      </c>
      <c r="AG37" s="174">
        <v>669.39593929814055</v>
      </c>
      <c r="AH37" s="174">
        <v>1363.0080777290445</v>
      </c>
      <c r="AI37" s="174">
        <v>1022.5436244617068</v>
      </c>
      <c r="AJ37" s="174">
        <v>1814.6433959444139</v>
      </c>
      <c r="AK37" s="174">
        <v>2797.9957709096016</v>
      </c>
      <c r="AL37" s="174">
        <v>1468.5800211786498</v>
      </c>
      <c r="AM37" s="174">
        <v>857.12373857101795</v>
      </c>
      <c r="AN37" s="174">
        <v>1812.9922200022336</v>
      </c>
      <c r="AO37" s="174">
        <v>578.144551227394</v>
      </c>
      <c r="AP37" s="174">
        <v>3067.8278784464578</v>
      </c>
      <c r="AQ37" s="174">
        <v>1129.1908366206796</v>
      </c>
      <c r="AR37" s="174">
        <v>743.30943567748295</v>
      </c>
      <c r="AS37" s="174">
        <v>3182.6375348209749</v>
      </c>
      <c r="AT37" s="174">
        <v>1673.3034737015594</v>
      </c>
      <c r="AU37" s="174">
        <v>742.05744988746994</v>
      </c>
      <c r="AV37" s="174">
        <v>1847.9528371711515</v>
      </c>
      <c r="AW37" s="174">
        <v>4505.9820805067848</v>
      </c>
      <c r="AX37" s="174">
        <v>1143.9833146279436</v>
      </c>
      <c r="AY37" s="174">
        <v>323.82251444757429</v>
      </c>
      <c r="AZ37" s="174">
        <v>0</v>
      </c>
      <c r="BA37" s="174">
        <v>2026.6215478320892</v>
      </c>
      <c r="BB37" s="174">
        <v>1395.5931224048497</v>
      </c>
      <c r="BC37" s="174">
        <v>1625.6126560873668</v>
      </c>
      <c r="BD37" s="174">
        <v>4260.5381270011649</v>
      </c>
      <c r="BE37" s="188">
        <f>SUM(G37:BD37)</f>
        <v>83605.180024722824</v>
      </c>
      <c r="BF37" s="174"/>
      <c r="BG37" s="174">
        <f>DG37*G37</f>
        <v>0</v>
      </c>
      <c r="BH37" s="174">
        <f t="shared" ref="BH37:DD37" si="174">DH37*H37</f>
        <v>0</v>
      </c>
      <c r="BI37" s="174">
        <f t="shared" si="174"/>
        <v>0</v>
      </c>
      <c r="BJ37" s="174">
        <f t="shared" si="174"/>
        <v>0</v>
      </c>
      <c r="BK37" s="174">
        <f t="shared" si="174"/>
        <v>0</v>
      </c>
      <c r="BL37" s="174">
        <f t="shared" si="174"/>
        <v>0</v>
      </c>
      <c r="BM37" s="174">
        <f t="shared" si="174"/>
        <v>0</v>
      </c>
      <c r="BN37" s="174">
        <f t="shared" si="174"/>
        <v>0</v>
      </c>
      <c r="BO37" s="174">
        <f t="shared" si="174"/>
        <v>0</v>
      </c>
      <c r="BP37" s="174">
        <f t="shared" si="174"/>
        <v>0</v>
      </c>
      <c r="BQ37" s="174">
        <f t="shared" si="174"/>
        <v>0</v>
      </c>
      <c r="BR37" s="174">
        <f t="shared" si="174"/>
        <v>0</v>
      </c>
      <c r="BS37" s="174">
        <f t="shared" si="174"/>
        <v>0</v>
      </c>
      <c r="BT37" s="174">
        <f t="shared" si="174"/>
        <v>0</v>
      </c>
      <c r="BU37" s="174">
        <f t="shared" si="174"/>
        <v>0</v>
      </c>
      <c r="BV37" s="174">
        <f t="shared" si="174"/>
        <v>0</v>
      </c>
      <c r="BW37" s="174">
        <f t="shared" si="174"/>
        <v>0</v>
      </c>
      <c r="BX37" s="174">
        <f t="shared" si="174"/>
        <v>0</v>
      </c>
      <c r="BY37" s="174">
        <f t="shared" si="174"/>
        <v>0</v>
      </c>
      <c r="BZ37" s="174">
        <f t="shared" si="174"/>
        <v>0</v>
      </c>
      <c r="CA37" s="174">
        <f t="shared" si="174"/>
        <v>0</v>
      </c>
      <c r="CB37" s="174">
        <f t="shared" si="174"/>
        <v>0</v>
      </c>
      <c r="CC37" s="174">
        <f t="shared" si="174"/>
        <v>0</v>
      </c>
      <c r="CD37" s="174">
        <f t="shared" si="174"/>
        <v>0</v>
      </c>
      <c r="CE37" s="174">
        <f t="shared" si="174"/>
        <v>0</v>
      </c>
      <c r="CF37" s="174">
        <f t="shared" si="174"/>
        <v>0</v>
      </c>
      <c r="CG37" s="174">
        <f t="shared" si="174"/>
        <v>0</v>
      </c>
      <c r="CH37" s="174">
        <f t="shared" si="174"/>
        <v>0</v>
      </c>
      <c r="CI37" s="174">
        <f t="shared" si="174"/>
        <v>0</v>
      </c>
      <c r="CJ37" s="174">
        <f t="shared" si="174"/>
        <v>0</v>
      </c>
      <c r="CK37" s="174">
        <f t="shared" si="174"/>
        <v>0</v>
      </c>
      <c r="CL37" s="174">
        <f t="shared" si="174"/>
        <v>0</v>
      </c>
      <c r="CM37" s="174">
        <f t="shared" si="174"/>
        <v>0</v>
      </c>
      <c r="CN37" s="174">
        <f t="shared" si="174"/>
        <v>0</v>
      </c>
      <c r="CO37" s="174">
        <f t="shared" si="174"/>
        <v>0</v>
      </c>
      <c r="CP37" s="174">
        <f t="shared" si="174"/>
        <v>0</v>
      </c>
      <c r="CQ37" s="174">
        <f t="shared" si="174"/>
        <v>0</v>
      </c>
      <c r="CR37" s="174">
        <f t="shared" si="174"/>
        <v>0</v>
      </c>
      <c r="CS37" s="174">
        <f t="shared" si="174"/>
        <v>0</v>
      </c>
      <c r="CT37" s="174">
        <f t="shared" si="174"/>
        <v>0</v>
      </c>
      <c r="CU37" s="174">
        <f t="shared" si="174"/>
        <v>0</v>
      </c>
      <c r="CV37" s="174">
        <f t="shared" si="174"/>
        <v>0</v>
      </c>
      <c r="CW37" s="174">
        <f t="shared" si="174"/>
        <v>0</v>
      </c>
      <c r="CX37" s="174">
        <f t="shared" si="174"/>
        <v>0</v>
      </c>
      <c r="CY37" s="174">
        <f t="shared" si="174"/>
        <v>0</v>
      </c>
      <c r="CZ37" s="174">
        <f t="shared" si="174"/>
        <v>0</v>
      </c>
      <c r="DA37" s="174">
        <f t="shared" si="174"/>
        <v>0</v>
      </c>
      <c r="DB37" s="174">
        <f t="shared" si="174"/>
        <v>0</v>
      </c>
      <c r="DC37" s="174">
        <f t="shared" si="174"/>
        <v>0</v>
      </c>
      <c r="DD37" s="174">
        <f t="shared" si="174"/>
        <v>0</v>
      </c>
      <c r="DE37" s="188">
        <f>SUM(BG37:DD37)</f>
        <v>0</v>
      </c>
      <c r="DF37" s="178"/>
      <c r="DG37" s="232">
        <f>DG23</f>
        <v>0</v>
      </c>
      <c r="DH37" s="232">
        <f t="shared" ref="DH37:FE37" si="175">DH23</f>
        <v>0</v>
      </c>
      <c r="DI37" s="232">
        <f t="shared" si="175"/>
        <v>0</v>
      </c>
      <c r="DJ37" s="232">
        <f t="shared" si="175"/>
        <v>0</v>
      </c>
      <c r="DK37" s="232">
        <f t="shared" si="175"/>
        <v>0</v>
      </c>
      <c r="DL37" s="232">
        <f t="shared" si="175"/>
        <v>0</v>
      </c>
      <c r="DM37" s="232">
        <f t="shared" si="175"/>
        <v>0</v>
      </c>
      <c r="DN37" s="232">
        <f t="shared" si="175"/>
        <v>0</v>
      </c>
      <c r="DO37" s="232">
        <f t="shared" si="175"/>
        <v>0</v>
      </c>
      <c r="DP37" s="232">
        <f t="shared" si="175"/>
        <v>0</v>
      </c>
      <c r="DQ37" s="232">
        <f t="shared" si="175"/>
        <v>0</v>
      </c>
      <c r="DR37" s="232">
        <f t="shared" si="175"/>
        <v>0</v>
      </c>
      <c r="DS37" s="232">
        <f t="shared" si="175"/>
        <v>0</v>
      </c>
      <c r="DT37" s="232">
        <f t="shared" si="175"/>
        <v>0</v>
      </c>
      <c r="DU37" s="232">
        <f t="shared" si="175"/>
        <v>0</v>
      </c>
      <c r="DV37" s="232">
        <f t="shared" si="175"/>
        <v>0</v>
      </c>
      <c r="DW37" s="232">
        <f t="shared" si="175"/>
        <v>0</v>
      </c>
      <c r="DX37" s="232">
        <f t="shared" si="175"/>
        <v>0</v>
      </c>
      <c r="DY37" s="232">
        <f t="shared" si="175"/>
        <v>0</v>
      </c>
      <c r="DZ37" s="232">
        <f t="shared" si="175"/>
        <v>0</v>
      </c>
      <c r="EA37" s="232">
        <f t="shared" si="175"/>
        <v>0</v>
      </c>
      <c r="EB37" s="232">
        <f t="shared" si="175"/>
        <v>0</v>
      </c>
      <c r="EC37" s="232">
        <f t="shared" si="175"/>
        <v>0</v>
      </c>
      <c r="ED37" s="232">
        <f t="shared" si="175"/>
        <v>0</v>
      </c>
      <c r="EE37" s="232">
        <f t="shared" si="175"/>
        <v>0</v>
      </c>
      <c r="EF37" s="232">
        <f t="shared" si="175"/>
        <v>0</v>
      </c>
      <c r="EG37" s="232">
        <f t="shared" si="175"/>
        <v>0</v>
      </c>
      <c r="EH37" s="232">
        <f t="shared" si="175"/>
        <v>0</v>
      </c>
      <c r="EI37" s="232">
        <f t="shared" si="175"/>
        <v>0</v>
      </c>
      <c r="EJ37" s="232">
        <f t="shared" si="175"/>
        <v>0</v>
      </c>
      <c r="EK37" s="232">
        <f t="shared" si="175"/>
        <v>0</v>
      </c>
      <c r="EL37" s="232">
        <f t="shared" si="175"/>
        <v>0</v>
      </c>
      <c r="EM37" s="232">
        <f t="shared" si="175"/>
        <v>0</v>
      </c>
      <c r="EN37" s="232">
        <f t="shared" si="175"/>
        <v>0</v>
      </c>
      <c r="EO37" s="232">
        <f t="shared" si="175"/>
        <v>0</v>
      </c>
      <c r="EP37" s="232">
        <f t="shared" si="175"/>
        <v>0</v>
      </c>
      <c r="EQ37" s="232">
        <f t="shared" si="175"/>
        <v>0</v>
      </c>
      <c r="ER37" s="232">
        <f t="shared" si="175"/>
        <v>0</v>
      </c>
      <c r="ES37" s="232">
        <f t="shared" si="175"/>
        <v>0</v>
      </c>
      <c r="ET37" s="232">
        <f t="shared" si="175"/>
        <v>0</v>
      </c>
      <c r="EU37" s="232">
        <f t="shared" si="175"/>
        <v>0</v>
      </c>
      <c r="EV37" s="232">
        <f t="shared" si="175"/>
        <v>0</v>
      </c>
      <c r="EW37" s="232">
        <f t="shared" si="175"/>
        <v>0</v>
      </c>
      <c r="EX37" s="232">
        <f t="shared" si="175"/>
        <v>0</v>
      </c>
      <c r="EY37" s="232">
        <f t="shared" si="175"/>
        <v>0</v>
      </c>
      <c r="EZ37" s="232"/>
      <c r="FA37" s="232">
        <f t="shared" si="175"/>
        <v>0</v>
      </c>
      <c r="FB37" s="232">
        <f t="shared" si="175"/>
        <v>0</v>
      </c>
      <c r="FC37" s="232">
        <f t="shared" si="175"/>
        <v>0</v>
      </c>
      <c r="FD37" s="232">
        <f t="shared" si="175"/>
        <v>0</v>
      </c>
      <c r="FE37" s="233">
        <f t="shared" si="175"/>
        <v>0</v>
      </c>
      <c r="FF37" s="178"/>
      <c r="FG37" s="178"/>
      <c r="FH37" s="178"/>
      <c r="FI37" s="178"/>
      <c r="FJ37" s="189"/>
      <c r="FK37" s="189"/>
      <c r="FL37" s="189"/>
      <c r="FM37" s="189"/>
      <c r="FN37" s="189"/>
      <c r="FO37" s="189"/>
      <c r="FP37" s="189"/>
      <c r="FQ37" s="189"/>
      <c r="FR37" s="189"/>
    </row>
    <row r="38" spans="1:174" s="154" customFormat="1">
      <c r="A38" s="51"/>
      <c r="B38" s="149"/>
      <c r="C38" s="150"/>
      <c r="D38" s="51"/>
      <c r="E38" s="51"/>
      <c r="F38" s="183"/>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c r="AY38" s="105"/>
      <c r="AZ38" s="105"/>
      <c r="BA38" s="105"/>
      <c r="BB38" s="105"/>
      <c r="BC38" s="105"/>
      <c r="BD38" s="105"/>
      <c r="BE38" s="152"/>
      <c r="BF38" s="105"/>
      <c r="BG38" s="105"/>
      <c r="BH38" s="105"/>
      <c r="BI38" s="105"/>
      <c r="BJ38" s="105"/>
      <c r="BK38" s="105"/>
      <c r="BL38" s="105"/>
      <c r="BM38" s="105"/>
      <c r="BN38" s="105"/>
      <c r="BO38" s="105"/>
      <c r="BP38" s="105"/>
      <c r="BQ38" s="105"/>
      <c r="BR38" s="105"/>
      <c r="BS38" s="105"/>
      <c r="BT38" s="105"/>
      <c r="BU38" s="105"/>
      <c r="BV38" s="105"/>
      <c r="BW38" s="105"/>
      <c r="BX38" s="105"/>
      <c r="BY38" s="105"/>
      <c r="BZ38" s="105"/>
      <c r="CA38" s="105"/>
      <c r="CB38" s="105"/>
      <c r="CC38" s="105"/>
      <c r="CD38" s="105"/>
      <c r="CE38" s="105"/>
      <c r="CF38" s="105"/>
      <c r="CG38" s="105"/>
      <c r="CH38" s="105"/>
      <c r="CI38" s="105"/>
      <c r="CJ38" s="105"/>
      <c r="CK38" s="105"/>
      <c r="CL38" s="105"/>
      <c r="CM38" s="105"/>
      <c r="CN38" s="105"/>
      <c r="CO38" s="105"/>
      <c r="CP38" s="105"/>
      <c r="CQ38" s="105"/>
      <c r="CR38" s="105"/>
      <c r="CS38" s="105"/>
      <c r="CT38" s="105"/>
      <c r="CU38" s="105"/>
      <c r="CV38" s="105"/>
      <c r="CW38" s="105"/>
      <c r="CX38" s="105"/>
      <c r="CY38" s="105"/>
      <c r="CZ38" s="105"/>
      <c r="DA38" s="105"/>
      <c r="DB38" s="105"/>
      <c r="DC38" s="105"/>
      <c r="DD38" s="105"/>
      <c r="DE38" s="152"/>
      <c r="DF38" s="147"/>
      <c r="DG38" s="234"/>
      <c r="DH38" s="234"/>
      <c r="DI38" s="234"/>
      <c r="DJ38" s="234"/>
      <c r="DK38" s="234"/>
      <c r="DL38" s="234"/>
      <c r="DM38" s="234"/>
      <c r="DN38" s="234"/>
      <c r="DO38" s="234"/>
      <c r="DP38" s="234"/>
      <c r="DQ38" s="234"/>
      <c r="DR38" s="234"/>
      <c r="DS38" s="234"/>
      <c r="DT38" s="234"/>
      <c r="DU38" s="234"/>
      <c r="DV38" s="234"/>
      <c r="DW38" s="234"/>
      <c r="DX38" s="234"/>
      <c r="DY38" s="234"/>
      <c r="DZ38" s="234"/>
      <c r="EA38" s="234"/>
      <c r="EB38" s="234"/>
      <c r="EC38" s="234"/>
      <c r="ED38" s="234"/>
      <c r="EE38" s="234"/>
      <c r="EF38" s="234"/>
      <c r="EG38" s="234"/>
      <c r="EH38" s="234"/>
      <c r="EI38" s="234"/>
      <c r="EJ38" s="234"/>
      <c r="EK38" s="234"/>
      <c r="EL38" s="234"/>
      <c r="EM38" s="234"/>
      <c r="EN38" s="234"/>
      <c r="EO38" s="234"/>
      <c r="EP38" s="234"/>
      <c r="EQ38" s="234"/>
      <c r="ER38" s="234"/>
      <c r="ES38" s="234"/>
      <c r="ET38" s="234"/>
      <c r="EU38" s="234"/>
      <c r="EV38" s="234"/>
      <c r="EW38" s="234"/>
      <c r="EX38" s="234"/>
      <c r="EY38" s="234"/>
      <c r="EZ38" s="234"/>
      <c r="FA38" s="234"/>
      <c r="FB38" s="234"/>
      <c r="FC38" s="234"/>
      <c r="FD38" s="234"/>
      <c r="FE38" s="235"/>
      <c r="FF38" s="147"/>
      <c r="FG38" s="147"/>
      <c r="FH38" s="147"/>
      <c r="FI38" s="147"/>
      <c r="FJ38" s="184"/>
      <c r="FK38" s="184"/>
      <c r="FL38" s="184"/>
      <c r="FM38" s="184"/>
      <c r="FN38" s="184"/>
      <c r="FO38" s="184"/>
      <c r="FP38" s="184"/>
      <c r="FQ38" s="184"/>
      <c r="FR38" s="184"/>
    </row>
    <row r="39" spans="1:174">
      <c r="A39" s="1"/>
      <c r="B39" t="s">
        <v>622</v>
      </c>
      <c r="C39" s="37"/>
      <c r="D39" s="1"/>
      <c r="E39" s="1"/>
      <c r="F39" s="68"/>
      <c r="G39" s="62">
        <v>4.7662727592990298E-2</v>
      </c>
      <c r="H39" s="62">
        <v>4.2526106955897522E-2</v>
      </c>
      <c r="I39" s="62">
        <v>2.7597674889485016E-2</v>
      </c>
      <c r="J39" s="62">
        <v>5.7904035322055146E-2</v>
      </c>
      <c r="K39" s="62">
        <v>4.2643546683390827E-2</v>
      </c>
      <c r="L39" s="62">
        <v>6.4459716244017265E-2</v>
      </c>
      <c r="M39" s="62">
        <v>1.3658318395632942E-2</v>
      </c>
      <c r="N39" s="62">
        <v>2.9980697091866869E-2</v>
      </c>
      <c r="O39" s="62">
        <v>3.0749096508311584E-2</v>
      </c>
      <c r="P39" s="62">
        <v>7.9040977668931433E-3</v>
      </c>
      <c r="Q39" s="62">
        <v>1.3623260596840249E-2</v>
      </c>
      <c r="R39" s="62">
        <v>2.3995614659347478E-2</v>
      </c>
      <c r="S39" s="62">
        <v>6.6095518719815893E-3</v>
      </c>
      <c r="T39" s="62">
        <v>2.7134046466639212E-2</v>
      </c>
      <c r="U39" s="62">
        <v>2.0287139054225731E-2</v>
      </c>
      <c r="V39" s="62">
        <v>2.4624661018460243E-2</v>
      </c>
      <c r="W39" s="62">
        <v>1.3354694324117943E-2</v>
      </c>
      <c r="X39" s="62">
        <v>4.2529570912490336E-2</v>
      </c>
      <c r="Y39" s="62">
        <v>1.9163164999093499E-2</v>
      </c>
      <c r="Z39" s="62">
        <v>2.2193541805286966E-2</v>
      </c>
      <c r="AA39" s="62">
        <v>2.7231067342226967E-2</v>
      </c>
      <c r="AB39" s="62">
        <v>2.8768064682554363E-2</v>
      </c>
      <c r="AC39" s="62">
        <v>2.7322476225887102E-2</v>
      </c>
      <c r="AD39" s="62">
        <v>3.0914159215074781E-2</v>
      </c>
      <c r="AE39" s="62">
        <v>2.1265219945321465E-2</v>
      </c>
      <c r="AF39" s="62">
        <v>1.9731424616262688E-2</v>
      </c>
      <c r="AG39" s="62">
        <v>1.9889532610429601E-2</v>
      </c>
      <c r="AH39" s="62">
        <v>2.3947171635588984E-2</v>
      </c>
      <c r="AI39" s="62">
        <v>2.4233547512556981E-2</v>
      </c>
      <c r="AJ39" s="62">
        <v>2.4953544657863761E-2</v>
      </c>
      <c r="AK39" s="62">
        <v>3.979406010605524E-2</v>
      </c>
      <c r="AL39" s="62">
        <v>1.9349098362468887E-2</v>
      </c>
      <c r="AM39" s="62">
        <v>2.1656722625066582E-2</v>
      </c>
      <c r="AN39" s="62">
        <v>2.0219247351117325E-2</v>
      </c>
      <c r="AO39" s="62">
        <v>2.3216991604730126E-2</v>
      </c>
      <c r="AP39" s="62">
        <v>5.3340675972308196E-2</v>
      </c>
      <c r="AQ39" s="62">
        <v>2.0346614143381205E-2</v>
      </c>
      <c r="AR39" s="62">
        <v>1.0214363732757999E-2</v>
      </c>
      <c r="AS39" s="62">
        <v>4.4695083162621357E-2</v>
      </c>
      <c r="AT39" s="62">
        <v>2.1338246157042787E-2</v>
      </c>
      <c r="AU39" s="62">
        <v>1.8253035739344267E-2</v>
      </c>
      <c r="AV39" s="62">
        <v>1.6187040510575092E-2</v>
      </c>
      <c r="AW39" s="62">
        <v>2.7903471339318541E-2</v>
      </c>
      <c r="AX39" s="62">
        <v>9.7609857791253335E-3</v>
      </c>
      <c r="AY39" s="62">
        <v>1.5083502584900184E-2</v>
      </c>
      <c r="AZ39" s="62">
        <v>0</v>
      </c>
      <c r="BA39" s="62">
        <v>2.1321541355240198E-2</v>
      </c>
      <c r="BB39" s="62">
        <v>1.6212143942987423E-2</v>
      </c>
      <c r="BC39" s="62">
        <v>2.7093619597772654E-2</v>
      </c>
      <c r="BD39" s="62">
        <v>2.9290757276747976E-2</v>
      </c>
      <c r="BE39" s="63">
        <v>2.4520153808762789E-2</v>
      </c>
      <c r="BF39" s="7"/>
      <c r="BG39" s="62">
        <v>4.7662727592990305E-2</v>
      </c>
      <c r="BH39" s="62">
        <v>4.2526106955897522E-2</v>
      </c>
      <c r="BI39" s="62">
        <v>2.7597674889485016E-2</v>
      </c>
      <c r="BJ39" s="62">
        <v>5.7904035322055146E-2</v>
      </c>
      <c r="BK39" s="62">
        <v>4.2643546683390827E-2</v>
      </c>
      <c r="BL39" s="62">
        <v>6.4459716244017265E-2</v>
      </c>
      <c r="BM39" s="62">
        <v>1.3658318395632942E-2</v>
      </c>
      <c r="BN39" s="62">
        <v>2.9980697091866869E-2</v>
      </c>
      <c r="BO39" s="62">
        <v>3.0749096508311584E-2</v>
      </c>
      <c r="BP39" s="62">
        <v>7.9040977668931433E-3</v>
      </c>
      <c r="BQ39" s="62">
        <v>1.3623260596840249E-2</v>
      </c>
      <c r="BR39" s="62">
        <v>2.3995614659347478E-2</v>
      </c>
      <c r="BS39" s="62">
        <v>6.6095518719815893E-3</v>
      </c>
      <c r="BT39" s="62">
        <v>2.7134046466639212E-2</v>
      </c>
      <c r="BU39" s="62">
        <v>2.0287139054225731E-2</v>
      </c>
      <c r="BV39" s="62">
        <v>2.4624661018460243E-2</v>
      </c>
      <c r="BW39" s="62">
        <v>1.3354694324117943E-2</v>
      </c>
      <c r="BX39" s="62">
        <v>4.2529570912490336E-2</v>
      </c>
      <c r="BY39" s="62">
        <v>1.9163164999093499E-2</v>
      </c>
      <c r="BZ39" s="62">
        <v>2.2193541805286966E-2</v>
      </c>
      <c r="CA39" s="62">
        <v>2.7231067342226967E-2</v>
      </c>
      <c r="CB39" s="62">
        <v>2.8768064682554363E-2</v>
      </c>
      <c r="CC39" s="62">
        <v>2.7322476225887102E-2</v>
      </c>
      <c r="CD39" s="62">
        <v>3.0914159215074781E-2</v>
      </c>
      <c r="CE39" s="62">
        <v>2.1265219945321465E-2</v>
      </c>
      <c r="CF39" s="62">
        <v>1.9731424616262688E-2</v>
      </c>
      <c r="CG39" s="62">
        <v>1.9889532610429601E-2</v>
      </c>
      <c r="CH39" s="62">
        <v>2.3947171635588984E-2</v>
      </c>
      <c r="CI39" s="62">
        <v>2.4233547512556981E-2</v>
      </c>
      <c r="CJ39" s="62">
        <v>2.4953544657863761E-2</v>
      </c>
      <c r="CK39" s="62">
        <v>3.979406010605524E-2</v>
      </c>
      <c r="CL39" s="62">
        <v>1.9349098362468887E-2</v>
      </c>
      <c r="CM39" s="62">
        <v>2.1656722625066582E-2</v>
      </c>
      <c r="CN39" s="62">
        <v>2.0219247351117325E-2</v>
      </c>
      <c r="CO39" s="62">
        <v>2.3216991604730126E-2</v>
      </c>
      <c r="CP39" s="62">
        <v>5.3340675972308196E-2</v>
      </c>
      <c r="CQ39" s="62">
        <v>2.0346614143381205E-2</v>
      </c>
      <c r="CR39" s="62">
        <v>1.0214363732757999E-2</v>
      </c>
      <c r="CS39" s="62">
        <v>4.4695083162621357E-2</v>
      </c>
      <c r="CT39" s="62">
        <v>2.1338246157042787E-2</v>
      </c>
      <c r="CU39" s="62">
        <v>1.8253035739344267E-2</v>
      </c>
      <c r="CV39" s="62">
        <v>1.6187040510575092E-2</v>
      </c>
      <c r="CW39" s="62">
        <v>2.7903471339318541E-2</v>
      </c>
      <c r="CX39" s="62">
        <v>9.7609857791253335E-3</v>
      </c>
      <c r="CY39" s="62">
        <v>1.5083502584900184E-2</v>
      </c>
      <c r="CZ39" s="7"/>
      <c r="DA39" s="62">
        <v>2.1321541355240198E-2</v>
      </c>
      <c r="DB39" s="62">
        <v>1.6212143942987423E-2</v>
      </c>
      <c r="DC39" s="62">
        <v>2.7093619597772654E-2</v>
      </c>
      <c r="DD39" s="62">
        <v>2.9290757276747976E-2</v>
      </c>
      <c r="DE39" s="62">
        <v>2.4520153808762789E-2</v>
      </c>
      <c r="DF39" s="70"/>
      <c r="DG39" s="230"/>
      <c r="DH39" s="230"/>
      <c r="DI39" s="230"/>
      <c r="DJ39" s="230"/>
      <c r="DK39" s="230"/>
      <c r="DL39" s="230"/>
      <c r="DM39" s="230"/>
      <c r="DN39" s="230"/>
      <c r="DO39" s="230"/>
      <c r="DP39" s="230"/>
      <c r="DQ39" s="230"/>
      <c r="DR39" s="230"/>
      <c r="DS39" s="230"/>
      <c r="DT39" s="230"/>
      <c r="DU39" s="230"/>
      <c r="DV39" s="230"/>
      <c r="DW39" s="230"/>
      <c r="DX39" s="230"/>
      <c r="DY39" s="230"/>
      <c r="DZ39" s="230"/>
      <c r="EA39" s="230"/>
      <c r="EB39" s="230"/>
      <c r="EC39" s="230"/>
      <c r="ED39" s="230"/>
      <c r="EE39" s="230"/>
      <c r="EF39" s="230"/>
      <c r="EG39" s="230"/>
      <c r="EH39" s="230"/>
      <c r="EI39" s="230"/>
      <c r="EJ39" s="230"/>
      <c r="EK39" s="230"/>
      <c r="EL39" s="230"/>
      <c r="EM39" s="230"/>
      <c r="EN39" s="230"/>
      <c r="EO39" s="230"/>
      <c r="EP39" s="230"/>
      <c r="EQ39" s="230"/>
      <c r="ER39" s="230"/>
      <c r="ES39" s="230"/>
      <c r="ET39" s="230"/>
      <c r="EU39" s="230"/>
      <c r="EV39" s="230"/>
      <c r="EW39" s="230"/>
      <c r="EX39" s="230"/>
      <c r="EY39" s="230"/>
      <c r="EZ39" s="230"/>
      <c r="FA39" s="230"/>
      <c r="FB39" s="230"/>
      <c r="FC39" s="230"/>
      <c r="FD39" s="230"/>
      <c r="FE39" s="231"/>
      <c r="FF39" s="70"/>
      <c r="FG39" s="70"/>
      <c r="FH39" s="70"/>
      <c r="FI39" s="70"/>
      <c r="FJ39" s="77"/>
      <c r="FK39" s="77"/>
      <c r="FL39" s="77"/>
      <c r="FM39" s="77"/>
      <c r="FN39" s="77"/>
      <c r="FO39" s="77"/>
      <c r="FP39" s="77"/>
      <c r="FQ39" s="77"/>
      <c r="FR39" s="77"/>
    </row>
    <row r="40" spans="1:174">
      <c r="A40" s="1"/>
      <c r="B40" s="2" t="s">
        <v>271</v>
      </c>
      <c r="C40" s="37"/>
      <c r="D40" s="1"/>
      <c r="E40" s="1"/>
      <c r="F40" s="68"/>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3"/>
      <c r="BF40" s="110"/>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c r="CU40" s="62"/>
      <c r="CV40" s="62"/>
      <c r="CW40" s="62"/>
      <c r="CX40" s="62"/>
      <c r="CY40" s="62"/>
      <c r="CZ40" s="110"/>
      <c r="DA40" s="62"/>
      <c r="DB40" s="62"/>
      <c r="DC40" s="62"/>
      <c r="DD40" s="62"/>
      <c r="DE40" s="62"/>
      <c r="DF40" s="70"/>
      <c r="DG40" s="230"/>
      <c r="DH40" s="230"/>
      <c r="DI40" s="230"/>
      <c r="DJ40" s="230"/>
      <c r="DK40" s="230"/>
      <c r="DL40" s="230"/>
      <c r="DM40" s="230"/>
      <c r="DN40" s="230"/>
      <c r="DO40" s="230"/>
      <c r="DP40" s="230"/>
      <c r="DQ40" s="230"/>
      <c r="DR40" s="230"/>
      <c r="DS40" s="230"/>
      <c r="DT40" s="230"/>
      <c r="DU40" s="230"/>
      <c r="DV40" s="230"/>
      <c r="DW40" s="230"/>
      <c r="DX40" s="230"/>
      <c r="DY40" s="230"/>
      <c r="DZ40" s="230"/>
      <c r="EA40" s="230"/>
      <c r="EB40" s="230"/>
      <c r="EC40" s="230"/>
      <c r="ED40" s="230"/>
      <c r="EE40" s="230"/>
      <c r="EF40" s="230"/>
      <c r="EG40" s="230"/>
      <c r="EH40" s="230"/>
      <c r="EI40" s="230"/>
      <c r="EJ40" s="230"/>
      <c r="EK40" s="230"/>
      <c r="EL40" s="230"/>
      <c r="EM40" s="230"/>
      <c r="EN40" s="230"/>
      <c r="EO40" s="230"/>
      <c r="EP40" s="230"/>
      <c r="EQ40" s="230"/>
      <c r="ER40" s="230"/>
      <c r="ES40" s="230"/>
      <c r="ET40" s="230"/>
      <c r="EU40" s="230"/>
      <c r="EV40" s="230"/>
      <c r="EW40" s="230"/>
      <c r="EX40" s="230"/>
      <c r="EY40" s="230"/>
      <c r="EZ40" s="230"/>
      <c r="FA40" s="230"/>
      <c r="FB40" s="230"/>
      <c r="FC40" s="230"/>
      <c r="FD40" s="230"/>
      <c r="FE40" s="231"/>
      <c r="FF40" s="70"/>
      <c r="FG40" s="70"/>
      <c r="FH40" s="70"/>
      <c r="FI40" s="70"/>
      <c r="FJ40" s="77"/>
      <c r="FK40" s="77"/>
      <c r="FL40" s="77"/>
      <c r="FM40" s="77"/>
      <c r="FN40" s="77"/>
      <c r="FO40" s="77"/>
      <c r="FP40" s="77"/>
      <c r="FQ40" s="77"/>
      <c r="FR40" s="77"/>
    </row>
    <row r="41" spans="1:174">
      <c r="A41" s="1" t="s">
        <v>413</v>
      </c>
      <c r="B41" s="2" t="s">
        <v>278</v>
      </c>
      <c r="C41" s="37" t="s">
        <v>339</v>
      </c>
      <c r="D41" s="2" t="s">
        <v>340</v>
      </c>
      <c r="E41" s="1">
        <v>1</v>
      </c>
      <c r="F41" s="68" t="s">
        <v>272</v>
      </c>
      <c r="G41" s="7">
        <f t="shared" ref="G41:AL41" si="176">G$39*G291</f>
        <v>0</v>
      </c>
      <c r="H41" s="7">
        <f t="shared" si="176"/>
        <v>0</v>
      </c>
      <c r="I41" s="7">
        <f t="shared" si="176"/>
        <v>0</v>
      </c>
      <c r="J41" s="7">
        <f t="shared" si="176"/>
        <v>0</v>
      </c>
      <c r="K41" s="7">
        <f t="shared" si="176"/>
        <v>4.2643546683390827E-2</v>
      </c>
      <c r="L41" s="7">
        <f t="shared" si="176"/>
        <v>31.585260959568458</v>
      </c>
      <c r="M41" s="7">
        <f t="shared" si="176"/>
        <v>1.3658318395632942E-2</v>
      </c>
      <c r="N41" s="7">
        <f t="shared" si="176"/>
        <v>8.99420912756006E-2</v>
      </c>
      <c r="O41" s="7">
        <f t="shared" si="176"/>
        <v>6.1498193016623168E-2</v>
      </c>
      <c r="P41" s="7">
        <f t="shared" si="176"/>
        <v>3.9520488834465718E-2</v>
      </c>
      <c r="Q41" s="7">
        <f t="shared" si="176"/>
        <v>6.8116302984201238E-2</v>
      </c>
      <c r="R41" s="7">
        <f t="shared" si="176"/>
        <v>0</v>
      </c>
      <c r="S41" s="7">
        <f t="shared" si="176"/>
        <v>3.9657311231889536E-2</v>
      </c>
      <c r="T41" s="7">
        <f t="shared" si="176"/>
        <v>0</v>
      </c>
      <c r="U41" s="7">
        <f t="shared" si="176"/>
        <v>4.0574278108451461E-2</v>
      </c>
      <c r="V41" s="7">
        <f t="shared" si="176"/>
        <v>6.9441544072057884</v>
      </c>
      <c r="W41" s="7">
        <f t="shared" si="176"/>
        <v>9.3482860268825602E-2</v>
      </c>
      <c r="X41" s="7">
        <f t="shared" si="176"/>
        <v>8.5059141824980672E-2</v>
      </c>
      <c r="Y41" s="7">
        <f t="shared" si="176"/>
        <v>0</v>
      </c>
      <c r="Z41" s="7">
        <f t="shared" si="176"/>
        <v>0.26632250166344362</v>
      </c>
      <c r="AA41" s="7">
        <f t="shared" si="176"/>
        <v>5.4462134684453933E-2</v>
      </c>
      <c r="AB41" s="7">
        <f t="shared" si="176"/>
        <v>5.7536129365108726E-2</v>
      </c>
      <c r="AC41" s="7">
        <f t="shared" si="176"/>
        <v>2.7322476225887102E-2</v>
      </c>
      <c r="AD41" s="7">
        <f t="shared" si="176"/>
        <v>3.0914159215074781E-2</v>
      </c>
      <c r="AE41" s="7">
        <f t="shared" si="176"/>
        <v>4.2530439890642931E-2</v>
      </c>
      <c r="AF41" s="7">
        <f t="shared" si="176"/>
        <v>0.19731424616262688</v>
      </c>
      <c r="AG41" s="7">
        <f t="shared" si="176"/>
        <v>0</v>
      </c>
      <c r="AH41" s="7">
        <f t="shared" si="176"/>
        <v>4.7894343271177968E-2</v>
      </c>
      <c r="AI41" s="7">
        <f t="shared" si="176"/>
        <v>0</v>
      </c>
      <c r="AJ41" s="7">
        <f t="shared" si="176"/>
        <v>0.1247677232893188</v>
      </c>
      <c r="AK41" s="7">
        <f t="shared" si="176"/>
        <v>0.71629308190899432</v>
      </c>
      <c r="AL41" s="7">
        <f t="shared" si="176"/>
        <v>1.9349098362468887E-2</v>
      </c>
      <c r="AM41" s="7">
        <f t="shared" ref="AM41:BD41" si="177">AM$39*AM291</f>
        <v>0.21656722625066582</v>
      </c>
      <c r="AN41" s="7">
        <f t="shared" si="177"/>
        <v>0.44482344172458116</v>
      </c>
      <c r="AO41" s="7">
        <f t="shared" si="177"/>
        <v>4.6433983209460253E-2</v>
      </c>
      <c r="AP41" s="7">
        <f t="shared" si="177"/>
        <v>0.26670337986154097</v>
      </c>
      <c r="AQ41" s="7">
        <f t="shared" si="177"/>
        <v>6.1039842430143612E-2</v>
      </c>
      <c r="AR41" s="7">
        <f t="shared" si="177"/>
        <v>2.0428727465515998E-2</v>
      </c>
      <c r="AS41" s="7">
        <f t="shared" si="177"/>
        <v>0</v>
      </c>
      <c r="AT41" s="7">
        <f t="shared" si="177"/>
        <v>0</v>
      </c>
      <c r="AU41" s="7">
        <f t="shared" si="177"/>
        <v>1.8253035739344267E-2</v>
      </c>
      <c r="AV41" s="7">
        <f t="shared" si="177"/>
        <v>3.2374081021150185E-2</v>
      </c>
      <c r="AW41" s="7">
        <f t="shared" si="177"/>
        <v>1.6184013376804753</v>
      </c>
      <c r="AX41" s="7">
        <f t="shared" si="177"/>
        <v>9.7609857791253335E-3</v>
      </c>
      <c r="AY41" s="7">
        <f t="shared" si="177"/>
        <v>0.13575152326410167</v>
      </c>
      <c r="AZ41" s="7">
        <f t="shared" si="177"/>
        <v>0</v>
      </c>
      <c r="BA41" s="7">
        <f t="shared" si="177"/>
        <v>0.21321541355240198</v>
      </c>
      <c r="BB41" s="7">
        <f t="shared" si="177"/>
        <v>0.3566671667457233</v>
      </c>
      <c r="BC41" s="7">
        <f t="shared" si="177"/>
        <v>0.32512343517327186</v>
      </c>
      <c r="BD41" s="7">
        <f t="shared" si="177"/>
        <v>3.895670717807481</v>
      </c>
      <c r="BE41" s="9">
        <f>SUM(G41:BD41)</f>
        <v>48.349488531142491</v>
      </c>
      <c r="BF41" s="7"/>
      <c r="BG41" s="7">
        <f t="shared" ref="BG41:CY41" si="178">BG$39*BG291</f>
        <v>0</v>
      </c>
      <c r="BH41" s="7">
        <f t="shared" si="178"/>
        <v>0</v>
      </c>
      <c r="BI41" s="7">
        <f t="shared" si="178"/>
        <v>0</v>
      </c>
      <c r="BJ41" s="7">
        <f t="shared" si="178"/>
        <v>0</v>
      </c>
      <c r="BK41" s="7">
        <f t="shared" si="178"/>
        <v>1023.7436252281636</v>
      </c>
      <c r="BL41" s="7">
        <f t="shared" si="178"/>
        <v>919764.6040146884</v>
      </c>
      <c r="BM41" s="7">
        <f t="shared" si="178"/>
        <v>388.93427463404367</v>
      </c>
      <c r="BN41" s="7">
        <f t="shared" si="178"/>
        <v>2318.5272289024324</v>
      </c>
      <c r="BO41" s="7">
        <f t="shared" si="178"/>
        <v>1676.6867344052141</v>
      </c>
      <c r="BP41" s="7">
        <f t="shared" si="178"/>
        <v>1075.581720021052</v>
      </c>
      <c r="BQ41" s="7">
        <f t="shared" si="178"/>
        <v>2292.3724373697119</v>
      </c>
      <c r="BR41" s="7">
        <f t="shared" si="178"/>
        <v>0</v>
      </c>
      <c r="BS41" s="7">
        <f t="shared" si="178"/>
        <v>1404.3248766880563</v>
      </c>
      <c r="BT41" s="7">
        <f t="shared" si="178"/>
        <v>0</v>
      </c>
      <c r="BU41" s="7">
        <f t="shared" si="178"/>
        <v>1467.9368076856654</v>
      </c>
      <c r="BV41" s="7">
        <f t="shared" si="178"/>
        <v>204939.50469062696</v>
      </c>
      <c r="BW41" s="7">
        <f t="shared" si="178"/>
        <v>2435.1083177539899</v>
      </c>
      <c r="BX41" s="7">
        <f t="shared" si="178"/>
        <v>4021.3410480596112</v>
      </c>
      <c r="BY41" s="7">
        <f t="shared" si="178"/>
        <v>0</v>
      </c>
      <c r="BZ41" s="7">
        <f t="shared" si="178"/>
        <v>7842.3987064834237</v>
      </c>
      <c r="CA41" s="7">
        <f t="shared" si="178"/>
        <v>1669.5912008866198</v>
      </c>
      <c r="CB41" s="7">
        <f t="shared" si="178"/>
        <v>1820.4431331120402</v>
      </c>
      <c r="CC41" s="7">
        <f t="shared" si="178"/>
        <v>702.89802338717163</v>
      </c>
      <c r="CD41" s="7">
        <f t="shared" si="178"/>
        <v>635.84242673565814</v>
      </c>
      <c r="CE41" s="7">
        <f t="shared" si="178"/>
        <v>915.76543172532354</v>
      </c>
      <c r="CF41" s="7">
        <f t="shared" si="178"/>
        <v>5840.0675950721979</v>
      </c>
      <c r="CG41" s="7">
        <f t="shared" si="178"/>
        <v>0</v>
      </c>
      <c r="CH41" s="7">
        <f t="shared" si="178"/>
        <v>1140.9629925776371</v>
      </c>
      <c r="CI41" s="7">
        <f t="shared" si="178"/>
        <v>0</v>
      </c>
      <c r="CJ41" s="7">
        <f t="shared" si="178"/>
        <v>3343.6252628857969</v>
      </c>
      <c r="CK41" s="7">
        <f t="shared" si="178"/>
        <v>19198.524915986032</v>
      </c>
      <c r="CL41" s="7">
        <f t="shared" si="178"/>
        <v>391.18072159403346</v>
      </c>
      <c r="CM41" s="7">
        <f t="shared" si="178"/>
        <v>5836.6600012364443</v>
      </c>
      <c r="CN41" s="7">
        <f t="shared" si="178"/>
        <v>12088.440975317813</v>
      </c>
      <c r="CO41" s="7">
        <f t="shared" si="178"/>
        <v>1583.3059594761758</v>
      </c>
      <c r="CP41" s="7">
        <f t="shared" si="178"/>
        <v>8630.8947570512719</v>
      </c>
      <c r="CQ41" s="7">
        <f t="shared" si="178"/>
        <v>1772.1697452743597</v>
      </c>
      <c r="CR41" s="7">
        <f t="shared" si="178"/>
        <v>445.72419020636079</v>
      </c>
      <c r="CS41" s="7">
        <f t="shared" si="178"/>
        <v>0</v>
      </c>
      <c r="CT41" s="7">
        <f t="shared" si="178"/>
        <v>0</v>
      </c>
      <c r="CU41" s="7">
        <f t="shared" si="178"/>
        <v>600.68915314608046</v>
      </c>
      <c r="CV41" s="7">
        <f t="shared" si="178"/>
        <v>684.71181359732645</v>
      </c>
      <c r="CW41" s="7">
        <f t="shared" si="178"/>
        <v>45078.588114624552</v>
      </c>
      <c r="CX41" s="7">
        <f t="shared" si="178"/>
        <v>214.74168714075734</v>
      </c>
      <c r="CY41" s="7">
        <f t="shared" si="178"/>
        <v>4070.9468466490503</v>
      </c>
      <c r="CZ41" s="7"/>
      <c r="DA41" s="7">
        <f t="shared" ref="DA41:DD45" si="179">DA$39*DA291</f>
        <v>5662.6602392901123</v>
      </c>
      <c r="DB41" s="7">
        <f t="shared" si="179"/>
        <v>10457.805571863466</v>
      </c>
      <c r="DC41" s="7">
        <f t="shared" si="179"/>
        <v>9019.8723683924836</v>
      </c>
      <c r="DD41" s="7">
        <f t="shared" si="179"/>
        <v>115091.0595187493</v>
      </c>
      <c r="DE41" s="9">
        <f t="shared" ref="DE41:DE46" si="180">SUM(BG41:DD41)</f>
        <v>1407548.2371285243</v>
      </c>
      <c r="DF41" s="1"/>
      <c r="DG41" s="221"/>
      <c r="DH41" s="221"/>
      <c r="DI41" s="221"/>
      <c r="DJ41" s="221"/>
      <c r="DK41" s="221">
        <f t="shared" ref="DK41:FE41" si="181">BK41/K41</f>
        <v>24007</v>
      </c>
      <c r="DL41" s="221">
        <f t="shared" si="181"/>
        <v>29120.057142857146</v>
      </c>
      <c r="DM41" s="221">
        <f t="shared" si="181"/>
        <v>28476</v>
      </c>
      <c r="DN41" s="221">
        <f t="shared" si="181"/>
        <v>25778</v>
      </c>
      <c r="DO41" s="221">
        <f t="shared" si="181"/>
        <v>27264</v>
      </c>
      <c r="DP41" s="221">
        <f t="shared" si="181"/>
        <v>27215.799999999996</v>
      </c>
      <c r="DQ41" s="221">
        <f t="shared" si="181"/>
        <v>33653.800000000003</v>
      </c>
      <c r="DR41" s="221"/>
      <c r="DS41" s="221">
        <f t="shared" si="181"/>
        <v>35411.5</v>
      </c>
      <c r="DT41" s="221"/>
      <c r="DU41" s="221">
        <f t="shared" si="181"/>
        <v>36179</v>
      </c>
      <c r="DV41" s="221">
        <f t="shared" si="181"/>
        <v>29512.521276595748</v>
      </c>
      <c r="DW41" s="221">
        <f t="shared" si="181"/>
        <v>26048.714285714286</v>
      </c>
      <c r="DX41" s="221">
        <f t="shared" si="181"/>
        <v>47277</v>
      </c>
      <c r="DY41" s="221"/>
      <c r="DZ41" s="221">
        <f t="shared" si="181"/>
        <v>29446.999999999996</v>
      </c>
      <c r="EA41" s="221">
        <f t="shared" si="181"/>
        <v>30656</v>
      </c>
      <c r="EB41" s="221">
        <f t="shared" si="181"/>
        <v>31640</v>
      </c>
      <c r="EC41" s="221">
        <f t="shared" si="181"/>
        <v>25726</v>
      </c>
      <c r="ED41" s="221">
        <f t="shared" si="181"/>
        <v>20568</v>
      </c>
      <c r="EE41" s="221">
        <f t="shared" si="181"/>
        <v>21532</v>
      </c>
      <c r="EF41" s="221">
        <f t="shared" si="181"/>
        <v>29597.8</v>
      </c>
      <c r="EG41" s="221"/>
      <c r="EH41" s="221">
        <f t="shared" si="181"/>
        <v>23822.5</v>
      </c>
      <c r="EI41" s="221"/>
      <c r="EJ41" s="221">
        <f t="shared" si="181"/>
        <v>26798.800000000003</v>
      </c>
      <c r="EK41" s="221">
        <f t="shared" si="181"/>
        <v>26802.611111111109</v>
      </c>
      <c r="EL41" s="221">
        <f t="shared" si="181"/>
        <v>20217</v>
      </c>
      <c r="EM41" s="221">
        <f t="shared" si="181"/>
        <v>26950.799999999999</v>
      </c>
      <c r="EN41" s="221">
        <f t="shared" si="181"/>
        <v>27175.818181818184</v>
      </c>
      <c r="EO41" s="221">
        <f t="shared" si="181"/>
        <v>34098</v>
      </c>
      <c r="EP41" s="221">
        <f t="shared" si="181"/>
        <v>32361.4</v>
      </c>
      <c r="EQ41" s="221">
        <f t="shared" si="181"/>
        <v>29033.000000000004</v>
      </c>
      <c r="ER41" s="221">
        <f t="shared" si="181"/>
        <v>21818.5</v>
      </c>
      <c r="ES41" s="221"/>
      <c r="ET41" s="221"/>
      <c r="EU41" s="221">
        <f t="shared" si="181"/>
        <v>32909</v>
      </c>
      <c r="EV41" s="221">
        <f t="shared" si="181"/>
        <v>21150</v>
      </c>
      <c r="EW41" s="221">
        <f t="shared" si="181"/>
        <v>27853.775862068967</v>
      </c>
      <c r="EX41" s="221">
        <f t="shared" si="181"/>
        <v>22000</v>
      </c>
      <c r="EY41" s="221">
        <f t="shared" si="181"/>
        <v>29988.222222222219</v>
      </c>
      <c r="EZ41" s="221"/>
      <c r="FA41" s="221">
        <f t="shared" si="181"/>
        <v>26558.399999999998</v>
      </c>
      <c r="FB41" s="221">
        <f t="shared" si="181"/>
        <v>29320.909090909088</v>
      </c>
      <c r="FC41" s="221">
        <f t="shared" si="181"/>
        <v>27742.916666666668</v>
      </c>
      <c r="FD41" s="221">
        <f t="shared" si="181"/>
        <v>29543.323308270676</v>
      </c>
      <c r="FE41" s="222">
        <f t="shared" si="181"/>
        <v>29111.957124880555</v>
      </c>
      <c r="FF41" s="70"/>
      <c r="FG41" s="70"/>
      <c r="FH41" s="70"/>
      <c r="FI41" s="70"/>
      <c r="FJ41" s="77"/>
      <c r="FK41" s="77"/>
      <c r="FL41" s="77"/>
      <c r="FM41" s="77"/>
      <c r="FN41" s="77"/>
      <c r="FO41" s="77"/>
      <c r="FP41" s="77"/>
      <c r="FQ41" s="77"/>
      <c r="FR41" s="77"/>
    </row>
    <row r="42" spans="1:174">
      <c r="A42" s="1" t="s">
        <v>413</v>
      </c>
      <c r="B42" s="2" t="s">
        <v>279</v>
      </c>
      <c r="C42" s="37" t="s">
        <v>339</v>
      </c>
      <c r="D42" s="2" t="s">
        <v>340</v>
      </c>
      <c r="E42" s="1">
        <v>1</v>
      </c>
      <c r="F42" s="68" t="s">
        <v>272</v>
      </c>
      <c r="G42" s="7">
        <f t="shared" ref="G42:AL42" si="182">G$39*G292</f>
        <v>0</v>
      </c>
      <c r="H42" s="7">
        <f t="shared" si="182"/>
        <v>8.5052213911795044E-2</v>
      </c>
      <c r="I42" s="7">
        <f t="shared" si="182"/>
        <v>8.2793024668455048E-2</v>
      </c>
      <c r="J42" s="7">
        <f t="shared" si="182"/>
        <v>0</v>
      </c>
      <c r="K42" s="7">
        <f t="shared" si="182"/>
        <v>0.12793064005017249</v>
      </c>
      <c r="L42" s="7">
        <f t="shared" si="182"/>
        <v>63.750659365333078</v>
      </c>
      <c r="M42" s="7">
        <f t="shared" si="182"/>
        <v>1.3658318395632942E-2</v>
      </c>
      <c r="N42" s="7">
        <f t="shared" si="182"/>
        <v>0.59961394183733741</v>
      </c>
      <c r="O42" s="7">
        <f t="shared" si="182"/>
        <v>0.33824006159142744</v>
      </c>
      <c r="P42" s="7">
        <f t="shared" si="182"/>
        <v>0.14227375980407658</v>
      </c>
      <c r="Q42" s="7">
        <f t="shared" si="182"/>
        <v>0.17710238775892323</v>
      </c>
      <c r="R42" s="7">
        <f t="shared" si="182"/>
        <v>9.5982458637389911E-2</v>
      </c>
      <c r="S42" s="7">
        <f t="shared" si="182"/>
        <v>5.9485966847834304E-2</v>
      </c>
      <c r="T42" s="7">
        <f t="shared" si="182"/>
        <v>2.7134046466639212E-2</v>
      </c>
      <c r="U42" s="7">
        <f t="shared" si="182"/>
        <v>2.0287139054225731E-2</v>
      </c>
      <c r="V42" s="7">
        <f t="shared" si="182"/>
        <v>14.848670594131526</v>
      </c>
      <c r="W42" s="7">
        <f t="shared" si="182"/>
        <v>0.13354694324117944</v>
      </c>
      <c r="X42" s="7">
        <f t="shared" si="182"/>
        <v>0.63794356368735505</v>
      </c>
      <c r="Y42" s="7">
        <f t="shared" si="182"/>
        <v>5.7489494997280496E-2</v>
      </c>
      <c r="Z42" s="7">
        <f t="shared" si="182"/>
        <v>0.28851604346873055</v>
      </c>
      <c r="AA42" s="7">
        <f t="shared" si="182"/>
        <v>0.3267728081067236</v>
      </c>
      <c r="AB42" s="7">
        <f t="shared" si="182"/>
        <v>0.60412935833364168</v>
      </c>
      <c r="AC42" s="7">
        <f t="shared" si="182"/>
        <v>0.19125733358120972</v>
      </c>
      <c r="AD42" s="7">
        <f t="shared" si="182"/>
        <v>0</v>
      </c>
      <c r="AE42" s="7">
        <f t="shared" si="182"/>
        <v>0.27644785928917903</v>
      </c>
      <c r="AF42" s="7">
        <f t="shared" si="182"/>
        <v>0.65113701233666865</v>
      </c>
      <c r="AG42" s="7">
        <f t="shared" si="182"/>
        <v>0.15911626088343681</v>
      </c>
      <c r="AH42" s="7">
        <f t="shared" si="182"/>
        <v>0.23947171635588985</v>
      </c>
      <c r="AI42" s="7">
        <f t="shared" si="182"/>
        <v>0.1211677375627849</v>
      </c>
      <c r="AJ42" s="7">
        <f t="shared" si="182"/>
        <v>0.42421025918368394</v>
      </c>
      <c r="AK42" s="7">
        <f t="shared" si="182"/>
        <v>2.7855842074238666</v>
      </c>
      <c r="AL42" s="7">
        <f t="shared" si="182"/>
        <v>7.7396393449875547E-2</v>
      </c>
      <c r="AM42" s="7">
        <f t="shared" ref="AM42:BD42" si="183">AM$39*AM292</f>
        <v>0.67135840137706404</v>
      </c>
      <c r="AN42" s="7">
        <f t="shared" si="183"/>
        <v>2.8509138765075428</v>
      </c>
      <c r="AO42" s="7">
        <f t="shared" si="183"/>
        <v>0.25538690765203137</v>
      </c>
      <c r="AP42" s="7">
        <f t="shared" si="183"/>
        <v>0.85345081555693114</v>
      </c>
      <c r="AQ42" s="7">
        <f t="shared" si="183"/>
        <v>8.1386456573524821E-2</v>
      </c>
      <c r="AR42" s="7">
        <f t="shared" si="183"/>
        <v>5.1071818663789993E-2</v>
      </c>
      <c r="AS42" s="7">
        <f t="shared" si="183"/>
        <v>8.9390166325242715E-2</v>
      </c>
      <c r="AT42" s="7">
        <f t="shared" si="183"/>
        <v>0.14936772309929952</v>
      </c>
      <c r="AU42" s="7">
        <f t="shared" si="183"/>
        <v>0.12777125017540986</v>
      </c>
      <c r="AV42" s="7">
        <f t="shared" si="183"/>
        <v>0.12949632408460074</v>
      </c>
      <c r="AW42" s="7">
        <f t="shared" si="183"/>
        <v>3.6553547454507287</v>
      </c>
      <c r="AX42" s="7">
        <f t="shared" si="183"/>
        <v>1.9521971558250667E-2</v>
      </c>
      <c r="AY42" s="7">
        <f t="shared" si="183"/>
        <v>0.40725456979230495</v>
      </c>
      <c r="AZ42" s="7">
        <f t="shared" si="183"/>
        <v>0</v>
      </c>
      <c r="BA42" s="7">
        <f t="shared" si="183"/>
        <v>0.6609677820124461</v>
      </c>
      <c r="BB42" s="7">
        <f t="shared" si="183"/>
        <v>0.98894078052223278</v>
      </c>
      <c r="BC42" s="7">
        <f t="shared" si="183"/>
        <v>0.83990220753095224</v>
      </c>
      <c r="BD42" s="7">
        <f t="shared" si="183"/>
        <v>11.130487765164231</v>
      </c>
      <c r="BE42" s="9">
        <f t="shared" ref="BE42:BE45" si="184">SUM(G42:BD42)</f>
        <v>110.30509447243658</v>
      </c>
      <c r="BF42" s="7"/>
      <c r="BG42" s="7">
        <f t="shared" ref="BG42:CY42" si="185">BG$39*BG292</f>
        <v>0</v>
      </c>
      <c r="BH42" s="7">
        <f t="shared" si="185"/>
        <v>1074.2519878129274</v>
      </c>
      <c r="BI42" s="7">
        <f t="shared" si="185"/>
        <v>992.57797507521809</v>
      </c>
      <c r="BJ42" s="7">
        <f t="shared" si="185"/>
        <v>0</v>
      </c>
      <c r="BK42" s="7">
        <f t="shared" si="185"/>
        <v>1765.2296149589633</v>
      </c>
      <c r="BL42" s="7">
        <f t="shared" si="185"/>
        <v>882908.92327586038</v>
      </c>
      <c r="BM42" s="7">
        <f t="shared" si="185"/>
        <v>177.88593878472344</v>
      </c>
      <c r="BN42" s="7">
        <f t="shared" si="185"/>
        <v>8043.6111648682381</v>
      </c>
      <c r="BO42" s="7">
        <f t="shared" si="185"/>
        <v>4502.1597143609488</v>
      </c>
      <c r="BP42" s="7">
        <f t="shared" si="185"/>
        <v>1782.2396767723667</v>
      </c>
      <c r="BQ42" s="7">
        <f t="shared" si="185"/>
        <v>2373.9621450841883</v>
      </c>
      <c r="BR42" s="7">
        <f t="shared" si="185"/>
        <v>1219.601110675995</v>
      </c>
      <c r="BS42" s="7">
        <f t="shared" si="185"/>
        <v>793.02725270409508</v>
      </c>
      <c r="BT42" s="7">
        <f t="shared" si="185"/>
        <v>335.13260790946089</v>
      </c>
      <c r="BU42" s="7">
        <f t="shared" si="185"/>
        <v>278.52213207546504</v>
      </c>
      <c r="BV42" s="7">
        <f t="shared" si="185"/>
        <v>204595.49817619906</v>
      </c>
      <c r="BW42" s="7">
        <f t="shared" si="185"/>
        <v>2069.3766589936959</v>
      </c>
      <c r="BX42" s="7">
        <f t="shared" si="185"/>
        <v>9013.759788764115</v>
      </c>
      <c r="BY42" s="7">
        <f t="shared" si="185"/>
        <v>787.93185526772743</v>
      </c>
      <c r="BZ42" s="7">
        <f t="shared" si="185"/>
        <v>4342.2996154552266</v>
      </c>
      <c r="CA42" s="7">
        <f t="shared" si="185"/>
        <v>4122.0211257275805</v>
      </c>
      <c r="CB42" s="7">
        <f t="shared" si="185"/>
        <v>8473.1156270821011</v>
      </c>
      <c r="CC42" s="7">
        <f t="shared" si="185"/>
        <v>2687.7666312929659</v>
      </c>
      <c r="CD42" s="7">
        <f t="shared" si="185"/>
        <v>0</v>
      </c>
      <c r="CE42" s="7">
        <f t="shared" si="185"/>
        <v>3139.5758075073159</v>
      </c>
      <c r="CF42" s="7">
        <f t="shared" si="185"/>
        <v>8934.8823518591507</v>
      </c>
      <c r="CG42" s="7">
        <f t="shared" si="185"/>
        <v>2061.2119330166506</v>
      </c>
      <c r="CH42" s="7">
        <f t="shared" si="185"/>
        <v>3250.7088136730267</v>
      </c>
      <c r="CI42" s="7">
        <f t="shared" si="185"/>
        <v>1616.8865235853143</v>
      </c>
      <c r="CJ42" s="7">
        <f t="shared" si="185"/>
        <v>5918.0575116929431</v>
      </c>
      <c r="CK42" s="7">
        <f t="shared" si="185"/>
        <v>36200.935036899195</v>
      </c>
      <c r="CL42" s="7">
        <f t="shared" si="185"/>
        <v>1180.2369528155148</v>
      </c>
      <c r="CM42" s="7">
        <f t="shared" si="185"/>
        <v>8964.7786739236872</v>
      </c>
      <c r="CN42" s="7">
        <f t="shared" si="185"/>
        <v>36332.167757696232</v>
      </c>
      <c r="CO42" s="7">
        <f t="shared" si="185"/>
        <v>3652.5435532393531</v>
      </c>
      <c r="CP42" s="7">
        <f t="shared" si="185"/>
        <v>11696.170042475935</v>
      </c>
      <c r="CQ42" s="7">
        <f t="shared" si="185"/>
        <v>1072.8159239380609</v>
      </c>
      <c r="CR42" s="7">
        <f t="shared" si="185"/>
        <v>603.29096514788569</v>
      </c>
      <c r="CS42" s="7">
        <f t="shared" si="185"/>
        <v>983.29182957766989</v>
      </c>
      <c r="CT42" s="7">
        <f t="shared" si="185"/>
        <v>1810.8702601174361</v>
      </c>
      <c r="CU42" s="7">
        <f t="shared" si="185"/>
        <v>1795.0035346071152</v>
      </c>
      <c r="CV42" s="7">
        <f t="shared" si="185"/>
        <v>1882.795616987542</v>
      </c>
      <c r="CW42" s="7">
        <f t="shared" si="185"/>
        <v>49214.635960837717</v>
      </c>
      <c r="CX42" s="7">
        <f t="shared" si="185"/>
        <v>201.40818056647214</v>
      </c>
      <c r="CY42" s="7">
        <f t="shared" si="185"/>
        <v>6014.4863217186085</v>
      </c>
      <c r="CZ42" s="7"/>
      <c r="DA42" s="7">
        <f t="shared" si="179"/>
        <v>8854.8148032898989</v>
      </c>
      <c r="DB42" s="7">
        <f t="shared" si="179"/>
        <v>12952.919373265004</v>
      </c>
      <c r="DC42" s="7">
        <f t="shared" si="179"/>
        <v>11485.364658170196</v>
      </c>
      <c r="DD42" s="7">
        <f t="shared" si="179"/>
        <v>150292.54516015862</v>
      </c>
      <c r="DE42" s="9">
        <f t="shared" si="180"/>
        <v>1512451.291622492</v>
      </c>
      <c r="DF42" s="1"/>
      <c r="DG42" s="221"/>
      <c r="DH42" s="221">
        <f t="shared" ref="DH42:DH45" si="186">BH42/H42</f>
        <v>12630.500000000002</v>
      </c>
      <c r="DI42" s="221">
        <f t="shared" ref="DI42:DI45" si="187">BI42/I42</f>
        <v>11988.666666666666</v>
      </c>
      <c r="DJ42" s="221"/>
      <c r="DK42" s="221">
        <f t="shared" ref="DK42:DK45" si="188">BK42/K42</f>
        <v>13798.333333333332</v>
      </c>
      <c r="DL42" s="221">
        <f t="shared" ref="DL42:DL45" si="189">BL42/L42</f>
        <v>13849.408493427705</v>
      </c>
      <c r="DM42" s="221">
        <f t="shared" ref="DM42:DM45" si="190">BM42/M42</f>
        <v>13024</v>
      </c>
      <c r="DN42" s="221">
        <f t="shared" ref="DN42:DN45" si="191">BN42/N42</f>
        <v>13414.65</v>
      </c>
      <c r="DO42" s="221">
        <f t="shared" ref="DO42:DO45" si="192">BO42/O42</f>
        <v>13310.545454545454</v>
      </c>
      <c r="DP42" s="221">
        <f t="shared" ref="DP42:DP45" si="193">BP42/P42</f>
        <v>12526.833333333334</v>
      </c>
      <c r="DQ42" s="221">
        <f t="shared" ref="DQ42:DQ45" si="194">BQ42/Q42</f>
        <v>13404.461538461539</v>
      </c>
      <c r="DR42" s="221">
        <f t="shared" ref="DR42:DR45" si="195">BR42/R42</f>
        <v>12706.5</v>
      </c>
      <c r="DS42" s="221">
        <f t="shared" ref="DS42:DS45" si="196">BS42/S42</f>
        <v>13331.333333333334</v>
      </c>
      <c r="DT42" s="221">
        <f t="shared" ref="DT42:DT45" si="197">BT42/T42</f>
        <v>12351</v>
      </c>
      <c r="DU42" s="221">
        <f t="shared" ref="DU42:DU45" si="198">BU42/U42</f>
        <v>13728.999999999998</v>
      </c>
      <c r="DV42" s="221">
        <f t="shared" ref="DV42:DV45" si="199">BV42/V42</f>
        <v>13778.708126036485</v>
      </c>
      <c r="DW42" s="221">
        <f t="shared" ref="DW42:DW45" si="200">BW42/W42</f>
        <v>15495.499999999998</v>
      </c>
      <c r="DX42" s="221">
        <f t="shared" ref="DX42:DX45" si="201">BX42/X42</f>
        <v>14129.400000000001</v>
      </c>
      <c r="DY42" s="221">
        <f t="shared" ref="DY42:DY45" si="202">BY42/Y42</f>
        <v>13705.666666666668</v>
      </c>
      <c r="DZ42" s="221">
        <f t="shared" ref="DZ42:DZ45" si="203">BZ42/Z42</f>
        <v>15050.461538461539</v>
      </c>
      <c r="EA42" s="221">
        <f t="shared" ref="EA42:EA45" si="204">CA42/AA42</f>
        <v>12614.333333333334</v>
      </c>
      <c r="EB42" s="221">
        <f t="shared" ref="EB42:EB45" si="205">CB42/AB42</f>
        <v>14025.333333333332</v>
      </c>
      <c r="EC42" s="221">
        <f t="shared" ref="EC42:EC45" si="206">CC42/AC42</f>
        <v>14053.142857142857</v>
      </c>
      <c r="ED42" s="221"/>
      <c r="EE42" s="221">
        <f t="shared" ref="EE42:EE45" si="207">CE42/AE42</f>
        <v>11356.846153846154</v>
      </c>
      <c r="EF42" s="221">
        <f t="shared" ref="EF42:EF45" si="208">CF42/AF42</f>
        <v>13721.969696969696</v>
      </c>
      <c r="EG42" s="221">
        <f t="shared" ref="EG42:EG45" si="209">CG42/AG42</f>
        <v>12954.124999999998</v>
      </c>
      <c r="EH42" s="221">
        <f t="shared" ref="EH42:EH45" si="210">CH42/AH42</f>
        <v>13574.5</v>
      </c>
      <c r="EI42" s="221">
        <f t="shared" ref="EI42:EI45" si="211">CI42/AI42</f>
        <v>13344.2</v>
      </c>
      <c r="EJ42" s="221">
        <f t="shared" ref="EJ42:EJ45" si="212">CJ42/AJ42</f>
        <v>13950.764705882353</v>
      </c>
      <c r="EK42" s="221">
        <f t="shared" ref="EK42:EK45" si="213">CK42/AK42</f>
        <v>12995.814285714287</v>
      </c>
      <c r="EL42" s="221">
        <f t="shared" ref="EL42:EL45" si="214">CL42/AL42</f>
        <v>15249.250000000002</v>
      </c>
      <c r="EM42" s="221">
        <f t="shared" ref="EM42:EM45" si="215">CM42/AM42</f>
        <v>13353.193548387098</v>
      </c>
      <c r="EN42" s="221">
        <f t="shared" ref="EN42:EN45" si="216">CN42/AN42</f>
        <v>12744.04255319149</v>
      </c>
      <c r="EO42" s="221">
        <f t="shared" ref="EO42:EO45" si="217">CO42/AO42</f>
        <v>14302.000000000002</v>
      </c>
      <c r="EP42" s="221">
        <f t="shared" ref="EP42:EP45" si="218">CP42/AP42</f>
        <v>13704.5625</v>
      </c>
      <c r="EQ42" s="221">
        <f t="shared" ref="EQ42:EQ45" si="219">CQ42/AQ42</f>
        <v>13181.750000000002</v>
      </c>
      <c r="ER42" s="221">
        <f t="shared" ref="ER42:ER45" si="220">CR42/AR42</f>
        <v>11812.6</v>
      </c>
      <c r="ES42" s="221">
        <f t="shared" ref="ES42:ES45" si="221">CS42/AS42</f>
        <v>11000</v>
      </c>
      <c r="ET42" s="221">
        <f t="shared" ref="ET42:ET45" si="222">CT42/AT42</f>
        <v>12123.571428571428</v>
      </c>
      <c r="EU42" s="221">
        <f t="shared" ref="EU42:EU45" si="223">CU42/AU42</f>
        <v>14048.571428571429</v>
      </c>
      <c r="EV42" s="221">
        <f t="shared" ref="EV42:EV45" si="224">CV42/AV42</f>
        <v>14539.375</v>
      </c>
      <c r="EW42" s="221">
        <f t="shared" ref="EW42:EW45" si="225">CW42/AW42</f>
        <v>13463.709923664122</v>
      </c>
      <c r="EX42" s="221">
        <f t="shared" ref="EX42:EX45" si="226">CX42/AX42</f>
        <v>10317</v>
      </c>
      <c r="EY42" s="221">
        <f t="shared" ref="EY42:EY45" si="227">CY42/AY42</f>
        <v>14768.37037037037</v>
      </c>
      <c r="EZ42" s="221"/>
      <c r="FA42" s="221">
        <f t="shared" ref="FA42:FA45" si="228">DA42/BA42</f>
        <v>13396.741935483871</v>
      </c>
      <c r="FB42" s="221">
        <f t="shared" ref="FB42:FB45" si="229">DB42/BB42</f>
        <v>13097.77049180328</v>
      </c>
      <c r="FC42" s="221">
        <f t="shared" ref="FC42:FC45" si="230">DC42/BC42</f>
        <v>13674.645161290322</v>
      </c>
      <c r="FD42" s="221">
        <f t="shared" ref="FD42:FE45" si="231">DD42/BD42</f>
        <v>13502.781578947366</v>
      </c>
      <c r="FE42" s="222">
        <f t="shared" si="231"/>
        <v>13711.527095427389</v>
      </c>
      <c r="FF42" s="70"/>
      <c r="FG42" s="70"/>
      <c r="FH42" s="70"/>
      <c r="FI42" s="70"/>
      <c r="FJ42" s="77"/>
      <c r="FK42" s="77"/>
      <c r="FL42" s="77"/>
      <c r="FM42" s="77"/>
      <c r="FN42" s="77"/>
      <c r="FO42" s="77"/>
      <c r="FP42" s="77"/>
      <c r="FQ42" s="77"/>
      <c r="FR42" s="77"/>
    </row>
    <row r="43" spans="1:174">
      <c r="A43" s="1" t="s">
        <v>413</v>
      </c>
      <c r="B43" s="2" t="s">
        <v>263</v>
      </c>
      <c r="C43" s="37" t="s">
        <v>339</v>
      </c>
      <c r="D43" s="2" t="s">
        <v>340</v>
      </c>
      <c r="E43" s="1">
        <v>1</v>
      </c>
      <c r="F43" s="68" t="s">
        <v>272</v>
      </c>
      <c r="G43" s="7">
        <f t="shared" ref="G43:AL43" si="232">G$39*G293</f>
        <v>0</v>
      </c>
      <c r="H43" s="7">
        <f t="shared" si="232"/>
        <v>0.17010442782359009</v>
      </c>
      <c r="I43" s="7">
        <f t="shared" si="232"/>
        <v>0.11039069955794006</v>
      </c>
      <c r="J43" s="7">
        <f t="shared" si="232"/>
        <v>0</v>
      </c>
      <c r="K43" s="7">
        <f t="shared" si="232"/>
        <v>0.55436610688408072</v>
      </c>
      <c r="L43" s="7">
        <f t="shared" si="232"/>
        <v>89.663465295428011</v>
      </c>
      <c r="M43" s="7">
        <f t="shared" si="232"/>
        <v>0.12292486556069648</v>
      </c>
      <c r="N43" s="7">
        <f t="shared" si="232"/>
        <v>0.98936300403160671</v>
      </c>
      <c r="O43" s="7">
        <f t="shared" si="232"/>
        <v>0.39973825460805057</v>
      </c>
      <c r="P43" s="7">
        <f t="shared" si="232"/>
        <v>0.28454751960815317</v>
      </c>
      <c r="Q43" s="7">
        <f t="shared" si="232"/>
        <v>0.46319086029256845</v>
      </c>
      <c r="R43" s="7">
        <f t="shared" si="232"/>
        <v>0.21596053193412729</v>
      </c>
      <c r="S43" s="7">
        <f t="shared" si="232"/>
        <v>0.13219103743963179</v>
      </c>
      <c r="T43" s="7">
        <f t="shared" si="232"/>
        <v>0.16280427879983528</v>
      </c>
      <c r="U43" s="7">
        <f t="shared" si="232"/>
        <v>0.1420099733795801</v>
      </c>
      <c r="V43" s="7">
        <f t="shared" si="232"/>
        <v>26.39763661178938</v>
      </c>
      <c r="W43" s="7">
        <f t="shared" si="232"/>
        <v>0.37393144107530241</v>
      </c>
      <c r="X43" s="7">
        <f t="shared" si="232"/>
        <v>1.4460054110246714</v>
      </c>
      <c r="Y43" s="7">
        <f t="shared" si="232"/>
        <v>0.2874474749864025</v>
      </c>
      <c r="Z43" s="7">
        <f t="shared" si="232"/>
        <v>1.3759995919277919</v>
      </c>
      <c r="AA43" s="7">
        <f t="shared" si="232"/>
        <v>0.84416308760903602</v>
      </c>
      <c r="AB43" s="7">
        <f t="shared" si="232"/>
        <v>1.352099040080055</v>
      </c>
      <c r="AC43" s="7">
        <f t="shared" si="232"/>
        <v>0.71038438187306463</v>
      </c>
      <c r="AD43" s="7">
        <f t="shared" si="232"/>
        <v>0.34005575136582261</v>
      </c>
      <c r="AE43" s="7">
        <f t="shared" si="232"/>
        <v>0.38277395901578637</v>
      </c>
      <c r="AF43" s="7">
        <f t="shared" si="232"/>
        <v>1.6969025169985912</v>
      </c>
      <c r="AG43" s="7">
        <f t="shared" si="232"/>
        <v>0.23867439132515522</v>
      </c>
      <c r="AH43" s="7">
        <f t="shared" si="232"/>
        <v>0.50289060434736865</v>
      </c>
      <c r="AI43" s="7">
        <f t="shared" si="232"/>
        <v>0.53313804527625352</v>
      </c>
      <c r="AJ43" s="7">
        <f t="shared" si="232"/>
        <v>0.9232811523409592</v>
      </c>
      <c r="AK43" s="7">
        <f t="shared" si="232"/>
        <v>6.3670496169688384</v>
      </c>
      <c r="AL43" s="7">
        <f t="shared" si="232"/>
        <v>0.38698196724937772</v>
      </c>
      <c r="AM43" s="7">
        <f t="shared" ref="AM43:BD43" si="233">AM$39*AM293</f>
        <v>1.4943138611295941</v>
      </c>
      <c r="AN43" s="7">
        <f t="shared" si="233"/>
        <v>6.631913131166483</v>
      </c>
      <c r="AO43" s="7">
        <f t="shared" si="233"/>
        <v>0.74294373135136405</v>
      </c>
      <c r="AP43" s="7">
        <f t="shared" si="233"/>
        <v>3.2537812343108001</v>
      </c>
      <c r="AQ43" s="7">
        <f t="shared" si="233"/>
        <v>0.52901196772791137</v>
      </c>
      <c r="AR43" s="7">
        <f t="shared" si="233"/>
        <v>0.25535909331894996</v>
      </c>
      <c r="AS43" s="7">
        <f t="shared" si="233"/>
        <v>0.67042624743932033</v>
      </c>
      <c r="AT43" s="7">
        <f t="shared" si="233"/>
        <v>0.74683861549649755</v>
      </c>
      <c r="AU43" s="7">
        <f t="shared" si="233"/>
        <v>0.4928319649622952</v>
      </c>
      <c r="AV43" s="7">
        <f t="shared" si="233"/>
        <v>0.48561121531725276</v>
      </c>
      <c r="AW43" s="7">
        <f t="shared" si="233"/>
        <v>9.2360490133144371</v>
      </c>
      <c r="AX43" s="7">
        <f t="shared" si="233"/>
        <v>0.15617577246600534</v>
      </c>
      <c r="AY43" s="7">
        <f t="shared" si="233"/>
        <v>0.79942563699970981</v>
      </c>
      <c r="AZ43" s="7">
        <f t="shared" si="233"/>
        <v>0</v>
      </c>
      <c r="BA43" s="7">
        <f t="shared" si="233"/>
        <v>2.1108325941687798</v>
      </c>
      <c r="BB43" s="7">
        <f t="shared" si="233"/>
        <v>2.1562151444173274</v>
      </c>
      <c r="BC43" s="7">
        <f t="shared" si="233"/>
        <v>2.8448300577661287</v>
      </c>
      <c r="BD43" s="7">
        <f t="shared" si="233"/>
        <v>21.616578870240005</v>
      </c>
      <c r="BE43" s="9">
        <f t="shared" si="184"/>
        <v>191.79361005219459</v>
      </c>
      <c r="BF43" s="7"/>
      <c r="BG43" s="7">
        <f t="shared" ref="BG43:CY43" si="234">BG$39*BG293</f>
        <v>0</v>
      </c>
      <c r="BH43" s="7">
        <f t="shared" si="234"/>
        <v>1024.2838121397476</v>
      </c>
      <c r="BI43" s="7">
        <f t="shared" si="234"/>
        <v>787.80322739523922</v>
      </c>
      <c r="BJ43" s="7">
        <f t="shared" si="234"/>
        <v>0</v>
      </c>
      <c r="BK43" s="7">
        <f t="shared" si="234"/>
        <v>3690.9695396342095</v>
      </c>
      <c r="BL43" s="7">
        <f t="shared" si="234"/>
        <v>634671.13965518889</v>
      </c>
      <c r="BM43" s="7">
        <f t="shared" si="234"/>
        <v>779.64413065951965</v>
      </c>
      <c r="BN43" s="7">
        <f t="shared" si="234"/>
        <v>6447.1990061205106</v>
      </c>
      <c r="BO43" s="7">
        <f t="shared" si="234"/>
        <v>2564.9358852408109</v>
      </c>
      <c r="BP43" s="7">
        <f t="shared" si="234"/>
        <v>1892.8101004334349</v>
      </c>
      <c r="BQ43" s="7">
        <f t="shared" si="234"/>
        <v>3265.0051276811214</v>
      </c>
      <c r="BR43" s="7">
        <f t="shared" si="234"/>
        <v>1476.0662401551008</v>
      </c>
      <c r="BS43" s="7">
        <f t="shared" si="234"/>
        <v>845.97637275053955</v>
      </c>
      <c r="BT43" s="7">
        <f t="shared" si="234"/>
        <v>923.77861195673199</v>
      </c>
      <c r="BU43" s="7">
        <f t="shared" si="234"/>
        <v>941.89129200959223</v>
      </c>
      <c r="BV43" s="7">
        <f t="shared" si="234"/>
        <v>182579.99236527181</v>
      </c>
      <c r="BW43" s="7">
        <f t="shared" si="234"/>
        <v>2433.986523430764</v>
      </c>
      <c r="BX43" s="7">
        <f t="shared" si="234"/>
        <v>10094.181008225019</v>
      </c>
      <c r="BY43" s="7">
        <f t="shared" si="234"/>
        <v>1927.7377462488096</v>
      </c>
      <c r="BZ43" s="7">
        <f t="shared" si="234"/>
        <v>9415.8542398528534</v>
      </c>
      <c r="CA43" s="7">
        <f t="shared" si="234"/>
        <v>5803.6756894468072</v>
      </c>
      <c r="CB43" s="7">
        <f t="shared" si="234"/>
        <v>8904.607829255734</v>
      </c>
      <c r="CC43" s="7">
        <f t="shared" si="234"/>
        <v>4607.1705861615346</v>
      </c>
      <c r="CD43" s="7">
        <f t="shared" si="234"/>
        <v>2455.3261814980992</v>
      </c>
      <c r="CE43" s="7">
        <f t="shared" si="234"/>
        <v>2453.8575251504799</v>
      </c>
      <c r="CF43" s="7">
        <f t="shared" si="234"/>
        <v>11415.260546095686</v>
      </c>
      <c r="CG43" s="7">
        <f t="shared" si="234"/>
        <v>1670.5815125478134</v>
      </c>
      <c r="CH43" s="7">
        <f t="shared" si="234"/>
        <v>3284.5701143657493</v>
      </c>
      <c r="CI43" s="7">
        <f t="shared" si="234"/>
        <v>3481.1733337263227</v>
      </c>
      <c r="CJ43" s="7">
        <f t="shared" si="234"/>
        <v>6717.4942218969245</v>
      </c>
      <c r="CK43" s="7">
        <f t="shared" si="234"/>
        <v>43736.656611062666</v>
      </c>
      <c r="CL43" s="7">
        <f t="shared" si="234"/>
        <v>2308.9666057901372</v>
      </c>
      <c r="CM43" s="7">
        <f t="shared" si="234"/>
        <v>10209.260582850513</v>
      </c>
      <c r="CN43" s="7">
        <f t="shared" si="234"/>
        <v>46641.052115900158</v>
      </c>
      <c r="CO43" s="7">
        <f t="shared" si="234"/>
        <v>4897.6940299926346</v>
      </c>
      <c r="CP43" s="7">
        <f t="shared" si="234"/>
        <v>22385.161441242748</v>
      </c>
      <c r="CQ43" s="7">
        <f t="shared" si="234"/>
        <v>3556.6695387196082</v>
      </c>
      <c r="CR43" s="7">
        <f t="shared" si="234"/>
        <v>1834.6733705867935</v>
      </c>
      <c r="CS43" s="7">
        <f t="shared" si="234"/>
        <v>4665.6750362628809</v>
      </c>
      <c r="CT43" s="7">
        <f t="shared" si="234"/>
        <v>5042.9103907862354</v>
      </c>
      <c r="CU43" s="7">
        <f t="shared" si="234"/>
        <v>3158.1767496928237</v>
      </c>
      <c r="CV43" s="7">
        <f t="shared" si="234"/>
        <v>3275.3343380312958</v>
      </c>
      <c r="CW43" s="7">
        <f t="shared" si="234"/>
        <v>63865.158263247547</v>
      </c>
      <c r="CX43" s="7">
        <f t="shared" si="234"/>
        <v>1025.6258197558152</v>
      </c>
      <c r="CY43" s="7">
        <f t="shared" si="234"/>
        <v>5367.238142297957</v>
      </c>
      <c r="CZ43" s="7"/>
      <c r="DA43" s="7">
        <f t="shared" si="179"/>
        <v>14571.354577584703</v>
      </c>
      <c r="DB43" s="7">
        <f t="shared" si="179"/>
        <v>14391.568814621764</v>
      </c>
      <c r="DC43" s="7">
        <f t="shared" si="179"/>
        <v>19189.327016318461</v>
      </c>
      <c r="DD43" s="7">
        <f t="shared" si="179"/>
        <v>149191.56417564023</v>
      </c>
      <c r="DE43" s="9">
        <f t="shared" si="180"/>
        <v>1335871.0400449252</v>
      </c>
      <c r="DF43" s="1"/>
      <c r="DG43" s="221"/>
      <c r="DH43" s="221">
        <f t="shared" si="186"/>
        <v>6021.4999999999991</v>
      </c>
      <c r="DI43" s="221">
        <f t="shared" si="187"/>
        <v>7136.5</v>
      </c>
      <c r="DJ43" s="221"/>
      <c r="DK43" s="221">
        <f t="shared" si="188"/>
        <v>6658</v>
      </c>
      <c r="DL43" s="221">
        <f t="shared" si="189"/>
        <v>7078.3695183321352</v>
      </c>
      <c r="DM43" s="221">
        <f t="shared" si="190"/>
        <v>6342.4444444444443</v>
      </c>
      <c r="DN43" s="221">
        <f t="shared" si="191"/>
        <v>6516.515151515151</v>
      </c>
      <c r="DO43" s="221">
        <f t="shared" si="192"/>
        <v>6416.5384615384619</v>
      </c>
      <c r="DP43" s="221">
        <f t="shared" si="193"/>
        <v>6652</v>
      </c>
      <c r="DQ43" s="221">
        <f t="shared" si="194"/>
        <v>7048.9411764705883</v>
      </c>
      <c r="DR43" s="221">
        <f t="shared" si="195"/>
        <v>6834.8888888888896</v>
      </c>
      <c r="DS43" s="221">
        <f t="shared" si="196"/>
        <v>6399.65</v>
      </c>
      <c r="DT43" s="221">
        <f t="shared" si="197"/>
        <v>5674.166666666667</v>
      </c>
      <c r="DU43" s="221">
        <f t="shared" si="198"/>
        <v>6632.5714285714294</v>
      </c>
      <c r="DV43" s="221">
        <f t="shared" si="199"/>
        <v>6916.5279850746274</v>
      </c>
      <c r="DW43" s="221">
        <f t="shared" si="200"/>
        <v>6509.1785714285716</v>
      </c>
      <c r="DX43" s="221">
        <f t="shared" si="201"/>
        <v>6980.7352941176478</v>
      </c>
      <c r="DY43" s="221">
        <f t="shared" si="202"/>
        <v>6706.4</v>
      </c>
      <c r="DZ43" s="221">
        <f t="shared" si="203"/>
        <v>6842.9193548387102</v>
      </c>
      <c r="EA43" s="221">
        <f t="shared" si="204"/>
        <v>6875.0645161290322</v>
      </c>
      <c r="EB43" s="221">
        <f t="shared" si="205"/>
        <v>6585.7659574468089</v>
      </c>
      <c r="EC43" s="221">
        <f t="shared" si="206"/>
        <v>6485.4615384615381</v>
      </c>
      <c r="ED43" s="221">
        <f t="shared" ref="ED43:ED45" si="235">CD43/AD43</f>
        <v>7220.3636363636351</v>
      </c>
      <c r="EE43" s="221">
        <f t="shared" si="207"/>
        <v>6410.7222222222226</v>
      </c>
      <c r="EF43" s="221">
        <f t="shared" si="208"/>
        <v>6727.1162790697672</v>
      </c>
      <c r="EG43" s="221">
        <f t="shared" si="209"/>
        <v>6999.4166666666661</v>
      </c>
      <c r="EH43" s="221">
        <f t="shared" si="210"/>
        <v>6531.3809523809523</v>
      </c>
      <c r="EI43" s="221">
        <f t="shared" si="211"/>
        <v>6529.590909090909</v>
      </c>
      <c r="EJ43" s="221">
        <f t="shared" si="212"/>
        <v>7275.6756756756749</v>
      </c>
      <c r="EK43" s="221">
        <f t="shared" si="213"/>
        <v>6869.2187500000009</v>
      </c>
      <c r="EL43" s="221">
        <f t="shared" si="214"/>
        <v>5966.6</v>
      </c>
      <c r="EM43" s="221">
        <f t="shared" si="215"/>
        <v>6832.0724637681169</v>
      </c>
      <c r="EN43" s="221">
        <f t="shared" si="216"/>
        <v>7032.8201219512193</v>
      </c>
      <c r="EO43" s="221">
        <f t="shared" si="217"/>
        <v>6592.28125</v>
      </c>
      <c r="EP43" s="221">
        <f t="shared" si="218"/>
        <v>6879.7377049180332</v>
      </c>
      <c r="EQ43" s="221">
        <f t="shared" si="219"/>
        <v>6723.2307692307686</v>
      </c>
      <c r="ER43" s="221">
        <f t="shared" si="220"/>
        <v>7184.68</v>
      </c>
      <c r="ES43" s="221">
        <f t="shared" si="221"/>
        <v>6959.2666666666673</v>
      </c>
      <c r="ET43" s="221">
        <f t="shared" si="222"/>
        <v>6752.3428571428567</v>
      </c>
      <c r="EU43" s="221">
        <f t="shared" si="223"/>
        <v>6408.2222222222226</v>
      </c>
      <c r="EV43" s="221">
        <f t="shared" si="224"/>
        <v>6744.7666666666664</v>
      </c>
      <c r="EW43" s="221">
        <f t="shared" si="225"/>
        <v>6914.7703927492448</v>
      </c>
      <c r="EX43" s="221">
        <f t="shared" si="226"/>
        <v>6567.1249999999991</v>
      </c>
      <c r="EY43" s="221">
        <f t="shared" si="227"/>
        <v>6713.867924528301</v>
      </c>
      <c r="EZ43" s="221"/>
      <c r="FA43" s="221">
        <f t="shared" si="228"/>
        <v>6903.1313131313127</v>
      </c>
      <c r="FB43" s="221">
        <f t="shared" si="229"/>
        <v>6674.4586466165401</v>
      </c>
      <c r="FC43" s="221">
        <f t="shared" si="230"/>
        <v>6745.333333333333</v>
      </c>
      <c r="FD43" s="221">
        <f t="shared" si="231"/>
        <v>6901.7195121951218</v>
      </c>
      <c r="FE43" s="222">
        <f t="shared" si="231"/>
        <v>6965.1488372390613</v>
      </c>
      <c r="FF43" s="70"/>
      <c r="FG43" s="70"/>
      <c r="FH43" s="70"/>
      <c r="FI43" s="70"/>
      <c r="FJ43" s="77"/>
      <c r="FK43" s="77"/>
      <c r="FL43" s="77"/>
      <c r="FM43" s="77"/>
      <c r="FN43" s="77"/>
      <c r="FO43" s="77"/>
      <c r="FP43" s="77"/>
      <c r="FQ43" s="77"/>
      <c r="FR43" s="77"/>
    </row>
    <row r="44" spans="1:174">
      <c r="A44" s="1" t="s">
        <v>413</v>
      </c>
      <c r="B44" s="2" t="s">
        <v>368</v>
      </c>
      <c r="C44" s="37" t="s">
        <v>339</v>
      </c>
      <c r="D44" s="2" t="s">
        <v>340</v>
      </c>
      <c r="E44" s="1">
        <v>1</v>
      </c>
      <c r="F44" s="68" t="s">
        <v>272</v>
      </c>
      <c r="G44" s="7">
        <f t="shared" ref="G44:AL44" si="236">G$39*G294</f>
        <v>0</v>
      </c>
      <c r="H44" s="7">
        <f t="shared" si="236"/>
        <v>1.148204887809233</v>
      </c>
      <c r="I44" s="7">
        <f t="shared" si="236"/>
        <v>1.2694930449163107</v>
      </c>
      <c r="J44" s="7">
        <f t="shared" si="236"/>
        <v>0</v>
      </c>
      <c r="K44" s="7">
        <f t="shared" si="236"/>
        <v>2.985048267837358</v>
      </c>
      <c r="L44" s="7">
        <f t="shared" si="236"/>
        <v>120.66858880880032</v>
      </c>
      <c r="M44" s="7">
        <f t="shared" si="236"/>
        <v>0.68291591978164712</v>
      </c>
      <c r="N44" s="7">
        <f t="shared" si="236"/>
        <v>5.8162552358221724</v>
      </c>
      <c r="O44" s="7">
        <f t="shared" si="236"/>
        <v>2.0294403695485643</v>
      </c>
      <c r="P44" s="7">
        <f t="shared" si="236"/>
        <v>1.0986695895981469</v>
      </c>
      <c r="Q44" s="7">
        <f t="shared" si="236"/>
        <v>1.4440656232650664</v>
      </c>
      <c r="R44" s="7">
        <f t="shared" si="236"/>
        <v>0.76785966909911929</v>
      </c>
      <c r="S44" s="7">
        <f t="shared" si="236"/>
        <v>0.84602263961364343</v>
      </c>
      <c r="T44" s="7">
        <f t="shared" si="236"/>
        <v>1.5737746950650744</v>
      </c>
      <c r="U44" s="7">
        <f t="shared" si="236"/>
        <v>0.83177270122325497</v>
      </c>
      <c r="V44" s="7">
        <f t="shared" si="236"/>
        <v>62.029521105501352</v>
      </c>
      <c r="W44" s="7">
        <f t="shared" si="236"/>
        <v>1.1618584061982611</v>
      </c>
      <c r="X44" s="7">
        <f t="shared" si="236"/>
        <v>5.4012555058862723</v>
      </c>
      <c r="Y44" s="7">
        <f t="shared" si="236"/>
        <v>2.2229271398948458</v>
      </c>
      <c r="Z44" s="7">
        <f t="shared" si="236"/>
        <v>3.5509666888459144</v>
      </c>
      <c r="AA44" s="7">
        <f t="shared" si="236"/>
        <v>4.3025086400718608</v>
      </c>
      <c r="AB44" s="7">
        <f t="shared" si="236"/>
        <v>3.2507913091286431</v>
      </c>
      <c r="AC44" s="7">
        <f t="shared" si="236"/>
        <v>3.7431792429465331</v>
      </c>
      <c r="AD44" s="7">
        <f t="shared" si="236"/>
        <v>2.2258194634853843</v>
      </c>
      <c r="AE44" s="7">
        <f t="shared" si="236"/>
        <v>2.6794177131105048</v>
      </c>
      <c r="AF44" s="7">
        <f t="shared" si="236"/>
        <v>5.1893646740770869</v>
      </c>
      <c r="AG44" s="7">
        <f t="shared" si="236"/>
        <v>1.093924293573628</v>
      </c>
      <c r="AH44" s="7">
        <f t="shared" si="236"/>
        <v>2.7060303948215552</v>
      </c>
      <c r="AI44" s="7">
        <f t="shared" si="236"/>
        <v>2.2779534661803562</v>
      </c>
      <c r="AJ44" s="7">
        <f t="shared" si="236"/>
        <v>5.0156624762306157</v>
      </c>
      <c r="AK44" s="7">
        <f t="shared" si="236"/>
        <v>20.493940954618449</v>
      </c>
      <c r="AL44" s="7">
        <f t="shared" si="236"/>
        <v>1.7414188526221999</v>
      </c>
      <c r="AM44" s="7">
        <f t="shared" ref="AM44:BD44" si="237">AM$39*AM294</f>
        <v>5.6957180503925109</v>
      </c>
      <c r="AN44" s="7">
        <f t="shared" si="237"/>
        <v>18.257980358058944</v>
      </c>
      <c r="AO44" s="7">
        <f t="shared" si="237"/>
        <v>4.0165395476183114</v>
      </c>
      <c r="AP44" s="7">
        <f t="shared" si="237"/>
        <v>12.641740205437042</v>
      </c>
      <c r="AQ44" s="7">
        <f t="shared" si="237"/>
        <v>2.095701256768264</v>
      </c>
      <c r="AR44" s="7">
        <f t="shared" si="237"/>
        <v>1.6853700159050697</v>
      </c>
      <c r="AS44" s="7">
        <f t="shared" si="237"/>
        <v>2.5923148234320386</v>
      </c>
      <c r="AT44" s="7">
        <f t="shared" si="237"/>
        <v>2.9660162158289474</v>
      </c>
      <c r="AU44" s="7">
        <f t="shared" si="237"/>
        <v>2.135605181503279</v>
      </c>
      <c r="AV44" s="7">
        <f t="shared" si="237"/>
        <v>2.7841709678189157</v>
      </c>
      <c r="AW44" s="7">
        <f t="shared" si="237"/>
        <v>24.889896434672139</v>
      </c>
      <c r="AX44" s="7">
        <f t="shared" si="237"/>
        <v>0.96633759213340797</v>
      </c>
      <c r="AY44" s="7">
        <f t="shared" si="237"/>
        <v>2.5189449316783308</v>
      </c>
      <c r="AZ44" s="7">
        <f t="shared" si="237"/>
        <v>0</v>
      </c>
      <c r="BA44" s="7">
        <f t="shared" si="237"/>
        <v>6.6736424441901816</v>
      </c>
      <c r="BB44" s="7">
        <f t="shared" si="237"/>
        <v>8.170920547265661</v>
      </c>
      <c r="BC44" s="7">
        <f t="shared" si="237"/>
        <v>11.758630905433332</v>
      </c>
      <c r="BD44" s="7">
        <f t="shared" si="237"/>
        <v>48.329749506634158</v>
      </c>
      <c r="BE44" s="9">
        <f t="shared" si="184"/>
        <v>428.42793076434384</v>
      </c>
      <c r="BF44" s="7"/>
      <c r="BG44" s="7">
        <f t="shared" ref="BG44:CY44" si="238">BG$39*BG294</f>
        <v>0</v>
      </c>
      <c r="BH44" s="7">
        <f t="shared" si="238"/>
        <v>3486.3327743514346</v>
      </c>
      <c r="BI44" s="7">
        <f t="shared" si="238"/>
        <v>3575.8307354305734</v>
      </c>
      <c r="BJ44" s="7">
        <f t="shared" si="238"/>
        <v>0</v>
      </c>
      <c r="BK44" s="7">
        <f t="shared" si="238"/>
        <v>9094.8877059935458</v>
      </c>
      <c r="BL44" s="7">
        <f t="shared" si="238"/>
        <v>393336.28258737305</v>
      </c>
      <c r="BM44" s="7">
        <f t="shared" si="238"/>
        <v>1962.9598615019709</v>
      </c>
      <c r="BN44" s="7">
        <f t="shared" si="238"/>
        <v>17084.650141285794</v>
      </c>
      <c r="BO44" s="7">
        <f t="shared" si="238"/>
        <v>6078.8503869211336</v>
      </c>
      <c r="BP44" s="7">
        <f t="shared" si="238"/>
        <v>3293.3213755536972</v>
      </c>
      <c r="BQ44" s="7">
        <f t="shared" si="238"/>
        <v>4522.3639644664918</v>
      </c>
      <c r="BR44" s="7">
        <f t="shared" si="238"/>
        <v>2287.8618796954852</v>
      </c>
      <c r="BS44" s="7">
        <f t="shared" si="238"/>
        <v>2510.3540678417116</v>
      </c>
      <c r="BT44" s="7">
        <f t="shared" si="238"/>
        <v>4719.5332381284243</v>
      </c>
      <c r="BU44" s="7">
        <f t="shared" si="238"/>
        <v>2659.177325810746</v>
      </c>
      <c r="BV44" s="7">
        <f t="shared" si="238"/>
        <v>196474.45734493798</v>
      </c>
      <c r="BW44" s="7">
        <f t="shared" si="238"/>
        <v>3490.8903869357819</v>
      </c>
      <c r="BX44" s="7">
        <f t="shared" si="238"/>
        <v>16444.951714303552</v>
      </c>
      <c r="BY44" s="7">
        <f t="shared" si="238"/>
        <v>6087.7734200770219</v>
      </c>
      <c r="BZ44" s="7">
        <f t="shared" si="238"/>
        <v>10645.62058482561</v>
      </c>
      <c r="CA44" s="7">
        <f t="shared" si="238"/>
        <v>12911.147652172098</v>
      </c>
      <c r="CB44" s="7">
        <f t="shared" si="238"/>
        <v>9826.9119829784267</v>
      </c>
      <c r="CC44" s="7">
        <f t="shared" si="238"/>
        <v>11179.892789537162</v>
      </c>
      <c r="CD44" s="7">
        <f t="shared" si="238"/>
        <v>6978.0367605043248</v>
      </c>
      <c r="CE44" s="7">
        <f t="shared" si="238"/>
        <v>7616.1810538567734</v>
      </c>
      <c r="CF44" s="7">
        <f t="shared" si="238"/>
        <v>15843.20927565581</v>
      </c>
      <c r="CG44" s="7">
        <f t="shared" si="238"/>
        <v>3351.3464657921668</v>
      </c>
      <c r="CH44" s="7">
        <f t="shared" si="238"/>
        <v>7864.7061613884989</v>
      </c>
      <c r="CI44" s="7">
        <f t="shared" si="238"/>
        <v>7068.3199707250569</v>
      </c>
      <c r="CJ44" s="7">
        <f t="shared" si="238"/>
        <v>15350.89664907997</v>
      </c>
      <c r="CK44" s="7">
        <f t="shared" si="238"/>
        <v>61254.081457868393</v>
      </c>
      <c r="CL44" s="7">
        <f t="shared" si="238"/>
        <v>5278.3566368880629</v>
      </c>
      <c r="CM44" s="7">
        <f t="shared" si="238"/>
        <v>16922.389805446026</v>
      </c>
      <c r="CN44" s="7">
        <f t="shared" si="238"/>
        <v>56404.198768850074</v>
      </c>
      <c r="CO44" s="7">
        <f t="shared" si="238"/>
        <v>11715.619001629288</v>
      </c>
      <c r="CP44" s="7">
        <f t="shared" si="238"/>
        <v>37481.79957695333</v>
      </c>
      <c r="CQ44" s="7">
        <f t="shared" si="238"/>
        <v>5856.040403063118</v>
      </c>
      <c r="CR44" s="7">
        <f t="shared" si="238"/>
        <v>5175.8938912092626</v>
      </c>
      <c r="CS44" s="7">
        <f t="shared" si="238"/>
        <v>7095.3891471493034</v>
      </c>
      <c r="CT44" s="7">
        <f t="shared" si="238"/>
        <v>9044.300986647213</v>
      </c>
      <c r="CU44" s="7">
        <f t="shared" si="238"/>
        <v>6741.6492321123687</v>
      </c>
      <c r="CV44" s="7">
        <f t="shared" si="238"/>
        <v>8369.5740441548933</v>
      </c>
      <c r="CW44" s="7">
        <f t="shared" si="238"/>
        <v>78098.830607319294</v>
      </c>
      <c r="CX44" s="7">
        <f t="shared" si="238"/>
        <v>2946.9099336183922</v>
      </c>
      <c r="CY44" s="7">
        <f t="shared" si="238"/>
        <v>8057.7880828846974</v>
      </c>
      <c r="CZ44" s="7"/>
      <c r="DA44" s="7">
        <f t="shared" si="179"/>
        <v>19759.631843262076</v>
      </c>
      <c r="DB44" s="7">
        <f t="shared" si="179"/>
        <v>24765.006389405924</v>
      </c>
      <c r="DC44" s="7">
        <f t="shared" si="179"/>
        <v>36360.694151375217</v>
      </c>
      <c r="DD44" s="7">
        <f t="shared" si="179"/>
        <v>153817.36560008521</v>
      </c>
      <c r="DE44" s="9">
        <f t="shared" si="180"/>
        <v>1340892.2678170467</v>
      </c>
      <c r="DF44" s="1"/>
      <c r="DG44" s="221"/>
      <c r="DH44" s="221">
        <f t="shared" si="186"/>
        <v>3036.3333333333335</v>
      </c>
      <c r="DI44" s="221">
        <f t="shared" si="187"/>
        <v>2816.7391304347825</v>
      </c>
      <c r="DJ44" s="221"/>
      <c r="DK44" s="221">
        <f t="shared" si="188"/>
        <v>3046.8142857142857</v>
      </c>
      <c r="DL44" s="221">
        <f t="shared" si="189"/>
        <v>3259.6410256410254</v>
      </c>
      <c r="DM44" s="221">
        <f t="shared" si="190"/>
        <v>2874.38</v>
      </c>
      <c r="DN44" s="221">
        <f t="shared" si="191"/>
        <v>2937.396907216495</v>
      </c>
      <c r="DO44" s="221">
        <f t="shared" si="192"/>
        <v>2995.3333333333335</v>
      </c>
      <c r="DP44" s="221">
        <f t="shared" si="193"/>
        <v>2997.5539568345325</v>
      </c>
      <c r="DQ44" s="221">
        <f t="shared" si="194"/>
        <v>3131.6886792452829</v>
      </c>
      <c r="DR44" s="221">
        <f t="shared" si="195"/>
        <v>2979.53125</v>
      </c>
      <c r="DS44" s="221">
        <f t="shared" si="196"/>
        <v>2967.2421875</v>
      </c>
      <c r="DT44" s="221">
        <f t="shared" si="197"/>
        <v>2998.8620689655168</v>
      </c>
      <c r="DU44" s="221">
        <f t="shared" si="198"/>
        <v>3197</v>
      </c>
      <c r="DV44" s="221">
        <f t="shared" si="199"/>
        <v>3167.4346963080584</v>
      </c>
      <c r="DW44" s="221">
        <f t="shared" si="200"/>
        <v>3004.5747126436777</v>
      </c>
      <c r="DX44" s="221">
        <f t="shared" si="201"/>
        <v>3044.6535433070871</v>
      </c>
      <c r="DY44" s="221">
        <f t="shared" si="202"/>
        <v>2738.6293103448279</v>
      </c>
      <c r="DZ44" s="221">
        <f t="shared" si="203"/>
        <v>2997.9500000000003</v>
      </c>
      <c r="EA44" s="221">
        <f t="shared" si="204"/>
        <v>3000.8417721518986</v>
      </c>
      <c r="EB44" s="221">
        <f t="shared" si="205"/>
        <v>3022.9292035398225</v>
      </c>
      <c r="EC44" s="221">
        <f t="shared" si="206"/>
        <v>2986.737226277372</v>
      </c>
      <c r="ED44" s="221">
        <f t="shared" si="235"/>
        <v>3135.0416666666665</v>
      </c>
      <c r="EE44" s="221">
        <f t="shared" si="207"/>
        <v>2842.4761904761904</v>
      </c>
      <c r="EF44" s="221">
        <f t="shared" si="208"/>
        <v>3053.0152091254749</v>
      </c>
      <c r="EG44" s="221">
        <f t="shared" si="209"/>
        <v>3063.6</v>
      </c>
      <c r="EH44" s="221">
        <f t="shared" si="210"/>
        <v>2906.3628318584074</v>
      </c>
      <c r="EI44" s="221">
        <f t="shared" si="211"/>
        <v>3102.9255319148933</v>
      </c>
      <c r="EJ44" s="221">
        <f t="shared" si="212"/>
        <v>3060.5920398009953</v>
      </c>
      <c r="EK44" s="221">
        <f t="shared" si="213"/>
        <v>2988.8873786407767</v>
      </c>
      <c r="EL44" s="221">
        <f t="shared" si="214"/>
        <v>3031.0666666666671</v>
      </c>
      <c r="EM44" s="221">
        <f t="shared" si="215"/>
        <v>2971.0722433460078</v>
      </c>
      <c r="EN44" s="221">
        <f t="shared" si="216"/>
        <v>3089.2901439645625</v>
      </c>
      <c r="EO44" s="221">
        <f t="shared" si="217"/>
        <v>2916.8439306358382</v>
      </c>
      <c r="EP44" s="221">
        <f t="shared" si="218"/>
        <v>2964.9240506329115</v>
      </c>
      <c r="EQ44" s="221">
        <f t="shared" si="219"/>
        <v>2794.3106796116504</v>
      </c>
      <c r="ER44" s="221">
        <f t="shared" si="220"/>
        <v>3071.0727272727277</v>
      </c>
      <c r="ES44" s="221">
        <f t="shared" si="221"/>
        <v>2737.0862068965521</v>
      </c>
      <c r="ET44" s="221">
        <f t="shared" si="222"/>
        <v>3049.3093525179856</v>
      </c>
      <c r="EU44" s="221">
        <f t="shared" si="223"/>
        <v>3156.7863247863252</v>
      </c>
      <c r="EV44" s="221">
        <f t="shared" si="224"/>
        <v>3006.1279069767443</v>
      </c>
      <c r="EW44" s="221">
        <f t="shared" si="225"/>
        <v>3137.772421524664</v>
      </c>
      <c r="EX44" s="221">
        <f t="shared" si="226"/>
        <v>3049.5656565656568</v>
      </c>
      <c r="EY44" s="221">
        <f t="shared" si="227"/>
        <v>3198.8742514970058</v>
      </c>
      <c r="EZ44" s="221"/>
      <c r="FA44" s="221">
        <f t="shared" si="228"/>
        <v>2960.8466453674118</v>
      </c>
      <c r="FB44" s="221">
        <f t="shared" si="229"/>
        <v>3030.8710317460318</v>
      </c>
      <c r="FC44" s="221">
        <f t="shared" si="230"/>
        <v>3092.2557603686637</v>
      </c>
      <c r="FD44" s="221">
        <f t="shared" si="231"/>
        <v>3182.6642424242423</v>
      </c>
      <c r="FE44" s="222">
        <f t="shared" si="231"/>
        <v>3129.7965691097825</v>
      </c>
      <c r="FF44" s="70"/>
      <c r="FG44" s="70"/>
      <c r="FH44" s="70"/>
      <c r="FI44" s="70"/>
      <c r="FJ44" s="77"/>
      <c r="FK44" s="77"/>
      <c r="FL44" s="77"/>
      <c r="FM44" s="77"/>
      <c r="FN44" s="77"/>
      <c r="FO44" s="77"/>
      <c r="FP44" s="77"/>
      <c r="FQ44" s="77"/>
      <c r="FR44" s="77"/>
    </row>
    <row r="45" spans="1:174">
      <c r="A45" s="1" t="s">
        <v>413</v>
      </c>
      <c r="B45" s="2" t="s">
        <v>369</v>
      </c>
      <c r="C45" s="37" t="s">
        <v>339</v>
      </c>
      <c r="D45" s="2" t="s">
        <v>340</v>
      </c>
      <c r="E45" s="1">
        <v>1</v>
      </c>
      <c r="F45" s="68" t="s">
        <v>272</v>
      </c>
      <c r="G45" s="7">
        <f t="shared" ref="G45:AL45" si="239">G$39*G295</f>
        <v>0</v>
      </c>
      <c r="H45" s="7">
        <f t="shared" si="239"/>
        <v>4.2100845886338547</v>
      </c>
      <c r="I45" s="7">
        <f t="shared" si="239"/>
        <v>4.3880303074281173</v>
      </c>
      <c r="J45" s="7">
        <f t="shared" si="239"/>
        <v>1.215984741763158</v>
      </c>
      <c r="K45" s="7">
        <f t="shared" si="239"/>
        <v>6.0553836290414971</v>
      </c>
      <c r="L45" s="7">
        <f t="shared" si="239"/>
        <v>115.83411009049902</v>
      </c>
      <c r="M45" s="7">
        <f t="shared" si="239"/>
        <v>1.884847938597346</v>
      </c>
      <c r="N45" s="7">
        <f t="shared" si="239"/>
        <v>8.8742863391925937</v>
      </c>
      <c r="O45" s="7">
        <f t="shared" si="239"/>
        <v>4.6738626692633609</v>
      </c>
      <c r="P45" s="7">
        <f t="shared" si="239"/>
        <v>2.6083522630747371</v>
      </c>
      <c r="Q45" s="7">
        <f t="shared" si="239"/>
        <v>3.0924801554827366</v>
      </c>
      <c r="R45" s="7">
        <f t="shared" si="239"/>
        <v>2.5435351538908328</v>
      </c>
      <c r="S45" s="7">
        <f t="shared" si="239"/>
        <v>1.4871491711958575</v>
      </c>
      <c r="T45" s="7">
        <f t="shared" si="239"/>
        <v>3.4731579477298191</v>
      </c>
      <c r="U45" s="7">
        <f t="shared" si="239"/>
        <v>3.083645136242311</v>
      </c>
      <c r="V45" s="7">
        <f t="shared" si="239"/>
        <v>64.935231105679662</v>
      </c>
      <c r="W45" s="7">
        <f t="shared" si="239"/>
        <v>2.1100417032106349</v>
      </c>
      <c r="X45" s="7">
        <f t="shared" si="239"/>
        <v>11.908279855497295</v>
      </c>
      <c r="Y45" s="7">
        <f t="shared" si="239"/>
        <v>5.902254819720798</v>
      </c>
      <c r="Z45" s="7">
        <f t="shared" si="239"/>
        <v>8.4557394278143345</v>
      </c>
      <c r="AA45" s="7">
        <f t="shared" si="239"/>
        <v>8.0603959332991817</v>
      </c>
      <c r="AB45" s="7">
        <f t="shared" si="239"/>
        <v>8.3139706932582111</v>
      </c>
      <c r="AC45" s="7">
        <f t="shared" si="239"/>
        <v>8.3880002013473405</v>
      </c>
      <c r="AD45" s="7">
        <f t="shared" si="239"/>
        <v>3.9879265387446465</v>
      </c>
      <c r="AE45" s="7">
        <f t="shared" si="239"/>
        <v>6.3583007636511182</v>
      </c>
      <c r="AF45" s="7">
        <f t="shared" si="239"/>
        <v>9.944638006596394</v>
      </c>
      <c r="AG45" s="7">
        <f t="shared" si="239"/>
        <v>2.7248659676288551</v>
      </c>
      <c r="AH45" s="7">
        <f t="shared" si="239"/>
        <v>7.6391477517528861</v>
      </c>
      <c r="AI45" s="7">
        <f t="shared" si="239"/>
        <v>5.452548190325321</v>
      </c>
      <c r="AJ45" s="7">
        <f t="shared" si="239"/>
        <v>8.8335548088837719</v>
      </c>
      <c r="AK45" s="7">
        <f t="shared" si="239"/>
        <v>33.387216428980345</v>
      </c>
      <c r="AL45" s="7">
        <f t="shared" si="239"/>
        <v>4.9146709840670972</v>
      </c>
      <c r="AM45" s="7">
        <f t="shared" ref="AM45:BD45" si="240">AM$39*AM295</f>
        <v>10.95830164828369</v>
      </c>
      <c r="AN45" s="7">
        <f t="shared" si="240"/>
        <v>26.750064245528222</v>
      </c>
      <c r="AO45" s="7">
        <f t="shared" si="240"/>
        <v>6.7793615485811971</v>
      </c>
      <c r="AP45" s="7">
        <f t="shared" si="240"/>
        <v>15.788840087803226</v>
      </c>
      <c r="AQ45" s="7">
        <f t="shared" si="240"/>
        <v>6.1650240854445055</v>
      </c>
      <c r="AR45" s="7">
        <f t="shared" si="240"/>
        <v>3.3400969406118657</v>
      </c>
      <c r="AS45" s="7">
        <f t="shared" si="240"/>
        <v>7.6875543039708738</v>
      </c>
      <c r="AT45" s="7">
        <f t="shared" si="240"/>
        <v>6.2094296316994511</v>
      </c>
      <c r="AU45" s="7">
        <f t="shared" si="240"/>
        <v>3.960908755437706</v>
      </c>
      <c r="AV45" s="7">
        <f t="shared" si="240"/>
        <v>6.4424421232088864</v>
      </c>
      <c r="AW45" s="7">
        <f t="shared" si="240"/>
        <v>33.763200320575436</v>
      </c>
      <c r="AX45" s="7">
        <f t="shared" si="240"/>
        <v>2.4890513736769599</v>
      </c>
      <c r="AY45" s="7">
        <f t="shared" si="240"/>
        <v>4.7814703194133585</v>
      </c>
      <c r="AZ45" s="7">
        <f t="shared" si="240"/>
        <v>0</v>
      </c>
      <c r="BA45" s="7">
        <f t="shared" si="240"/>
        <v>14.285432708010932</v>
      </c>
      <c r="BB45" s="7">
        <f t="shared" si="240"/>
        <v>13.002139442275913</v>
      </c>
      <c r="BC45" s="7">
        <f t="shared" si="240"/>
        <v>17.990163412921042</v>
      </c>
      <c r="BD45" s="7">
        <f t="shared" si="240"/>
        <v>49.794287370471558</v>
      </c>
      <c r="BE45" s="9">
        <f t="shared" si="184"/>
        <v>594.92946163040801</v>
      </c>
      <c r="BF45" s="7"/>
      <c r="BG45" s="7">
        <f t="shared" ref="BG45:CY45" si="241">BG$39*BG295</f>
        <v>0</v>
      </c>
      <c r="BH45" s="7">
        <f t="shared" si="241"/>
        <v>5669.0277399698307</v>
      </c>
      <c r="BI45" s="7">
        <f t="shared" si="241"/>
        <v>5871.9572862357272</v>
      </c>
      <c r="BJ45" s="7">
        <f t="shared" si="241"/>
        <v>1647.7751331597233</v>
      </c>
      <c r="BK45" s="7">
        <f t="shared" si="241"/>
        <v>8302.954400536295</v>
      </c>
      <c r="BL45" s="7">
        <f t="shared" si="241"/>
        <v>166490.42269802242</v>
      </c>
      <c r="BM45" s="7">
        <f t="shared" si="241"/>
        <v>2615.800164176434</v>
      </c>
      <c r="BN45" s="7">
        <f t="shared" si="241"/>
        <v>12193.359372141898</v>
      </c>
      <c r="BO45" s="7">
        <f t="shared" si="241"/>
        <v>6308.1463995836129</v>
      </c>
      <c r="BP45" s="7">
        <f t="shared" si="241"/>
        <v>3554.9549157356269</v>
      </c>
      <c r="BQ45" s="7">
        <f t="shared" si="241"/>
        <v>4239.2317394823613</v>
      </c>
      <c r="BR45" s="7">
        <f t="shared" si="241"/>
        <v>3246.6066634097137</v>
      </c>
      <c r="BS45" s="7">
        <f t="shared" si="241"/>
        <v>2027.5990086640481</v>
      </c>
      <c r="BT45" s="7">
        <f t="shared" si="241"/>
        <v>4703.3070783413741</v>
      </c>
      <c r="BU45" s="7">
        <f t="shared" si="241"/>
        <v>4058.8681977179963</v>
      </c>
      <c r="BV45" s="7">
        <f t="shared" si="241"/>
        <v>93257.309600722729</v>
      </c>
      <c r="BW45" s="7">
        <f t="shared" si="241"/>
        <v>2796.2726710554352</v>
      </c>
      <c r="BX45" s="7">
        <f t="shared" si="241"/>
        <v>15811.388696420183</v>
      </c>
      <c r="BY45" s="7">
        <f t="shared" si="241"/>
        <v>8183.4571443778868</v>
      </c>
      <c r="BZ45" s="7">
        <f t="shared" si="241"/>
        <v>11342.764120013284</v>
      </c>
      <c r="CA45" s="7">
        <f t="shared" si="241"/>
        <v>11150.768072766494</v>
      </c>
      <c r="CB45" s="7">
        <f t="shared" si="241"/>
        <v>11523.94011860231</v>
      </c>
      <c r="CC45" s="7">
        <f t="shared" si="241"/>
        <v>11503.50019795657</v>
      </c>
      <c r="CD45" s="7">
        <f t="shared" si="241"/>
        <v>5383.7626556237028</v>
      </c>
      <c r="CE45" s="7">
        <f t="shared" si="241"/>
        <v>8836.0816612400849</v>
      </c>
      <c r="CF45" s="7">
        <f t="shared" si="241"/>
        <v>13504.660561560973</v>
      </c>
      <c r="CG45" s="7">
        <f t="shared" si="241"/>
        <v>3656.4717855687672</v>
      </c>
      <c r="CH45" s="7">
        <f t="shared" si="241"/>
        <v>10567.527635210885</v>
      </c>
      <c r="CI45" s="7">
        <f t="shared" si="241"/>
        <v>7329.6303135529588</v>
      </c>
      <c r="CJ45" s="7">
        <f t="shared" si="241"/>
        <v>12317.319178568132</v>
      </c>
      <c r="CK45" s="7">
        <f t="shared" si="241"/>
        <v>46161.985192346408</v>
      </c>
      <c r="CL45" s="7">
        <f t="shared" si="241"/>
        <v>6843.8921853954198</v>
      </c>
      <c r="CM45" s="7">
        <f t="shared" si="241"/>
        <v>15424.935719535797</v>
      </c>
      <c r="CN45" s="7">
        <f t="shared" si="241"/>
        <v>37054.055545873176</v>
      </c>
      <c r="CO45" s="7">
        <f t="shared" si="241"/>
        <v>9454.0518494125263</v>
      </c>
      <c r="CP45" s="7">
        <f t="shared" si="241"/>
        <v>22081.172928876564</v>
      </c>
      <c r="CQ45" s="7">
        <f t="shared" si="241"/>
        <v>8310.9611325327769</v>
      </c>
      <c r="CR45" s="7">
        <f t="shared" si="241"/>
        <v>4477.0577677051588</v>
      </c>
      <c r="CS45" s="7">
        <f t="shared" si="241"/>
        <v>10145.29223200026</v>
      </c>
      <c r="CT45" s="7">
        <f t="shared" si="241"/>
        <v>8344.790601127037</v>
      </c>
      <c r="CU45" s="7">
        <f t="shared" si="241"/>
        <v>5281.3151077861312</v>
      </c>
      <c r="CV45" s="7">
        <f t="shared" si="241"/>
        <v>9035.1851499497425</v>
      </c>
      <c r="CW45" s="7">
        <f t="shared" si="241"/>
        <v>46718.837870363714</v>
      </c>
      <c r="CX45" s="7">
        <f t="shared" si="241"/>
        <v>3327.4517252033725</v>
      </c>
      <c r="CY45" s="7">
        <f t="shared" si="241"/>
        <v>6455.3620187726565</v>
      </c>
      <c r="CZ45" s="7"/>
      <c r="DA45" s="7">
        <f t="shared" si="179"/>
        <v>19763.874829991772</v>
      </c>
      <c r="DB45" s="7">
        <f t="shared" si="179"/>
        <v>17628.047746392171</v>
      </c>
      <c r="DC45" s="7">
        <f t="shared" si="179"/>
        <v>26020.1703893089</v>
      </c>
      <c r="DD45" s="7">
        <f t="shared" si="179"/>
        <v>71045.493334441417</v>
      </c>
      <c r="DE45" s="9">
        <f t="shared" si="180"/>
        <v>831668.79853743245</v>
      </c>
      <c r="DF45" s="1"/>
      <c r="DG45" s="221"/>
      <c r="DH45" s="221">
        <f t="shared" si="186"/>
        <v>1346.5353535353534</v>
      </c>
      <c r="DI45" s="221">
        <f t="shared" si="187"/>
        <v>1338.176100628931</v>
      </c>
      <c r="DJ45" s="221">
        <f t="shared" ref="DJ45" si="242">BJ45/J45</f>
        <v>1355.0952380952383</v>
      </c>
      <c r="DK45" s="221">
        <f t="shared" si="188"/>
        <v>1371.1690140845071</v>
      </c>
      <c r="DL45" s="221">
        <f t="shared" si="189"/>
        <v>1437.3177518085697</v>
      </c>
      <c r="DM45" s="221">
        <f t="shared" si="190"/>
        <v>1387.8043478260868</v>
      </c>
      <c r="DN45" s="221">
        <f t="shared" si="191"/>
        <v>1374.010135135135</v>
      </c>
      <c r="DO45" s="221">
        <f t="shared" si="192"/>
        <v>1349.6644736842104</v>
      </c>
      <c r="DP45" s="221">
        <f t="shared" si="193"/>
        <v>1362.9121212121213</v>
      </c>
      <c r="DQ45" s="221">
        <f t="shared" si="194"/>
        <v>1370.8193832599118</v>
      </c>
      <c r="DR45" s="221">
        <f t="shared" si="195"/>
        <v>1276.4150943396226</v>
      </c>
      <c r="DS45" s="221">
        <f t="shared" si="196"/>
        <v>1363.4133333333334</v>
      </c>
      <c r="DT45" s="221">
        <f t="shared" si="197"/>
        <v>1354.1875</v>
      </c>
      <c r="DU45" s="221">
        <f t="shared" si="198"/>
        <v>1316.2565789473686</v>
      </c>
      <c r="DV45" s="221">
        <f t="shared" si="199"/>
        <v>1436.1588926810768</v>
      </c>
      <c r="DW45" s="221">
        <f t="shared" si="200"/>
        <v>1325.2215189873418</v>
      </c>
      <c r="DX45" s="221">
        <f t="shared" si="201"/>
        <v>1327.7642857142857</v>
      </c>
      <c r="DY45" s="221">
        <f t="shared" si="202"/>
        <v>1386.4967532467531</v>
      </c>
      <c r="DZ45" s="221">
        <f t="shared" si="203"/>
        <v>1341.4278215223096</v>
      </c>
      <c r="EA45" s="221">
        <f t="shared" si="204"/>
        <v>1383.4020270270271</v>
      </c>
      <c r="EB45" s="221">
        <f t="shared" si="205"/>
        <v>1386.0934256055364</v>
      </c>
      <c r="EC45" s="221">
        <f t="shared" si="206"/>
        <v>1371.4234527687297</v>
      </c>
      <c r="ED45" s="221">
        <f t="shared" si="235"/>
        <v>1350.015503875969</v>
      </c>
      <c r="EE45" s="221">
        <f t="shared" si="207"/>
        <v>1389.6923076923076</v>
      </c>
      <c r="EF45" s="221">
        <f t="shared" si="208"/>
        <v>1357.984126984127</v>
      </c>
      <c r="EG45" s="221">
        <f t="shared" si="209"/>
        <v>1341.8905109489051</v>
      </c>
      <c r="EH45" s="221">
        <f t="shared" si="210"/>
        <v>1383.3385579937303</v>
      </c>
      <c r="EI45" s="221">
        <f t="shared" si="211"/>
        <v>1344.2577777777776</v>
      </c>
      <c r="EJ45" s="221">
        <f t="shared" si="212"/>
        <v>1394.3785310734463</v>
      </c>
      <c r="EK45" s="221">
        <f t="shared" si="213"/>
        <v>1382.6245530393326</v>
      </c>
      <c r="EL45" s="221">
        <f t="shared" si="214"/>
        <v>1392.543307086614</v>
      </c>
      <c r="EM45" s="221">
        <f t="shared" si="215"/>
        <v>1407.602766798419</v>
      </c>
      <c r="EN45" s="221">
        <f t="shared" si="216"/>
        <v>1385.1950113378684</v>
      </c>
      <c r="EO45" s="221">
        <f t="shared" si="217"/>
        <v>1394.5342465753424</v>
      </c>
      <c r="EP45" s="221">
        <f t="shared" si="218"/>
        <v>1398.5304054054054</v>
      </c>
      <c r="EQ45" s="221">
        <f t="shared" si="219"/>
        <v>1348.082508250825</v>
      </c>
      <c r="ER45" s="221">
        <f t="shared" si="220"/>
        <v>1340.3975535168197</v>
      </c>
      <c r="ES45" s="221">
        <f t="shared" si="221"/>
        <v>1319.703488372093</v>
      </c>
      <c r="ET45" s="221">
        <f t="shared" si="222"/>
        <v>1343.8900343642613</v>
      </c>
      <c r="EU45" s="221">
        <f t="shared" si="223"/>
        <v>1333.3594470046085</v>
      </c>
      <c r="EV45" s="221">
        <f t="shared" si="224"/>
        <v>1402.4472361809048</v>
      </c>
      <c r="EW45" s="221">
        <f t="shared" si="225"/>
        <v>1383.7206611570248</v>
      </c>
      <c r="EX45" s="221">
        <f t="shared" si="226"/>
        <v>1336.8352941176472</v>
      </c>
      <c r="EY45" s="221">
        <f t="shared" si="227"/>
        <v>1350.0788643533124</v>
      </c>
      <c r="EZ45" s="221"/>
      <c r="FA45" s="221">
        <f t="shared" si="228"/>
        <v>1383.4985074626868</v>
      </c>
      <c r="FB45" s="221">
        <f t="shared" si="229"/>
        <v>1355.7805486284287</v>
      </c>
      <c r="FC45" s="221">
        <f t="shared" si="230"/>
        <v>1446.3554216867469</v>
      </c>
      <c r="FD45" s="221">
        <f t="shared" si="231"/>
        <v>1426.7800000000002</v>
      </c>
      <c r="FE45" s="222">
        <f t="shared" si="231"/>
        <v>1397.9284136614092</v>
      </c>
      <c r="FF45" s="70"/>
      <c r="FG45" s="70"/>
      <c r="FH45" s="70"/>
      <c r="FI45" s="70"/>
      <c r="FJ45" s="77"/>
      <c r="FK45" s="77"/>
      <c r="FL45" s="77"/>
      <c r="FM45" s="77"/>
      <c r="FN45" s="77"/>
      <c r="FO45" s="77"/>
      <c r="FP45" s="77"/>
      <c r="FQ45" s="77"/>
      <c r="FR45" s="77"/>
    </row>
    <row r="46" spans="1:174">
      <c r="A46" s="1" t="s">
        <v>413</v>
      </c>
      <c r="B46" s="2" t="s">
        <v>410</v>
      </c>
      <c r="C46" s="37" t="s">
        <v>339</v>
      </c>
      <c r="D46" s="2" t="s">
        <v>340</v>
      </c>
      <c r="E46" s="1">
        <v>1</v>
      </c>
      <c r="F46" s="68" t="s">
        <v>272</v>
      </c>
      <c r="G46" s="7">
        <f t="shared" ref="G46:AL46" si="243">G37-SUM(G41:G45)</f>
        <v>511.12806848136256</v>
      </c>
      <c r="H46" s="7">
        <f t="shared" si="243"/>
        <v>816.3419015621248</v>
      </c>
      <c r="I46" s="7">
        <f t="shared" si="243"/>
        <v>1067.2386245535508</v>
      </c>
      <c r="J46" s="7">
        <f t="shared" si="243"/>
        <v>463.428653174511</v>
      </c>
      <c r="K46" s="7">
        <f t="shared" si="243"/>
        <v>826.65022389741557</v>
      </c>
      <c r="L46" s="7">
        <f t="shared" si="243"/>
        <v>12354.452324501919</v>
      </c>
      <c r="M46" s="7">
        <f t="shared" si="243"/>
        <v>652.1672449828493</v>
      </c>
      <c r="N46" s="7">
        <f t="shared" si="243"/>
        <v>1271.4637013338352</v>
      </c>
      <c r="O46" s="7">
        <f t="shared" si="243"/>
        <v>969.7486294361911</v>
      </c>
      <c r="P46" s="7">
        <f t="shared" si="243"/>
        <v>1193.4069916896296</v>
      </c>
      <c r="Q46" s="7">
        <f t="shared" si="243"/>
        <v>710.33480927020582</v>
      </c>
      <c r="R46" s="7">
        <f t="shared" si="243"/>
        <v>1022.8605441075581</v>
      </c>
      <c r="S46" s="7">
        <f t="shared" si="243"/>
        <v>766.94994658893938</v>
      </c>
      <c r="T46" s="7">
        <f t="shared" si="243"/>
        <v>1057.4747315286131</v>
      </c>
      <c r="U46" s="7">
        <f t="shared" si="243"/>
        <v>991.81093224322183</v>
      </c>
      <c r="V46" s="7">
        <f t="shared" si="243"/>
        <v>5592.7087234196679</v>
      </c>
      <c r="W46" s="7">
        <f t="shared" si="243"/>
        <v>1120.0681039145115</v>
      </c>
      <c r="X46" s="7">
        <f t="shared" si="243"/>
        <v>1380.9073123306</v>
      </c>
      <c r="Y46" s="7">
        <f t="shared" si="243"/>
        <v>1010.89909322833</v>
      </c>
      <c r="Z46" s="7">
        <f t="shared" si="243"/>
        <v>1118.6117559013962</v>
      </c>
      <c r="AA46" s="7">
        <f t="shared" si="243"/>
        <v>1352.1332834663331</v>
      </c>
      <c r="AB46" s="7">
        <f t="shared" si="243"/>
        <v>1501.0093913530168</v>
      </c>
      <c r="AC46" s="7">
        <f t="shared" si="243"/>
        <v>1540.9881786622634</v>
      </c>
      <c r="AD46" s="7">
        <f t="shared" si="243"/>
        <v>835.36832745142613</v>
      </c>
      <c r="AE46" s="7">
        <f t="shared" si="243"/>
        <v>1144.303220928545</v>
      </c>
      <c r="AF46" s="7">
        <f t="shared" si="243"/>
        <v>1489.2211971914489</v>
      </c>
      <c r="AG46" s="7">
        <f t="shared" si="243"/>
        <v>665.17935838472943</v>
      </c>
      <c r="AH46" s="7">
        <f t="shared" si="243"/>
        <v>1351.8726429184956</v>
      </c>
      <c r="AI46" s="7">
        <f t="shared" si="243"/>
        <v>1014.1588170223621</v>
      </c>
      <c r="AJ46" s="7">
        <f t="shared" si="243"/>
        <v>1799.3219195244856</v>
      </c>
      <c r="AK46" s="7">
        <f t="shared" si="243"/>
        <v>2734.2456866197012</v>
      </c>
      <c r="AL46" s="7">
        <f t="shared" si="243"/>
        <v>1461.4402038828987</v>
      </c>
      <c r="AM46" s="7">
        <f t="shared" ref="AM46:BD46" si="244">AM37-SUM(AM41:AM45)</f>
        <v>838.08747938358442</v>
      </c>
      <c r="AN46" s="7">
        <f t="shared" si="244"/>
        <v>1758.0565249492479</v>
      </c>
      <c r="AO46" s="7">
        <f t="shared" si="244"/>
        <v>566.30388550898169</v>
      </c>
      <c r="AP46" s="7">
        <f t="shared" si="244"/>
        <v>3035.0233627234884</v>
      </c>
      <c r="AQ46" s="7">
        <f t="shared" si="244"/>
        <v>1120.2586730117353</v>
      </c>
      <c r="AR46" s="7">
        <f t="shared" si="244"/>
        <v>737.95710908151773</v>
      </c>
      <c r="AS46" s="7">
        <f t="shared" si="244"/>
        <v>3171.5978492798076</v>
      </c>
      <c r="AT46" s="7">
        <f t="shared" si="244"/>
        <v>1663.2318215154353</v>
      </c>
      <c r="AU46" s="7">
        <f t="shared" si="244"/>
        <v>735.32207969965191</v>
      </c>
      <c r="AV46" s="7">
        <f t="shared" si="244"/>
        <v>1838.0787424597006</v>
      </c>
      <c r="AW46" s="7">
        <f t="shared" si="244"/>
        <v>4432.8191786550915</v>
      </c>
      <c r="AX46" s="7">
        <f t="shared" si="244"/>
        <v>1140.3424669323299</v>
      </c>
      <c r="AY46" s="7">
        <f t="shared" si="244"/>
        <v>315.17966746642651</v>
      </c>
      <c r="AZ46" s="7">
        <f t="shared" si="244"/>
        <v>0</v>
      </c>
      <c r="BA46" s="7">
        <f t="shared" si="244"/>
        <v>2002.6774568901544</v>
      </c>
      <c r="BB46" s="7">
        <f t="shared" si="244"/>
        <v>1370.9182393236229</v>
      </c>
      <c r="BC46" s="7">
        <f t="shared" si="244"/>
        <v>1591.854006068542</v>
      </c>
      <c r="BD46" s="7">
        <f t="shared" si="244"/>
        <v>4125.7713527708474</v>
      </c>
      <c r="BE46" s="9">
        <f>SUM(G46:BD46)</f>
        <v>82231.374439272331</v>
      </c>
      <c r="BF46" s="7"/>
      <c r="BG46" s="7">
        <f>G46*DG46</f>
        <v>255564.03424068127</v>
      </c>
      <c r="BH46" s="110">
        <f t="shared" ref="BH46:DD46" si="245">H46*DH46</f>
        <v>408170.95078106242</v>
      </c>
      <c r="BI46" s="110">
        <f t="shared" si="245"/>
        <v>533619.31227677537</v>
      </c>
      <c r="BJ46" s="110">
        <f t="shared" si="245"/>
        <v>231714.32658725549</v>
      </c>
      <c r="BK46" s="110">
        <f t="shared" si="245"/>
        <v>413325.11194870778</v>
      </c>
      <c r="BL46" s="110">
        <f t="shared" si="245"/>
        <v>6177226.1622509593</v>
      </c>
      <c r="BM46" s="110">
        <f t="shared" si="245"/>
        <v>326083.62249142467</v>
      </c>
      <c r="BN46" s="110">
        <f t="shared" si="245"/>
        <v>635731.85066691763</v>
      </c>
      <c r="BO46" s="110">
        <f t="shared" si="245"/>
        <v>484874.31471809553</v>
      </c>
      <c r="BP46" s="110">
        <f t="shared" si="245"/>
        <v>596703.49584481481</v>
      </c>
      <c r="BQ46" s="110">
        <f t="shared" si="245"/>
        <v>355167.4046351029</v>
      </c>
      <c r="BR46" s="110">
        <f t="shared" si="245"/>
        <v>511430.27205377904</v>
      </c>
      <c r="BS46" s="110">
        <f t="shared" si="245"/>
        <v>383474.9732944697</v>
      </c>
      <c r="BT46" s="110">
        <f t="shared" si="245"/>
        <v>528737.36576430651</v>
      </c>
      <c r="BU46" s="110">
        <f t="shared" si="245"/>
        <v>495905.46612161089</v>
      </c>
      <c r="BV46" s="110">
        <f t="shared" si="245"/>
        <v>2796354.3617098341</v>
      </c>
      <c r="BW46" s="110">
        <f t="shared" si="245"/>
        <v>560034.05195725581</v>
      </c>
      <c r="BX46" s="110">
        <f t="shared" si="245"/>
        <v>690453.65616530005</v>
      </c>
      <c r="BY46" s="110">
        <f t="shared" si="245"/>
        <v>505449.54661416501</v>
      </c>
      <c r="BZ46" s="110">
        <f t="shared" si="245"/>
        <v>559305.87795069814</v>
      </c>
      <c r="CA46" s="110">
        <f t="shared" si="245"/>
        <v>676066.64173316653</v>
      </c>
      <c r="CB46" s="110">
        <f t="shared" si="245"/>
        <v>750504.69567650836</v>
      </c>
      <c r="CC46" s="110">
        <f t="shared" si="245"/>
        <v>770494.08933113166</v>
      </c>
      <c r="CD46" s="110">
        <f t="shared" si="245"/>
        <v>417684.16372571304</v>
      </c>
      <c r="CE46" s="110">
        <f t="shared" si="245"/>
        <v>572151.61046427244</v>
      </c>
      <c r="CF46" s="110">
        <f t="shared" si="245"/>
        <v>744610.59859572444</v>
      </c>
      <c r="CG46" s="110">
        <f t="shared" si="245"/>
        <v>332589.67919236474</v>
      </c>
      <c r="CH46" s="110">
        <f t="shared" si="245"/>
        <v>675936.32145924773</v>
      </c>
      <c r="CI46" s="110">
        <f t="shared" si="245"/>
        <v>507079.40851118107</v>
      </c>
      <c r="CJ46" s="110">
        <f t="shared" si="245"/>
        <v>899660.95976224274</v>
      </c>
      <c r="CK46" s="110">
        <f t="shared" si="245"/>
        <v>1367122.8433098507</v>
      </c>
      <c r="CL46" s="110">
        <f t="shared" si="245"/>
        <v>730720.10194144933</v>
      </c>
      <c r="CM46" s="110">
        <f t="shared" si="245"/>
        <v>419043.73969179223</v>
      </c>
      <c r="CN46" s="110">
        <f t="shared" si="245"/>
        <v>879028.26247462397</v>
      </c>
      <c r="CO46" s="110">
        <f t="shared" si="245"/>
        <v>283151.94275449082</v>
      </c>
      <c r="CP46" s="110">
        <f t="shared" si="245"/>
        <v>1517511.6813617442</v>
      </c>
      <c r="CQ46" s="110">
        <f t="shared" si="245"/>
        <v>560129.33650586766</v>
      </c>
      <c r="CR46" s="110">
        <f t="shared" si="245"/>
        <v>368978.55454075884</v>
      </c>
      <c r="CS46" s="110">
        <f t="shared" si="245"/>
        <v>1585798.9246399037</v>
      </c>
      <c r="CT46" s="110">
        <f t="shared" si="245"/>
        <v>831615.91075771768</v>
      </c>
      <c r="CU46" s="110">
        <f t="shared" si="245"/>
        <v>367661.03984982596</v>
      </c>
      <c r="CV46" s="110">
        <f t="shared" si="245"/>
        <v>919039.37122985034</v>
      </c>
      <c r="CW46" s="110">
        <f t="shared" si="245"/>
        <v>2216409.5893275458</v>
      </c>
      <c r="CX46" s="110">
        <f t="shared" si="245"/>
        <v>570171.23346616491</v>
      </c>
      <c r="CY46" s="110">
        <f t="shared" si="245"/>
        <v>157589.83373321325</v>
      </c>
      <c r="CZ46" s="110">
        <f t="shared" si="245"/>
        <v>0</v>
      </c>
      <c r="DA46" s="110">
        <f t="shared" si="245"/>
        <v>1001338.7284450772</v>
      </c>
      <c r="DB46" s="110">
        <f t="shared" si="245"/>
        <v>685459.11966181139</v>
      </c>
      <c r="DC46" s="110">
        <f t="shared" si="245"/>
        <v>795927.00303427107</v>
      </c>
      <c r="DD46" s="110">
        <f t="shared" si="245"/>
        <v>2062885.6763854236</v>
      </c>
      <c r="DE46" s="9">
        <f t="shared" si="180"/>
        <v>41115687.219636135</v>
      </c>
      <c r="DF46" s="1"/>
      <c r="DG46" s="221">
        <v>500</v>
      </c>
      <c r="DH46" s="221">
        <v>500</v>
      </c>
      <c r="DI46" s="221">
        <v>500</v>
      </c>
      <c r="DJ46" s="221">
        <v>500</v>
      </c>
      <c r="DK46" s="221">
        <v>500</v>
      </c>
      <c r="DL46" s="221">
        <v>500</v>
      </c>
      <c r="DM46" s="221">
        <v>500</v>
      </c>
      <c r="DN46" s="221">
        <v>500</v>
      </c>
      <c r="DO46" s="221">
        <v>500</v>
      </c>
      <c r="DP46" s="221">
        <v>500</v>
      </c>
      <c r="DQ46" s="221">
        <v>500</v>
      </c>
      <c r="DR46" s="221">
        <v>500</v>
      </c>
      <c r="DS46" s="221">
        <v>500</v>
      </c>
      <c r="DT46" s="221">
        <v>500</v>
      </c>
      <c r="DU46" s="221">
        <v>500</v>
      </c>
      <c r="DV46" s="221">
        <v>500</v>
      </c>
      <c r="DW46" s="221">
        <v>500</v>
      </c>
      <c r="DX46" s="221">
        <v>500</v>
      </c>
      <c r="DY46" s="221">
        <v>500</v>
      </c>
      <c r="DZ46" s="221">
        <v>500</v>
      </c>
      <c r="EA46" s="221">
        <v>500</v>
      </c>
      <c r="EB46" s="221">
        <v>500</v>
      </c>
      <c r="EC46" s="221">
        <v>500</v>
      </c>
      <c r="ED46" s="221">
        <v>500</v>
      </c>
      <c r="EE46" s="221">
        <v>500</v>
      </c>
      <c r="EF46" s="221">
        <v>500</v>
      </c>
      <c r="EG46" s="221">
        <v>500</v>
      </c>
      <c r="EH46" s="221">
        <v>500</v>
      </c>
      <c r="EI46" s="221">
        <v>500</v>
      </c>
      <c r="EJ46" s="221">
        <v>500</v>
      </c>
      <c r="EK46" s="221">
        <v>500</v>
      </c>
      <c r="EL46" s="221">
        <v>500</v>
      </c>
      <c r="EM46" s="221">
        <v>500</v>
      </c>
      <c r="EN46" s="221">
        <v>500</v>
      </c>
      <c r="EO46" s="221">
        <v>500</v>
      </c>
      <c r="EP46" s="221">
        <v>500</v>
      </c>
      <c r="EQ46" s="221">
        <v>500</v>
      </c>
      <c r="ER46" s="221">
        <v>500</v>
      </c>
      <c r="ES46" s="221">
        <v>500</v>
      </c>
      <c r="ET46" s="221">
        <v>500</v>
      </c>
      <c r="EU46" s="221">
        <v>500</v>
      </c>
      <c r="EV46" s="221">
        <v>500</v>
      </c>
      <c r="EW46" s="221">
        <v>500</v>
      </c>
      <c r="EX46" s="221">
        <v>500</v>
      </c>
      <c r="EY46" s="221">
        <v>500</v>
      </c>
      <c r="EZ46" s="221">
        <v>500</v>
      </c>
      <c r="FA46" s="221">
        <v>500</v>
      </c>
      <c r="FB46" s="221">
        <v>500</v>
      </c>
      <c r="FC46" s="221">
        <v>500</v>
      </c>
      <c r="FD46" s="221">
        <v>500</v>
      </c>
      <c r="FE46" s="222">
        <v>500</v>
      </c>
      <c r="FF46" s="70"/>
      <c r="FG46" s="70"/>
      <c r="FH46" s="70"/>
      <c r="FI46" s="70"/>
      <c r="FJ46" s="77"/>
      <c r="FK46" s="77"/>
      <c r="FL46" s="77"/>
      <c r="FM46" s="77"/>
      <c r="FN46" s="77"/>
      <c r="FO46" s="77"/>
      <c r="FP46" s="77"/>
      <c r="FQ46" s="77"/>
      <c r="FR46" s="77"/>
    </row>
    <row r="47" spans="1:174">
      <c r="A47" s="1"/>
      <c r="C47" s="37"/>
      <c r="D47" s="1"/>
      <c r="E47" s="1"/>
      <c r="F47" s="68"/>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3"/>
      <c r="BF47" s="7"/>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3"/>
      <c r="DF47" s="70"/>
      <c r="DG47" s="230"/>
      <c r="DH47" s="230"/>
      <c r="DI47" s="230"/>
      <c r="DJ47" s="230"/>
      <c r="DK47" s="230"/>
      <c r="DL47" s="230"/>
      <c r="DM47" s="230"/>
      <c r="DN47" s="230"/>
      <c r="DO47" s="230"/>
      <c r="DP47" s="230"/>
      <c r="DQ47" s="230"/>
      <c r="DR47" s="230"/>
      <c r="DS47" s="230"/>
      <c r="DT47" s="230"/>
      <c r="DU47" s="230"/>
      <c r="DV47" s="230"/>
      <c r="DW47" s="230"/>
      <c r="DX47" s="230"/>
      <c r="DY47" s="230"/>
      <c r="DZ47" s="230"/>
      <c r="EA47" s="230"/>
      <c r="EB47" s="230"/>
      <c r="EC47" s="230"/>
      <c r="ED47" s="230"/>
      <c r="EE47" s="230"/>
      <c r="EF47" s="230"/>
      <c r="EG47" s="230"/>
      <c r="EH47" s="230"/>
      <c r="EI47" s="230"/>
      <c r="EJ47" s="230"/>
      <c r="EK47" s="230"/>
      <c r="EL47" s="230"/>
      <c r="EM47" s="230"/>
      <c r="EN47" s="230"/>
      <c r="EO47" s="230"/>
      <c r="EP47" s="230"/>
      <c r="EQ47" s="230"/>
      <c r="ER47" s="230"/>
      <c r="ES47" s="230"/>
      <c r="ET47" s="230"/>
      <c r="EU47" s="230"/>
      <c r="EV47" s="230"/>
      <c r="EW47" s="230"/>
      <c r="EX47" s="230"/>
      <c r="EY47" s="230"/>
      <c r="EZ47" s="230"/>
      <c r="FA47" s="230"/>
      <c r="FB47" s="230"/>
      <c r="FC47" s="230"/>
      <c r="FD47" s="230"/>
      <c r="FE47" s="231"/>
      <c r="FF47" s="70"/>
      <c r="FG47" s="70"/>
      <c r="FH47" s="70"/>
      <c r="FI47" s="70"/>
      <c r="FJ47" s="77"/>
      <c r="FK47" s="77"/>
      <c r="FL47" s="77"/>
      <c r="FM47" s="77"/>
      <c r="FN47" s="77"/>
      <c r="FO47" s="77"/>
      <c r="FP47" s="77"/>
      <c r="FQ47" s="77"/>
      <c r="FR47" s="77"/>
    </row>
    <row r="48" spans="1:174">
      <c r="A48" s="1" t="s">
        <v>411</v>
      </c>
      <c r="B48" s="2" t="s">
        <v>550</v>
      </c>
      <c r="C48" s="37" t="s">
        <v>565</v>
      </c>
      <c r="D48" s="1">
        <v>1</v>
      </c>
      <c r="E48" s="1">
        <v>1</v>
      </c>
      <c r="F48" s="68" t="s">
        <v>566</v>
      </c>
      <c r="G48" s="7">
        <v>223.54205687248066</v>
      </c>
      <c r="H48" s="7">
        <v>386.25543106303951</v>
      </c>
      <c r="I48" s="7">
        <v>1268.6480777055961</v>
      </c>
      <c r="J48" s="7">
        <v>319.57892681244135</v>
      </c>
      <c r="K48" s="7">
        <v>494.45573164618582</v>
      </c>
      <c r="L48" s="7">
        <v>2341.759303643802</v>
      </c>
      <c r="M48" s="7">
        <v>683.59940709182604</v>
      </c>
      <c r="N48" s="7">
        <v>916.25772335801537</v>
      </c>
      <c r="O48" s="7">
        <v>-0.20051086965044868</v>
      </c>
      <c r="P48" s="7">
        <v>1394.6721309680909</v>
      </c>
      <c r="Q48" s="7">
        <v>951.71954668420324</v>
      </c>
      <c r="R48" s="7">
        <v>1634.6331759440634</v>
      </c>
      <c r="S48" s="7">
        <v>505.79526904983783</v>
      </c>
      <c r="T48" s="7">
        <v>509.2868993718472</v>
      </c>
      <c r="U48" s="7">
        <v>791.29612679338197</v>
      </c>
      <c r="V48" s="7">
        <v>2071.0202412614399</v>
      </c>
      <c r="W48" s="7">
        <v>695.00726414634732</v>
      </c>
      <c r="X48" s="7">
        <v>2400.9259927417693</v>
      </c>
      <c r="Y48" s="7">
        <v>926.45868070087636</v>
      </c>
      <c r="Z48" s="7">
        <v>713.22721319900347</v>
      </c>
      <c r="AA48" s="7">
        <v>699.12644298427881</v>
      </c>
      <c r="AB48" s="7">
        <v>1671.6915819069652</v>
      </c>
      <c r="AC48" s="7">
        <v>745.21725605214112</v>
      </c>
      <c r="AD48" s="7">
        <v>617.53006984334672</v>
      </c>
      <c r="AE48" s="7">
        <v>1325.4489440681202</v>
      </c>
      <c r="AF48" s="7">
        <v>508.33078581984614</v>
      </c>
      <c r="AG48" s="7">
        <v>518.15308811003263</v>
      </c>
      <c r="AH48" s="7">
        <v>836.30802186735423</v>
      </c>
      <c r="AI48" s="7">
        <v>1021.4876754859506</v>
      </c>
      <c r="AJ48" s="7">
        <v>4728.5759709469248</v>
      </c>
      <c r="AK48" s="7">
        <v>1350.0329888472727</v>
      </c>
      <c r="AL48" s="7">
        <v>2923.3909733730807</v>
      </c>
      <c r="AM48" s="7">
        <v>482.54093845361609</v>
      </c>
      <c r="AN48" s="7">
        <v>250.78915997957802</v>
      </c>
      <c r="AO48" s="7">
        <v>216.55406181554042</v>
      </c>
      <c r="AP48" s="7">
        <v>9922.6584782446844</v>
      </c>
      <c r="AQ48" s="7">
        <v>3457.392283017718</v>
      </c>
      <c r="AR48" s="7">
        <v>2670.2227191639763</v>
      </c>
      <c r="AS48" s="7">
        <v>16984.733814352327</v>
      </c>
      <c r="AT48" s="7">
        <v>11638.9318813555</v>
      </c>
      <c r="AU48" s="7">
        <v>2375.0662758273447</v>
      </c>
      <c r="AV48" s="7">
        <v>6368.5467076106734</v>
      </c>
      <c r="AW48" s="7">
        <v>5314.2764893002677</v>
      </c>
      <c r="AX48" s="7">
        <v>6175.7062842061159</v>
      </c>
      <c r="AY48" s="7">
        <v>0.41536853845431709</v>
      </c>
      <c r="AZ48" s="7">
        <v>4954.3255624114545</v>
      </c>
      <c r="BA48" s="7">
        <v>2617.1004196271097</v>
      </c>
      <c r="BB48" s="7">
        <v>1549.6900412687021</v>
      </c>
      <c r="BC48" s="7">
        <v>1375.3428086452532</v>
      </c>
      <c r="BD48" s="7">
        <v>2733.9327589149789</v>
      </c>
      <c r="BE48" s="9">
        <f>SUM(G48:BD48)</f>
        <v>115261.45854022319</v>
      </c>
      <c r="BF48" s="7"/>
      <c r="BG48" s="110">
        <f>G48*DG48</f>
        <v>211639.05375156185</v>
      </c>
      <c r="BH48" s="110">
        <f t="shared" ref="BH48:DD48" si="246">H48*DH48</f>
        <v>365688.38580212073</v>
      </c>
      <c r="BI48" s="110">
        <f t="shared" si="246"/>
        <v>1201096.0374338564</v>
      </c>
      <c r="BJ48" s="110">
        <f t="shared" si="246"/>
        <v>302562.22303665779</v>
      </c>
      <c r="BK48" s="110">
        <f t="shared" si="246"/>
        <v>468127.31631672446</v>
      </c>
      <c r="BL48" s="110">
        <f t="shared" si="246"/>
        <v>2217067.0256461389</v>
      </c>
      <c r="BM48" s="110">
        <f t="shared" si="246"/>
        <v>647199.60836977197</v>
      </c>
      <c r="BN48" s="110">
        <f t="shared" si="246"/>
        <v>867469.50563611323</v>
      </c>
      <c r="BO48" s="110">
        <f t="shared" si="246"/>
        <v>-189.83421425674388</v>
      </c>
      <c r="BP48" s="110">
        <f t="shared" si="246"/>
        <v>1320409.6545471929</v>
      </c>
      <c r="BQ48" s="110">
        <f t="shared" si="246"/>
        <v>901043.08386144356</v>
      </c>
      <c r="BR48" s="110">
        <f t="shared" si="246"/>
        <v>1547593.4301931381</v>
      </c>
      <c r="BS48" s="110">
        <f t="shared" si="246"/>
        <v>478863.05436828214</v>
      </c>
      <c r="BT48" s="110">
        <f t="shared" si="246"/>
        <v>482168.76492556604</v>
      </c>
      <c r="BU48" s="110">
        <f t="shared" si="246"/>
        <v>749161.77230739128</v>
      </c>
      <c r="BV48" s="110">
        <f t="shared" si="246"/>
        <v>1960744.0778400607</v>
      </c>
      <c r="BW48" s="110">
        <f t="shared" si="246"/>
        <v>658000.02823765052</v>
      </c>
      <c r="BX48" s="110">
        <f t="shared" si="246"/>
        <v>2273083.2503758315</v>
      </c>
      <c r="BY48" s="110">
        <f t="shared" si="246"/>
        <v>877127.28990099858</v>
      </c>
      <c r="BZ48" s="110">
        <f t="shared" si="246"/>
        <v>675249.81483644468</v>
      </c>
      <c r="CA48" s="110">
        <f t="shared" si="246"/>
        <v>661899.87206878513</v>
      </c>
      <c r="CB48" s="110">
        <f t="shared" si="246"/>
        <v>1582678.5773965737</v>
      </c>
      <c r="CC48" s="110">
        <f t="shared" si="246"/>
        <v>705536.4754032843</v>
      </c>
      <c r="CD48" s="110">
        <f t="shared" si="246"/>
        <v>584648.28262422117</v>
      </c>
      <c r="CE48" s="110">
        <f t="shared" si="246"/>
        <v>1254872.4130180313</v>
      </c>
      <c r="CF48" s="110">
        <f t="shared" si="246"/>
        <v>481263.56180515286</v>
      </c>
      <c r="CG48" s="110">
        <f t="shared" si="246"/>
        <v>490562.85336326313</v>
      </c>
      <c r="CH48" s="110">
        <f t="shared" si="246"/>
        <v>791776.90708023775</v>
      </c>
      <c r="CI48" s="110">
        <f t="shared" si="246"/>
        <v>967096.25062657695</v>
      </c>
      <c r="CJ48" s="110">
        <f t="shared" si="246"/>
        <v>4476792.2335726637</v>
      </c>
      <c r="CK48" s="110">
        <f t="shared" si="246"/>
        <v>1278147.4246522577</v>
      </c>
      <c r="CL48" s="110">
        <f t="shared" si="246"/>
        <v>2767728.3997770273</v>
      </c>
      <c r="CM48" s="110">
        <f t="shared" si="246"/>
        <v>456846.95327363291</v>
      </c>
      <c r="CN48" s="110">
        <f t="shared" si="246"/>
        <v>237435.32314147291</v>
      </c>
      <c r="CO48" s="110">
        <f t="shared" si="246"/>
        <v>205023.15031861153</v>
      </c>
      <c r="CP48" s="110">
        <f t="shared" si="246"/>
        <v>9394304.0536375362</v>
      </c>
      <c r="CQ48" s="110">
        <f t="shared" si="246"/>
        <v>3273295.6002244824</v>
      </c>
      <c r="CR48" s="110">
        <f t="shared" si="246"/>
        <v>2528040.6626667148</v>
      </c>
      <c r="CS48" s="110">
        <f t="shared" si="246"/>
        <v>16080343.193505807</v>
      </c>
      <c r="CT48" s="110">
        <f t="shared" si="246"/>
        <v>11019190.592194129</v>
      </c>
      <c r="CU48" s="110">
        <f t="shared" si="246"/>
        <v>2248600.4926584591</v>
      </c>
      <c r="CV48" s="110">
        <f t="shared" si="246"/>
        <v>6029439.0139758699</v>
      </c>
      <c r="CW48" s="110">
        <f t="shared" si="246"/>
        <v>5031305.8012670502</v>
      </c>
      <c r="CX48" s="110">
        <f t="shared" si="246"/>
        <v>5846866.8156817807</v>
      </c>
      <c r="CY48" s="110">
        <f t="shared" si="246"/>
        <v>393.25129985176818</v>
      </c>
      <c r="CZ48" s="110">
        <f t="shared" si="246"/>
        <v>4690521.276737052</v>
      </c>
      <c r="DA48" s="110">
        <f t="shared" si="246"/>
        <v>2477746.9802859407</v>
      </c>
      <c r="DB48" s="110">
        <f t="shared" si="246"/>
        <v>1467173.285112161</v>
      </c>
      <c r="DC48" s="110">
        <f t="shared" si="246"/>
        <v>1302109.5657706189</v>
      </c>
      <c r="DD48" s="110">
        <f t="shared" si="246"/>
        <v>2588358.3170536393</v>
      </c>
      <c r="DE48" s="9">
        <f t="shared" ref="DE48:DE54" si="247">SUM(BG48:DD48)</f>
        <v>109124101.12336561</v>
      </c>
      <c r="DF48" s="70"/>
      <c r="DG48" s="230">
        <v>946.75273508953683</v>
      </c>
      <c r="DH48" s="230">
        <v>946.75273508953683</v>
      </c>
      <c r="DI48" s="230">
        <v>946.75273508953683</v>
      </c>
      <c r="DJ48" s="230">
        <v>946.75273508953683</v>
      </c>
      <c r="DK48" s="230">
        <v>946.75273508953683</v>
      </c>
      <c r="DL48" s="230">
        <v>946.75273508953683</v>
      </c>
      <c r="DM48" s="230">
        <v>946.75273508953683</v>
      </c>
      <c r="DN48" s="230">
        <v>946.75273508953683</v>
      </c>
      <c r="DO48" s="230">
        <v>946.75273508953683</v>
      </c>
      <c r="DP48" s="230">
        <v>946.75273508953683</v>
      </c>
      <c r="DQ48" s="230">
        <v>946.75273508953683</v>
      </c>
      <c r="DR48" s="230">
        <v>946.75273508953683</v>
      </c>
      <c r="DS48" s="230">
        <v>946.75273508953683</v>
      </c>
      <c r="DT48" s="230">
        <v>946.75273508953683</v>
      </c>
      <c r="DU48" s="230">
        <v>946.75273508953683</v>
      </c>
      <c r="DV48" s="230">
        <v>946.75273508953683</v>
      </c>
      <c r="DW48" s="230">
        <v>946.75273508953683</v>
      </c>
      <c r="DX48" s="230">
        <v>946.75273508953683</v>
      </c>
      <c r="DY48" s="230">
        <v>946.75273508953683</v>
      </c>
      <c r="DZ48" s="230">
        <v>946.75273508953683</v>
      </c>
      <c r="EA48" s="230">
        <v>946.75273508953683</v>
      </c>
      <c r="EB48" s="230">
        <v>946.75273508953683</v>
      </c>
      <c r="EC48" s="230">
        <v>946.75273508953683</v>
      </c>
      <c r="ED48" s="230">
        <v>946.75273508953683</v>
      </c>
      <c r="EE48" s="230">
        <v>946.75273508953683</v>
      </c>
      <c r="EF48" s="230">
        <v>946.75273508953683</v>
      </c>
      <c r="EG48" s="230">
        <v>946.75273508953683</v>
      </c>
      <c r="EH48" s="230">
        <v>946.75273508953683</v>
      </c>
      <c r="EI48" s="230">
        <v>946.75273508953683</v>
      </c>
      <c r="EJ48" s="230">
        <v>946.75273508953683</v>
      </c>
      <c r="EK48" s="230">
        <v>946.75273508953683</v>
      </c>
      <c r="EL48" s="230">
        <v>946.75273508953683</v>
      </c>
      <c r="EM48" s="230">
        <v>946.75273508953683</v>
      </c>
      <c r="EN48" s="230">
        <v>946.75273508953683</v>
      </c>
      <c r="EO48" s="230">
        <v>946.75273508953683</v>
      </c>
      <c r="EP48" s="230">
        <v>946.75273508953683</v>
      </c>
      <c r="EQ48" s="230">
        <v>946.75273508953683</v>
      </c>
      <c r="ER48" s="230">
        <v>946.75273508953683</v>
      </c>
      <c r="ES48" s="230">
        <v>946.75273508953683</v>
      </c>
      <c r="ET48" s="230">
        <v>946.75273508953683</v>
      </c>
      <c r="EU48" s="230">
        <v>946.75273508953683</v>
      </c>
      <c r="EV48" s="230">
        <v>946.75273508953683</v>
      </c>
      <c r="EW48" s="230">
        <v>946.75273508953683</v>
      </c>
      <c r="EX48" s="230">
        <v>946.75273508953683</v>
      </c>
      <c r="EY48" s="230">
        <v>946.75273508953683</v>
      </c>
      <c r="EZ48" s="230">
        <v>946.75273508953683</v>
      </c>
      <c r="FA48" s="230">
        <v>946.75273508953683</v>
      </c>
      <c r="FB48" s="230">
        <v>946.75273508953683</v>
      </c>
      <c r="FC48" s="230">
        <v>946.75273508953683</v>
      </c>
      <c r="FD48" s="230">
        <v>946.75273508953683</v>
      </c>
      <c r="FE48" s="230">
        <v>946.75273508953683</v>
      </c>
      <c r="FF48" s="70" t="s">
        <v>363</v>
      </c>
      <c r="FG48" s="70"/>
      <c r="FH48" s="70"/>
      <c r="FI48" s="70"/>
      <c r="FJ48" s="77"/>
      <c r="FK48" s="77"/>
      <c r="FL48" s="77"/>
      <c r="FM48" s="77"/>
      <c r="FN48" s="77"/>
      <c r="FO48" s="77"/>
      <c r="FP48" s="77"/>
      <c r="FQ48" s="77"/>
      <c r="FR48" s="77"/>
    </row>
    <row r="49" spans="1:174">
      <c r="A49" s="1" t="s">
        <v>412</v>
      </c>
      <c r="B49" s="2" t="s">
        <v>271</v>
      </c>
      <c r="C49" s="37" t="s">
        <v>565</v>
      </c>
      <c r="D49" s="2">
        <v>1</v>
      </c>
      <c r="E49" s="1">
        <v>1</v>
      </c>
      <c r="F49" s="68" t="s">
        <v>272</v>
      </c>
      <c r="G49" s="7">
        <v>0</v>
      </c>
      <c r="H49" s="7">
        <v>0</v>
      </c>
      <c r="I49" s="7">
        <v>3.208333333333333</v>
      </c>
      <c r="J49" s="45">
        <v>0.2</v>
      </c>
      <c r="K49" s="45">
        <v>0.66666666666666663</v>
      </c>
      <c r="L49" s="7">
        <v>4.1739130434782608</v>
      </c>
      <c r="M49" s="45">
        <v>1.25</v>
      </c>
      <c r="N49" s="7">
        <v>4.166666666666667</v>
      </c>
      <c r="O49" s="7">
        <v>3.8888888888888888</v>
      </c>
      <c r="P49" s="7">
        <v>14.101694915254237</v>
      </c>
      <c r="Q49" s="7">
        <v>6.9795918367346941</v>
      </c>
      <c r="R49" s="7">
        <v>4.3333333333333339</v>
      </c>
      <c r="S49" s="7">
        <v>4.8000000000000007</v>
      </c>
      <c r="T49" s="7">
        <v>1</v>
      </c>
      <c r="U49" s="7">
        <v>2.1538461538461537</v>
      </c>
      <c r="V49" s="7">
        <v>14</v>
      </c>
      <c r="W49" s="7">
        <v>3.75</v>
      </c>
      <c r="X49" s="7">
        <v>10.285714285714285</v>
      </c>
      <c r="Y49" s="7">
        <v>2.5714285714285712</v>
      </c>
      <c r="Z49" s="7">
        <v>2.5</v>
      </c>
      <c r="AA49" s="7">
        <v>21.5625</v>
      </c>
      <c r="AB49" s="7">
        <v>18</v>
      </c>
      <c r="AC49" s="7">
        <v>6.4285714285714288</v>
      </c>
      <c r="AD49" s="7">
        <v>10</v>
      </c>
      <c r="AE49" s="7">
        <v>7.0714285714285712</v>
      </c>
      <c r="AF49" s="7">
        <v>25.94736842105263</v>
      </c>
      <c r="AG49" s="7">
        <v>6.4285714285714288</v>
      </c>
      <c r="AH49" s="7">
        <v>20.967741935483872</v>
      </c>
      <c r="AI49" s="7">
        <v>5</v>
      </c>
      <c r="AJ49" s="7">
        <v>15</v>
      </c>
      <c r="AK49" s="7">
        <v>14.571428571428571</v>
      </c>
      <c r="AL49" s="7">
        <v>7.7142857142857135</v>
      </c>
      <c r="AM49" s="7">
        <v>13</v>
      </c>
      <c r="AN49" s="7">
        <v>7</v>
      </c>
      <c r="AO49" s="7">
        <v>2</v>
      </c>
      <c r="AP49" s="7">
        <v>6.2222222222222214</v>
      </c>
      <c r="AQ49" s="7">
        <v>4.375</v>
      </c>
      <c r="AR49" s="7">
        <v>2</v>
      </c>
      <c r="AS49" s="7">
        <v>11</v>
      </c>
      <c r="AT49" s="7">
        <v>16.399999999999999</v>
      </c>
      <c r="AU49" s="7">
        <v>6</v>
      </c>
      <c r="AV49" s="7">
        <v>25.777777777777775</v>
      </c>
      <c r="AW49" s="7">
        <v>28.52</v>
      </c>
      <c r="AX49" s="7">
        <v>45</v>
      </c>
      <c r="AY49" s="7">
        <v>1</v>
      </c>
      <c r="AZ49" s="7">
        <v>26</v>
      </c>
      <c r="BA49" s="7">
        <v>1.6</v>
      </c>
      <c r="BB49" s="7">
        <v>37.097560975609753</v>
      </c>
      <c r="BC49" s="7">
        <v>18.490566037735849</v>
      </c>
      <c r="BD49" s="7">
        <v>50.769230769230774</v>
      </c>
      <c r="BE49" s="9">
        <f t="shared" ref="BE49:BE54" si="248">SUM(G49:BD49)</f>
        <v>544.97433154874363</v>
      </c>
      <c r="BF49" s="7"/>
      <c r="BG49" s="7">
        <v>0</v>
      </c>
      <c r="BH49" s="7">
        <v>0</v>
      </c>
      <c r="BI49" s="7">
        <v>387766.66499999998</v>
      </c>
      <c r="BJ49" s="7">
        <v>42352.200000000004</v>
      </c>
      <c r="BK49" s="7">
        <v>47035.199999999997</v>
      </c>
      <c r="BL49" s="7">
        <v>456146.54608695651</v>
      </c>
      <c r="BM49" s="7">
        <v>413230.80000000005</v>
      </c>
      <c r="BN49" s="7">
        <v>283279.40000000002</v>
      </c>
      <c r="BO49" s="7">
        <v>461999.15999999992</v>
      </c>
      <c r="BP49" s="7">
        <v>5390596.1288135592</v>
      </c>
      <c r="BQ49" s="7">
        <v>831872.20408163266</v>
      </c>
      <c r="BR49" s="7">
        <v>1079531.922857143</v>
      </c>
      <c r="BS49" s="7">
        <v>451925.08800000005</v>
      </c>
      <c r="BT49" s="7">
        <v>90931.199999999997</v>
      </c>
      <c r="BU49" s="7">
        <v>209851.9015384615</v>
      </c>
      <c r="BV49" s="7">
        <v>1699045.74</v>
      </c>
      <c r="BW49" s="7">
        <v>388095.435</v>
      </c>
      <c r="BX49" s="7">
        <v>664852.31999999983</v>
      </c>
      <c r="BY49" s="7">
        <v>180262.28571428571</v>
      </c>
      <c r="BZ49" s="7">
        <v>223682.8</v>
      </c>
      <c r="CA49" s="7">
        <v>2852958.09375</v>
      </c>
      <c r="CB49" s="7">
        <v>2129946.7799999998</v>
      </c>
      <c r="CC49" s="7">
        <v>1067815.4571428571</v>
      </c>
      <c r="CD49" s="7">
        <v>1097882.3999999999</v>
      </c>
      <c r="CE49" s="7">
        <v>707932.97142857139</v>
      </c>
      <c r="CF49" s="7">
        <v>2640613.1494736839</v>
      </c>
      <c r="CG49" s="7">
        <v>712891.92857142852</v>
      </c>
      <c r="CH49" s="7">
        <v>2115122.276129032</v>
      </c>
      <c r="CI49" s="7">
        <v>464910.48</v>
      </c>
      <c r="CJ49" s="7">
        <v>2115895.6799999997</v>
      </c>
      <c r="CK49" s="7">
        <v>1490591.5199999998</v>
      </c>
      <c r="CL49" s="7">
        <v>602183.93142857135</v>
      </c>
      <c r="CM49" s="7">
        <v>1036710</v>
      </c>
      <c r="CN49" s="7">
        <v>518215.5</v>
      </c>
      <c r="CO49" s="7">
        <v>193032.95999999999</v>
      </c>
      <c r="CP49" s="7">
        <v>585474.55999999994</v>
      </c>
      <c r="CQ49" s="7">
        <v>524647.19999999995</v>
      </c>
      <c r="CR49" s="7">
        <v>149865.29999999999</v>
      </c>
      <c r="CS49" s="7">
        <v>1095425.7</v>
      </c>
      <c r="CT49" s="7">
        <v>1920788.8826666665</v>
      </c>
      <c r="CU49" s="7">
        <v>877500.54</v>
      </c>
      <c r="CV49" s="7">
        <v>2387070.293333333</v>
      </c>
      <c r="CW49" s="7">
        <v>4102923.2640000004</v>
      </c>
      <c r="CX49" s="7">
        <v>4188891.96</v>
      </c>
      <c r="CY49" s="7">
        <v>171631.44</v>
      </c>
      <c r="CZ49" s="7">
        <v>2518252.9411764704</v>
      </c>
      <c r="DA49" s="7">
        <v>118306.944</v>
      </c>
      <c r="DB49" s="7">
        <v>3720708.781463414</v>
      </c>
      <c r="DC49" s="7">
        <v>2317190.2415094338</v>
      </c>
      <c r="DD49" s="7">
        <v>4881015.7846153844</v>
      </c>
      <c r="DE49" s="9">
        <f t="shared" si="247"/>
        <v>62608853.957780883</v>
      </c>
      <c r="DF49" s="70"/>
      <c r="DG49" s="230">
        <v>0</v>
      </c>
      <c r="DH49" s="230">
        <v>0</v>
      </c>
      <c r="DI49" s="230">
        <v>120862.33714285714</v>
      </c>
      <c r="DJ49" s="230">
        <v>211761</v>
      </c>
      <c r="DK49" s="230">
        <v>70552.800000000003</v>
      </c>
      <c r="DL49" s="230">
        <v>109285.11</v>
      </c>
      <c r="DM49" s="230">
        <v>330584.64</v>
      </c>
      <c r="DN49" s="230">
        <v>67987.055999999997</v>
      </c>
      <c r="DO49" s="230">
        <v>118799.78399999999</v>
      </c>
      <c r="DP49" s="230">
        <v>382265.83124999999</v>
      </c>
      <c r="DQ49" s="230">
        <v>119186.36842105263</v>
      </c>
      <c r="DR49" s="230">
        <v>249122.75142857141</v>
      </c>
      <c r="DS49" s="230">
        <v>94151.06</v>
      </c>
      <c r="DT49" s="230">
        <v>90931.199999999997</v>
      </c>
      <c r="DU49" s="230">
        <v>97431.239999999991</v>
      </c>
      <c r="DV49" s="230">
        <v>121360.41</v>
      </c>
      <c r="DW49" s="230">
        <v>103492.11599999999</v>
      </c>
      <c r="DX49" s="230">
        <v>64638.419999999991</v>
      </c>
      <c r="DY49" s="230">
        <v>70102</v>
      </c>
      <c r="DZ49" s="230">
        <v>89473.12</v>
      </c>
      <c r="EA49" s="230">
        <v>132311.1</v>
      </c>
      <c r="EB49" s="230">
        <v>118330.37666666665</v>
      </c>
      <c r="EC49" s="230">
        <v>166104.62666666665</v>
      </c>
      <c r="ED49" s="230">
        <v>109788.23999999999</v>
      </c>
      <c r="EE49" s="230">
        <v>100111.73333333334</v>
      </c>
      <c r="EF49" s="230">
        <v>101768.05241379309</v>
      </c>
      <c r="EG49" s="230">
        <v>110894.29999999999</v>
      </c>
      <c r="EH49" s="230">
        <v>100875.06239999998</v>
      </c>
      <c r="EI49" s="230">
        <v>92982.09599999999</v>
      </c>
      <c r="EJ49" s="230">
        <v>141059.71199999997</v>
      </c>
      <c r="EK49" s="230">
        <v>102295.49647058822</v>
      </c>
      <c r="EL49" s="230">
        <v>78060.87999999999</v>
      </c>
      <c r="EM49" s="230">
        <v>79746.923076923078</v>
      </c>
      <c r="EN49" s="230">
        <v>74030.78571428571</v>
      </c>
      <c r="EO49" s="230">
        <v>96516.479999999996</v>
      </c>
      <c r="EP49" s="230">
        <v>94094.125714285721</v>
      </c>
      <c r="EQ49" s="230">
        <v>119919.35999999999</v>
      </c>
      <c r="ER49" s="230">
        <v>74932.649999999994</v>
      </c>
      <c r="ES49" s="230">
        <v>99584.154545454541</v>
      </c>
      <c r="ET49" s="230">
        <v>117121.27333333333</v>
      </c>
      <c r="EU49" s="230">
        <v>146250.09</v>
      </c>
      <c r="EV49" s="230">
        <v>92601.864827586207</v>
      </c>
      <c r="EW49" s="230">
        <v>143861.26451612904</v>
      </c>
      <c r="EX49" s="230">
        <v>93086.487999999998</v>
      </c>
      <c r="EY49" s="230">
        <v>171631.44</v>
      </c>
      <c r="EZ49" s="230">
        <v>96855.882352941175</v>
      </c>
      <c r="FA49" s="230">
        <v>73941.84</v>
      </c>
      <c r="FB49" s="230">
        <v>100295.23999999999</v>
      </c>
      <c r="FC49" s="230">
        <v>125317.43142857142</v>
      </c>
      <c r="FD49" s="230">
        <v>96141.219999999987</v>
      </c>
      <c r="FE49" s="222">
        <f t="shared" ref="FE49:FE54" si="249">DE49/BE49</f>
        <v>114884.04193249792</v>
      </c>
      <c r="FF49" s="70" t="s">
        <v>619</v>
      </c>
      <c r="FG49" s="70"/>
      <c r="FH49" s="70"/>
      <c r="FI49" s="70"/>
      <c r="FJ49" s="77"/>
      <c r="FK49" s="77"/>
      <c r="FL49" s="77"/>
      <c r="FM49" s="77"/>
      <c r="FN49" s="77"/>
      <c r="FO49" s="77"/>
      <c r="FP49" s="77"/>
      <c r="FQ49" s="77"/>
      <c r="FR49" s="77"/>
    </row>
    <row r="50" spans="1:174">
      <c r="A50" s="1" t="s">
        <v>412</v>
      </c>
      <c r="B50" s="2" t="s">
        <v>278</v>
      </c>
      <c r="C50" s="37" t="s">
        <v>565</v>
      </c>
      <c r="D50" s="2">
        <v>1</v>
      </c>
      <c r="E50" s="1">
        <v>1</v>
      </c>
      <c r="F50" s="68" t="s">
        <v>272</v>
      </c>
      <c r="G50" s="7">
        <v>0</v>
      </c>
      <c r="H50" s="7">
        <v>0</v>
      </c>
      <c r="I50" s="7">
        <v>10.541666666666666</v>
      </c>
      <c r="J50" s="7">
        <v>0.60000000000000009</v>
      </c>
      <c r="K50" s="7">
        <v>3</v>
      </c>
      <c r="L50" s="7">
        <v>30.983606557377048</v>
      </c>
      <c r="M50" s="7">
        <v>1.875</v>
      </c>
      <c r="N50" s="7">
        <v>9.7777777777777768</v>
      </c>
      <c r="O50" s="7">
        <v>7.7777777777777777</v>
      </c>
      <c r="P50" s="7">
        <v>1.7627118644067796</v>
      </c>
      <c r="Q50" s="7">
        <v>19.836734693877553</v>
      </c>
      <c r="R50" s="7">
        <v>5.5714285714285712</v>
      </c>
      <c r="S50" s="7">
        <v>7.1999999999999993</v>
      </c>
      <c r="T50" s="7">
        <v>10.666666666666666</v>
      </c>
      <c r="U50" s="7">
        <v>7</v>
      </c>
      <c r="V50" s="7">
        <v>46.097560975609753</v>
      </c>
      <c r="W50" s="7">
        <v>11.375</v>
      </c>
      <c r="X50" s="7">
        <v>11.941176470588236</v>
      </c>
      <c r="Y50" s="7">
        <v>4.5</v>
      </c>
      <c r="Z50" s="7">
        <v>4.166666666666667</v>
      </c>
      <c r="AA50" s="7">
        <v>40.519230769230766</v>
      </c>
      <c r="AB50" s="7">
        <v>35</v>
      </c>
      <c r="AC50" s="7">
        <v>28.111111111111111</v>
      </c>
      <c r="AD50" s="7">
        <v>29.53125</v>
      </c>
      <c r="AE50" s="7">
        <v>23.375</v>
      </c>
      <c r="AF50" s="7">
        <v>47.828571428571429</v>
      </c>
      <c r="AG50" s="7">
        <v>24.444444444444443</v>
      </c>
      <c r="AH50" s="7">
        <v>44.045454545454547</v>
      </c>
      <c r="AI50" s="7">
        <v>20.428571428571431</v>
      </c>
      <c r="AJ50" s="7">
        <v>47.19178082191781</v>
      </c>
      <c r="AK50" s="7">
        <v>45.535714285714285</v>
      </c>
      <c r="AL50" s="7">
        <v>22.555555555555557</v>
      </c>
      <c r="AM50" s="7">
        <v>33.055555555555557</v>
      </c>
      <c r="AN50" s="7">
        <v>44</v>
      </c>
      <c r="AO50" s="7">
        <v>8</v>
      </c>
      <c r="AP50" s="7">
        <v>24.074074074074073</v>
      </c>
      <c r="AQ50" s="7">
        <v>18</v>
      </c>
      <c r="AR50" s="7">
        <v>22</v>
      </c>
      <c r="AS50" s="7">
        <v>30</v>
      </c>
      <c r="AT50" s="7">
        <v>39.177777777777777</v>
      </c>
      <c r="AU50" s="7">
        <v>27.176470588235293</v>
      </c>
      <c r="AV50" s="7">
        <v>67.833333333333329</v>
      </c>
      <c r="AW50" s="7">
        <v>86.8</v>
      </c>
      <c r="AX50" s="7">
        <v>115.5</v>
      </c>
      <c r="AY50" s="7">
        <v>1</v>
      </c>
      <c r="AZ50" s="7">
        <v>56.760000000000005</v>
      </c>
      <c r="BA50" s="7">
        <v>16.2</v>
      </c>
      <c r="BB50" s="7">
        <v>90.885245901639351</v>
      </c>
      <c r="BC50" s="7">
        <v>39</v>
      </c>
      <c r="BD50" s="7">
        <v>88.111888111888106</v>
      </c>
      <c r="BE50" s="9">
        <f t="shared" si="248"/>
        <v>1410.8148044219183</v>
      </c>
      <c r="BF50" s="7"/>
      <c r="BG50" s="7">
        <v>0</v>
      </c>
      <c r="BH50" s="7">
        <v>15892.416000000003</v>
      </c>
      <c r="BI50" s="7">
        <v>320239.92</v>
      </c>
      <c r="BJ50" s="7">
        <v>16114.896000000002</v>
      </c>
      <c r="BK50" s="7">
        <v>86285.759999999995</v>
      </c>
      <c r="BL50" s="7">
        <v>928902.3639344261</v>
      </c>
      <c r="BM50" s="7">
        <v>55845.487499999996</v>
      </c>
      <c r="BN50" s="7">
        <v>289748.47999999998</v>
      </c>
      <c r="BO50" s="7">
        <v>254800.98</v>
      </c>
      <c r="BP50" s="7">
        <v>55120.088135593222</v>
      </c>
      <c r="BQ50" s="7">
        <v>630725.51020408166</v>
      </c>
      <c r="BR50" s="7">
        <v>155630.16857142857</v>
      </c>
      <c r="BS50" s="7">
        <v>232846.27199999997</v>
      </c>
      <c r="BT50" s="7">
        <v>319331.19999999995</v>
      </c>
      <c r="BU50" s="7">
        <v>191526.13846153844</v>
      </c>
      <c r="BV50" s="7">
        <v>1368253.5804878047</v>
      </c>
      <c r="BW50" s="7">
        <v>350214.63750000001</v>
      </c>
      <c r="BX50" s="7">
        <v>385012.32</v>
      </c>
      <c r="BY50" s="7">
        <v>134811</v>
      </c>
      <c r="BZ50" s="7">
        <v>144447.6</v>
      </c>
      <c r="CA50" s="7">
        <v>1245632.1865384614</v>
      </c>
      <c r="CB50" s="7">
        <v>966086.94</v>
      </c>
      <c r="CC50" s="7">
        <v>849812.68888888881</v>
      </c>
      <c r="CD50" s="7">
        <v>921655.66499999992</v>
      </c>
      <c r="CE50" s="7">
        <v>635136.15</v>
      </c>
      <c r="CF50" s="7">
        <v>1500394.1965714286</v>
      </c>
      <c r="CG50" s="7">
        <v>781179.81333333324</v>
      </c>
      <c r="CH50" s="7">
        <v>1334054.4763636363</v>
      </c>
      <c r="CI50" s="7">
        <v>583123.32000000007</v>
      </c>
      <c r="CJ50" s="7">
        <v>1394477.4821917808</v>
      </c>
      <c r="CK50" s="7">
        <v>1312224.5357142857</v>
      </c>
      <c r="CL50" s="7">
        <v>683471.04</v>
      </c>
      <c r="CM50" s="7">
        <v>1084794.375</v>
      </c>
      <c r="CN50" s="7">
        <v>1319279.28</v>
      </c>
      <c r="CO50" s="7">
        <v>237215.28</v>
      </c>
      <c r="CP50" s="7">
        <v>725055.76</v>
      </c>
      <c r="CQ50" s="7">
        <v>507579.83999999997</v>
      </c>
      <c r="CR50" s="7">
        <v>625973.4</v>
      </c>
      <c r="CS50" s="7">
        <v>995880.47999999986</v>
      </c>
      <c r="CT50" s="7">
        <v>1237766.0559999999</v>
      </c>
      <c r="CU50" s="7">
        <v>815142.88058823522</v>
      </c>
      <c r="CV50" s="7">
        <v>1980877.14</v>
      </c>
      <c r="CW50" s="7">
        <v>2339076.0959999999</v>
      </c>
      <c r="CX50" s="7">
        <v>3508879.2458823528</v>
      </c>
      <c r="CY50" s="7">
        <v>27867.600000000002</v>
      </c>
      <c r="CZ50" s="7">
        <v>1701810.0000000002</v>
      </c>
      <c r="DA50" s="7">
        <v>450751.39199999999</v>
      </c>
      <c r="DB50" s="7">
        <v>2477877.4268852458</v>
      </c>
      <c r="DC50" s="7">
        <v>1110569.915</v>
      </c>
      <c r="DD50" s="7">
        <v>2553821.5015384615</v>
      </c>
      <c r="DE50" s="9">
        <f t="shared" si="247"/>
        <v>41843214.982290983</v>
      </c>
      <c r="DF50" s="1"/>
      <c r="DG50" s="221">
        <v>0</v>
      </c>
      <c r="DH50" s="221">
        <v>26487.360000000001</v>
      </c>
      <c r="DI50" s="221">
        <v>30378.490434782609</v>
      </c>
      <c r="DJ50" s="221">
        <v>26858.16</v>
      </c>
      <c r="DK50" s="221">
        <v>28761.919999999998</v>
      </c>
      <c r="DL50" s="221">
        <v>29980.446666666663</v>
      </c>
      <c r="DM50" s="221">
        <v>29784.26</v>
      </c>
      <c r="DN50" s="221">
        <v>29633.367272727275</v>
      </c>
      <c r="DO50" s="221">
        <v>32760.126</v>
      </c>
      <c r="DP50" s="221">
        <v>31270.050000000003</v>
      </c>
      <c r="DQ50" s="221">
        <v>31795.833333333332</v>
      </c>
      <c r="DR50" s="221">
        <v>27933.620000000003</v>
      </c>
      <c r="DS50" s="221">
        <v>32339.759999999998</v>
      </c>
      <c r="DT50" s="221">
        <v>29937.299999999996</v>
      </c>
      <c r="DU50" s="221">
        <v>27360.876923076921</v>
      </c>
      <c r="DV50" s="221">
        <v>29681.691428571427</v>
      </c>
      <c r="DW50" s="221">
        <v>30788.100000000002</v>
      </c>
      <c r="DX50" s="221">
        <v>32242.41103448276</v>
      </c>
      <c r="DY50" s="221">
        <v>29958</v>
      </c>
      <c r="DZ50" s="221">
        <v>34667.423999999999</v>
      </c>
      <c r="EA50" s="221">
        <v>30741.753061224488</v>
      </c>
      <c r="EB50" s="221">
        <v>27602.483999999997</v>
      </c>
      <c r="EC50" s="221">
        <v>30230.490909090906</v>
      </c>
      <c r="ED50" s="221">
        <v>31209.503999999997</v>
      </c>
      <c r="EE50" s="221">
        <v>27171.600000000002</v>
      </c>
      <c r="EF50" s="221">
        <v>31370.249032258063</v>
      </c>
      <c r="EG50" s="221">
        <v>31957.356</v>
      </c>
      <c r="EH50" s="221">
        <v>30288.130526315788</v>
      </c>
      <c r="EI50" s="221">
        <v>28544.49818181818</v>
      </c>
      <c r="EJ50" s="221">
        <v>29549.16</v>
      </c>
      <c r="EK50" s="221">
        <v>28817.48</v>
      </c>
      <c r="EL50" s="221">
        <v>30301.67172413793</v>
      </c>
      <c r="EM50" s="221">
        <v>32817.308823529413</v>
      </c>
      <c r="EN50" s="221">
        <v>29983.62</v>
      </c>
      <c r="EO50" s="221">
        <v>29651.91</v>
      </c>
      <c r="EP50" s="221">
        <v>30117.700800000002</v>
      </c>
      <c r="EQ50" s="221">
        <v>28198.879999999997</v>
      </c>
      <c r="ER50" s="221">
        <v>28453.336363636365</v>
      </c>
      <c r="ES50" s="221">
        <v>33196.015999999996</v>
      </c>
      <c r="ET50" s="221">
        <v>31593.574883720928</v>
      </c>
      <c r="EU50" s="221">
        <v>29994.434999999998</v>
      </c>
      <c r="EV50" s="221">
        <v>29202.12</v>
      </c>
      <c r="EW50" s="221">
        <v>26947.881290322581</v>
      </c>
      <c r="EX50" s="221">
        <v>30379.906890756301</v>
      </c>
      <c r="EY50" s="221">
        <v>27867.600000000002</v>
      </c>
      <c r="EZ50" s="221">
        <v>29982.558139534885</v>
      </c>
      <c r="FA50" s="221">
        <v>27824.16</v>
      </c>
      <c r="FB50" s="221">
        <v>27263.802857142855</v>
      </c>
      <c r="FC50" s="221">
        <v>28476.151666666668</v>
      </c>
      <c r="FD50" s="221">
        <v>28983.8472</v>
      </c>
      <c r="FE50" s="222">
        <f t="shared" si="249"/>
        <v>29658.899843651874</v>
      </c>
      <c r="FF50" s="70" t="s">
        <v>619</v>
      </c>
    </row>
    <row r="51" spans="1:174">
      <c r="A51" s="1" t="s">
        <v>412</v>
      </c>
      <c r="B51" s="2" t="s">
        <v>279</v>
      </c>
      <c r="C51" s="37" t="s">
        <v>565</v>
      </c>
      <c r="D51" s="2">
        <v>1</v>
      </c>
      <c r="E51" s="1">
        <v>1</v>
      </c>
      <c r="F51" s="68" t="s">
        <v>272</v>
      </c>
      <c r="G51" s="7">
        <v>0</v>
      </c>
      <c r="H51" s="7">
        <v>1.6</v>
      </c>
      <c r="I51" s="7">
        <v>27.457627118644069</v>
      </c>
      <c r="J51" s="7">
        <v>0</v>
      </c>
      <c r="K51" s="7">
        <v>16.695652173913043</v>
      </c>
      <c r="L51" s="7">
        <v>43.333333333333329</v>
      </c>
      <c r="M51" s="7">
        <v>7.5</v>
      </c>
      <c r="N51" s="7">
        <v>30.789473684210527</v>
      </c>
      <c r="O51" s="7">
        <v>1.3333333333333333</v>
      </c>
      <c r="P51" s="7">
        <v>4.406779661016949</v>
      </c>
      <c r="Q51" s="7">
        <v>27.5748031496063</v>
      </c>
      <c r="R51" s="7">
        <v>10.56</v>
      </c>
      <c r="S51" s="7">
        <v>13.222222222222223</v>
      </c>
      <c r="T51" s="7">
        <v>24</v>
      </c>
      <c r="U51" s="7">
        <v>8.0357142857142865</v>
      </c>
      <c r="V51" s="7">
        <v>49.410256410256409</v>
      </c>
      <c r="W51" s="7">
        <v>22.5</v>
      </c>
      <c r="X51" s="7">
        <v>24.243243243243246</v>
      </c>
      <c r="Y51" s="7">
        <v>11</v>
      </c>
      <c r="Z51" s="7">
        <v>4</v>
      </c>
      <c r="AA51" s="7">
        <v>60.545454545454547</v>
      </c>
      <c r="AB51" s="7">
        <v>60.833333333333336</v>
      </c>
      <c r="AC51" s="7">
        <v>50.454545454545453</v>
      </c>
      <c r="AD51" s="7">
        <v>49.38095238095238</v>
      </c>
      <c r="AE51" s="7">
        <v>31.266666666666666</v>
      </c>
      <c r="AF51" s="7">
        <v>66.682352941176475</v>
      </c>
      <c r="AG51" s="7">
        <v>38.076923076923073</v>
      </c>
      <c r="AH51" s="7">
        <v>86.399999999999991</v>
      </c>
      <c r="AI51" s="7">
        <v>58.861313868613138</v>
      </c>
      <c r="AJ51" s="7">
        <v>100.61870503597123</v>
      </c>
      <c r="AK51" s="7">
        <v>105.46938775510203</v>
      </c>
      <c r="AL51" s="7">
        <v>51.1875</v>
      </c>
      <c r="AM51" s="7">
        <v>52.093023255813954</v>
      </c>
      <c r="AN51" s="7">
        <v>79.826086956521749</v>
      </c>
      <c r="AO51" s="7">
        <v>38.634615384615387</v>
      </c>
      <c r="AP51" s="7">
        <v>45.549295774647888</v>
      </c>
      <c r="AQ51" s="7">
        <v>49.483870967741936</v>
      </c>
      <c r="AR51" s="7">
        <v>42.566037735849058</v>
      </c>
      <c r="AS51" s="7">
        <v>45.575757575757578</v>
      </c>
      <c r="AT51" s="7">
        <v>56.335294117647059</v>
      </c>
      <c r="AU51" s="7">
        <v>51.652173913043477</v>
      </c>
      <c r="AV51" s="7">
        <v>124.76106194690266</v>
      </c>
      <c r="AW51" s="7">
        <v>127.77108433734941</v>
      </c>
      <c r="AX51" s="7">
        <v>222.44905660377358</v>
      </c>
      <c r="AY51" s="7">
        <v>0</v>
      </c>
      <c r="AZ51" s="7">
        <v>105.99166666666666</v>
      </c>
      <c r="BA51" s="7">
        <v>38.78125</v>
      </c>
      <c r="BB51" s="7">
        <v>172.42735042735043</v>
      </c>
      <c r="BC51" s="7">
        <v>66.242105263157896</v>
      </c>
      <c r="BD51" s="7">
        <v>152.43428571428569</v>
      </c>
      <c r="BE51" s="9">
        <f t="shared" si="248"/>
        <v>2560.0135903153564</v>
      </c>
      <c r="BF51" s="7"/>
      <c r="BG51" s="7">
        <v>0</v>
      </c>
      <c r="BH51" s="7">
        <v>24313.441409674982</v>
      </c>
      <c r="BI51" s="7">
        <v>382666.76725861203</v>
      </c>
      <c r="BJ51" s="7">
        <v>0</v>
      </c>
      <c r="BK51" s="7">
        <v>233830.62607878773</v>
      </c>
      <c r="BL51" s="7">
        <v>683385.41132812493</v>
      </c>
      <c r="BM51" s="7">
        <v>104169.7807769784</v>
      </c>
      <c r="BN51" s="7">
        <v>426152.88066195988</v>
      </c>
      <c r="BO51" s="7">
        <v>16048.04364536409</v>
      </c>
      <c r="BP51" s="7">
        <v>60440.490616948686</v>
      </c>
      <c r="BQ51" s="7">
        <v>389954.54691435088</v>
      </c>
      <c r="BR51" s="7">
        <v>151268.50734238312</v>
      </c>
      <c r="BS51" s="7">
        <v>181672.94425203511</v>
      </c>
      <c r="BT51" s="7">
        <v>327025.82064448425</v>
      </c>
      <c r="BU51" s="7">
        <v>118297.46707383011</v>
      </c>
      <c r="BV51" s="7">
        <v>668391.54379975388</v>
      </c>
      <c r="BW51" s="7">
        <v>312801.23669724766</v>
      </c>
      <c r="BX51" s="7">
        <v>338756.31201266818</v>
      </c>
      <c r="BY51" s="7">
        <v>151535.7569135119</v>
      </c>
      <c r="BZ51" s="7">
        <v>55047.587518412751</v>
      </c>
      <c r="CA51" s="7">
        <v>815983.60662526486</v>
      </c>
      <c r="CB51" s="7">
        <v>809679.41085789038</v>
      </c>
      <c r="CC51" s="7">
        <v>645325.09717609093</v>
      </c>
      <c r="CD51" s="7">
        <v>678443.19308500097</v>
      </c>
      <c r="CE51" s="7">
        <v>427213.71751075931</v>
      </c>
      <c r="CF51" s="7">
        <v>919523.43500481988</v>
      </c>
      <c r="CG51" s="7">
        <v>543269.31647714321</v>
      </c>
      <c r="CH51" s="7">
        <v>1173606.5479087443</v>
      </c>
      <c r="CI51" s="7">
        <v>787068.85159114597</v>
      </c>
      <c r="CJ51" s="7">
        <v>1323409.1127118752</v>
      </c>
      <c r="CK51" s="7">
        <v>1470034.1750703126</v>
      </c>
      <c r="CL51" s="7">
        <v>704498.64765928418</v>
      </c>
      <c r="CM51" s="7">
        <v>754969.44075134164</v>
      </c>
      <c r="CN51" s="7">
        <v>1120900.1006575464</v>
      </c>
      <c r="CO51" s="7">
        <v>522111.57093728677</v>
      </c>
      <c r="CP51" s="7">
        <v>626509.16223994608</v>
      </c>
      <c r="CQ51" s="7">
        <v>677228.48154329683</v>
      </c>
      <c r="CR51" s="7">
        <v>612802.53106298717</v>
      </c>
      <c r="CS51" s="7">
        <v>654659.54191486503</v>
      </c>
      <c r="CT51" s="7">
        <v>776127.33573599113</v>
      </c>
      <c r="CU51" s="7">
        <v>764743.06629539072</v>
      </c>
      <c r="CV51" s="7">
        <v>1580737.4978394732</v>
      </c>
      <c r="CW51" s="7">
        <v>1734336.7882825353</v>
      </c>
      <c r="CX51" s="7">
        <v>3113976.4898955678</v>
      </c>
      <c r="CY51" s="7">
        <v>0</v>
      </c>
      <c r="CZ51" s="7">
        <v>1468695.5091586744</v>
      </c>
      <c r="DA51" s="7">
        <v>541448.13025895762</v>
      </c>
      <c r="DB51" s="7">
        <v>2302137.2445377591</v>
      </c>
      <c r="DC51" s="7">
        <v>904810.10486560268</v>
      </c>
      <c r="DD51" s="7">
        <v>2138798.7681383891</v>
      </c>
      <c r="DE51" s="9">
        <f t="shared" si="247"/>
        <v>35218806.040739067</v>
      </c>
      <c r="DF51" s="1"/>
      <c r="DG51" s="221">
        <v>0</v>
      </c>
      <c r="DH51" s="221">
        <v>15195.900881046864</v>
      </c>
      <c r="DI51" s="221">
        <v>13936.629177937104</v>
      </c>
      <c r="DJ51" s="221">
        <v>0</v>
      </c>
      <c r="DK51" s="221">
        <v>14005.480207844057</v>
      </c>
      <c r="DL51" s="221">
        <v>15770.432569110577</v>
      </c>
      <c r="DM51" s="221">
        <v>13889.30410359712</v>
      </c>
      <c r="DN51" s="221">
        <v>13840.86279073032</v>
      </c>
      <c r="DO51" s="221">
        <v>12036.032734023069</v>
      </c>
      <c r="DP51" s="221">
        <v>13715.342101538356</v>
      </c>
      <c r="DQ51" s="221">
        <v>14141.698303290281</v>
      </c>
      <c r="DR51" s="221">
        <v>14324.669255907491</v>
      </c>
      <c r="DS51" s="221">
        <v>13739.970573683328</v>
      </c>
      <c r="DT51" s="221">
        <v>13626.075860186844</v>
      </c>
      <c r="DU51" s="221">
        <v>14721.462569187745</v>
      </c>
      <c r="DV51" s="221">
        <v>13527.384643586094</v>
      </c>
      <c r="DW51" s="221">
        <v>13902.277186544341</v>
      </c>
      <c r="DX51" s="221">
        <v>13973.225802083301</v>
      </c>
      <c r="DY51" s="221">
        <v>13775.977901228354</v>
      </c>
      <c r="DZ51" s="221">
        <v>13761.896879603188</v>
      </c>
      <c r="EA51" s="221">
        <v>13477.206716032902</v>
      </c>
      <c r="EB51" s="221">
        <v>13309.798534650252</v>
      </c>
      <c r="EC51" s="221">
        <v>12790.227151237839</v>
      </c>
      <c r="ED51" s="221">
        <v>13738.965337304746</v>
      </c>
      <c r="EE51" s="221">
        <v>13663.551732753496</v>
      </c>
      <c r="EF51" s="221">
        <v>13789.606911681314</v>
      </c>
      <c r="EG51" s="221">
        <v>14267.679018591642</v>
      </c>
      <c r="EH51" s="221">
        <v>13583.409119314172</v>
      </c>
      <c r="EI51" s="221">
        <v>13371.581432042038</v>
      </c>
      <c r="EJ51" s="221">
        <v>13152.71461940159</v>
      </c>
      <c r="EK51" s="221">
        <v>13938.017526788955</v>
      </c>
      <c r="EL51" s="221">
        <v>13763.09934377112</v>
      </c>
      <c r="EM51" s="221">
        <v>14492.716942994504</v>
      </c>
      <c r="EN51" s="221">
        <v>14041.776860089087</v>
      </c>
      <c r="EO51" s="221">
        <v>13514.087450840672</v>
      </c>
      <c r="EP51" s="221">
        <v>13754.530154309268</v>
      </c>
      <c r="EQ51" s="221">
        <v>13685.842847354759</v>
      </c>
      <c r="ER51" s="221">
        <v>14396.513362738617</v>
      </c>
      <c r="ES51" s="221">
        <v>14364.205374461799</v>
      </c>
      <c r="ET51" s="221">
        <v>13776.928795564216</v>
      </c>
      <c r="EU51" s="221">
        <v>14805.631754877093</v>
      </c>
      <c r="EV51" s="221">
        <v>12670.118971191692</v>
      </c>
      <c r="EW51" s="221">
        <v>13573.781558458313</v>
      </c>
      <c r="EX51" s="221">
        <v>13998.605062381474</v>
      </c>
      <c r="EY51" s="221">
        <v>0</v>
      </c>
      <c r="EZ51" s="221">
        <v>13856.707374718211</v>
      </c>
      <c r="FA51" s="221">
        <v>13961.595623115749</v>
      </c>
      <c r="FB51" s="221">
        <v>13351.346168876664</v>
      </c>
      <c r="FC51" s="221">
        <v>13659.138719566543</v>
      </c>
      <c r="FD51" s="221">
        <v>14030.956081279732</v>
      </c>
      <c r="FE51" s="222">
        <f t="shared" si="249"/>
        <v>13757.273076195124</v>
      </c>
      <c r="FF51" s="70" t="s">
        <v>619</v>
      </c>
    </row>
    <row r="52" spans="1:174">
      <c r="A52" s="1" t="s">
        <v>412</v>
      </c>
      <c r="B52" s="2" t="s">
        <v>263</v>
      </c>
      <c r="C52" s="37" t="s">
        <v>565</v>
      </c>
      <c r="D52" s="2">
        <v>1</v>
      </c>
      <c r="E52" s="1">
        <v>1</v>
      </c>
      <c r="F52" s="68" t="s">
        <v>272</v>
      </c>
      <c r="G52" s="7">
        <v>0</v>
      </c>
      <c r="H52" s="7">
        <v>1.3333333333333333</v>
      </c>
      <c r="I52" s="7">
        <v>37.090909090909086</v>
      </c>
      <c r="J52" s="7">
        <v>0</v>
      </c>
      <c r="K52" s="7">
        <v>41.228571428571428</v>
      </c>
      <c r="L52" s="7">
        <v>69.019607843137251</v>
      </c>
      <c r="M52" s="7">
        <v>4.6428571428571432</v>
      </c>
      <c r="N52" s="7">
        <v>48.709302325581397</v>
      </c>
      <c r="O52" s="7">
        <v>3.75</v>
      </c>
      <c r="P52" s="7">
        <v>5.2881355932203391</v>
      </c>
      <c r="Q52" s="7">
        <v>58.24431818181818</v>
      </c>
      <c r="R52" s="7">
        <v>35.588235294117652</v>
      </c>
      <c r="S52" s="7">
        <v>26.508196721311474</v>
      </c>
      <c r="T52" s="7">
        <v>57.386138613861384</v>
      </c>
      <c r="U52" s="7">
        <v>14.268292682926829</v>
      </c>
      <c r="V52" s="7">
        <v>139.71641791044777</v>
      </c>
      <c r="W52" s="7">
        <v>44.352941176470587</v>
      </c>
      <c r="X52" s="7">
        <v>83.482269503546107</v>
      </c>
      <c r="Y52" s="7">
        <v>49.677419354838712</v>
      </c>
      <c r="Z52" s="7">
        <v>11</v>
      </c>
      <c r="AA52" s="7">
        <v>108.98275862068967</v>
      </c>
      <c r="AB52" s="7">
        <v>190.82656826568265</v>
      </c>
      <c r="AC52" s="7">
        <v>172.14147909967846</v>
      </c>
      <c r="AD52" s="7">
        <v>99.27272727272728</v>
      </c>
      <c r="AE52" s="7">
        <v>93.333333333333343</v>
      </c>
      <c r="AF52" s="7">
        <v>137.23809523809524</v>
      </c>
      <c r="AG52" s="7">
        <v>86.456140350877192</v>
      </c>
      <c r="AH52" s="7">
        <v>165.63888888888889</v>
      </c>
      <c r="AI52" s="7">
        <v>194.21325648414987</v>
      </c>
      <c r="AJ52" s="7">
        <v>228.59485530546624</v>
      </c>
      <c r="AK52" s="7">
        <v>175.19277108433735</v>
      </c>
      <c r="AL52" s="7">
        <v>104.5344827586207</v>
      </c>
      <c r="AM52" s="7">
        <v>82.510416666666671</v>
      </c>
      <c r="AN52" s="7">
        <v>110</v>
      </c>
      <c r="AO52" s="7">
        <v>66.186440677966104</v>
      </c>
      <c r="AP52" s="7">
        <v>105.57046979865771</v>
      </c>
      <c r="AQ52" s="7">
        <v>91.027777777777786</v>
      </c>
      <c r="AR52" s="7">
        <v>68.944444444444443</v>
      </c>
      <c r="AS52" s="7">
        <v>114.69613259668509</v>
      </c>
      <c r="AT52" s="7">
        <v>108.29</v>
      </c>
      <c r="AU52" s="7">
        <v>110.34426229508196</v>
      </c>
      <c r="AV52" s="7">
        <v>191.86904761904762</v>
      </c>
      <c r="AW52" s="7">
        <v>257.36746987951807</v>
      </c>
      <c r="AX52" s="7">
        <v>315.61764705882354</v>
      </c>
      <c r="AY52" s="7">
        <v>4.4800000000000004</v>
      </c>
      <c r="AZ52" s="7">
        <v>160.63333333333333</v>
      </c>
      <c r="BA52" s="7">
        <v>123.45121951219512</v>
      </c>
      <c r="BB52" s="7">
        <v>236.12293144208036</v>
      </c>
      <c r="BC52" s="7">
        <v>83.374172185430467</v>
      </c>
      <c r="BD52" s="7">
        <v>259.92</v>
      </c>
      <c r="BE52" s="9">
        <f t="shared" si="248"/>
        <v>4978.1180681872029</v>
      </c>
      <c r="BF52" s="7"/>
      <c r="BG52" s="7">
        <v>0</v>
      </c>
      <c r="BH52" s="7">
        <v>9376.6666666666661</v>
      </c>
      <c r="BI52" s="7">
        <v>248823.92207792206</v>
      </c>
      <c r="BJ52" s="7">
        <v>0</v>
      </c>
      <c r="BK52" s="7">
        <v>279412.15714285715</v>
      </c>
      <c r="BL52" s="7">
        <v>482755.76470588229</v>
      </c>
      <c r="BM52" s="7">
        <v>33111.428571428572</v>
      </c>
      <c r="BN52" s="7">
        <v>324069.16279069771</v>
      </c>
      <c r="BO52" s="7">
        <v>24226.25</v>
      </c>
      <c r="BP52" s="7">
        <v>41755.118644067799</v>
      </c>
      <c r="BQ52" s="7">
        <v>406469.96590909088</v>
      </c>
      <c r="BR52" s="7">
        <v>251291.11764705885</v>
      </c>
      <c r="BS52" s="7">
        <v>180775.91803278687</v>
      </c>
      <c r="BT52" s="7">
        <v>399264.05940594058</v>
      </c>
      <c r="BU52" s="7">
        <v>99022.902439024387</v>
      </c>
      <c r="BV52" s="7">
        <v>988972.4477611942</v>
      </c>
      <c r="BW52" s="7">
        <v>322927.6470588235</v>
      </c>
      <c r="BX52" s="7">
        <v>577978.92553191492</v>
      </c>
      <c r="BY52" s="7">
        <v>343774.83870967739</v>
      </c>
      <c r="BZ52" s="7">
        <v>72366.5</v>
      </c>
      <c r="CA52" s="7">
        <v>738895.68965517241</v>
      </c>
      <c r="CB52" s="7">
        <v>1279074.6051660515</v>
      </c>
      <c r="CC52" s="7">
        <v>1164343.4469453376</v>
      </c>
      <c r="CD52" s="7">
        <v>698475.27272727282</v>
      </c>
      <c r="CE52" s="7">
        <v>653653.00000000012</v>
      </c>
      <c r="CF52" s="7">
        <v>966450.00476190483</v>
      </c>
      <c r="CG52" s="7">
        <v>611226.38596491236</v>
      </c>
      <c r="CH52" s="7">
        <v>1148457.5462962962</v>
      </c>
      <c r="CI52" s="7">
        <v>1301473.6599423632</v>
      </c>
      <c r="CJ52" s="7">
        <v>1577979.7106109324</v>
      </c>
      <c r="CK52" s="7">
        <v>1254093.3795180721</v>
      </c>
      <c r="CL52" s="7">
        <v>709973.00000000012</v>
      </c>
      <c r="CM52" s="7">
        <v>595893.9375</v>
      </c>
      <c r="CN52" s="7">
        <v>772561</v>
      </c>
      <c r="CO52" s="7">
        <v>468802.28813559323</v>
      </c>
      <c r="CP52" s="7">
        <v>720498.30201342271</v>
      </c>
      <c r="CQ52" s="7">
        <v>639330.77777777787</v>
      </c>
      <c r="CR52" s="7">
        <v>464925.44444444444</v>
      </c>
      <c r="CS52" s="7">
        <v>803464.56906077359</v>
      </c>
      <c r="CT52" s="7">
        <v>770841.89</v>
      </c>
      <c r="CU52" s="7">
        <v>757209.26229508198</v>
      </c>
      <c r="CV52" s="7">
        <v>1217562.0952380954</v>
      </c>
      <c r="CW52" s="7">
        <v>1774066.8253012048</v>
      </c>
      <c r="CX52" s="7">
        <v>2249057.3067226894</v>
      </c>
      <c r="CY52" s="7">
        <v>34191.68</v>
      </c>
      <c r="CZ52" s="7">
        <v>1136794.2</v>
      </c>
      <c r="DA52" s="7">
        <v>852040.92682926822</v>
      </c>
      <c r="DB52" s="7">
        <v>1667464.2553191488</v>
      </c>
      <c r="DC52" s="7">
        <v>593747.76490066235</v>
      </c>
      <c r="DD52" s="7">
        <v>1873741.8480000002</v>
      </c>
      <c r="DE52" s="9">
        <f t="shared" si="247"/>
        <v>34582664.868221506</v>
      </c>
      <c r="DF52" s="1"/>
      <c r="DG52" s="221">
        <v>0</v>
      </c>
      <c r="DH52" s="221">
        <v>7032.5</v>
      </c>
      <c r="DI52" s="221">
        <v>6708.4880952380954</v>
      </c>
      <c r="DJ52" s="221">
        <v>0</v>
      </c>
      <c r="DK52" s="221">
        <v>6777.1486486486492</v>
      </c>
      <c r="DL52" s="221">
        <v>6994.4727272727268</v>
      </c>
      <c r="DM52" s="221">
        <v>7131.6923076923076</v>
      </c>
      <c r="DN52" s="221">
        <v>6653.1267605633802</v>
      </c>
      <c r="DO52" s="221">
        <v>6460.333333333333</v>
      </c>
      <c r="DP52" s="221">
        <v>7896</v>
      </c>
      <c r="DQ52" s="221">
        <v>6978.7058823529405</v>
      </c>
      <c r="DR52" s="221">
        <v>7061.0727272727272</v>
      </c>
      <c r="DS52" s="221">
        <v>6819.6233766233763</v>
      </c>
      <c r="DT52" s="221">
        <v>6957.5</v>
      </c>
      <c r="DU52" s="221">
        <v>6940.0666666666666</v>
      </c>
      <c r="DV52" s="221">
        <v>7078.426877470356</v>
      </c>
      <c r="DW52" s="221">
        <v>7280.8620689655163</v>
      </c>
      <c r="DX52" s="221">
        <v>6923.3734177215183</v>
      </c>
      <c r="DY52" s="221">
        <v>6920.142857142856</v>
      </c>
      <c r="DZ52" s="221">
        <v>6578.772727272727</v>
      </c>
      <c r="EA52" s="221">
        <v>6779.9319727891152</v>
      </c>
      <c r="EB52" s="221">
        <v>6702.8119658119649</v>
      </c>
      <c r="EC52" s="221">
        <v>6763.8749999999991</v>
      </c>
      <c r="ED52" s="221">
        <v>7035.9230769230771</v>
      </c>
      <c r="EE52" s="221">
        <v>7003.4250000000002</v>
      </c>
      <c r="EF52" s="221">
        <v>7042.1409090909092</v>
      </c>
      <c r="EG52" s="221">
        <v>7069.7857142857156</v>
      </c>
      <c r="EH52" s="221">
        <v>6933.5018726591752</v>
      </c>
      <c r="EI52" s="221">
        <v>6701.2606837606836</v>
      </c>
      <c r="EJ52" s="221">
        <v>6902.9537366548038</v>
      </c>
      <c r="EK52" s="221">
        <v>7158.362595419846</v>
      </c>
      <c r="EL52" s="221">
        <v>6791.7588652482273</v>
      </c>
      <c r="EM52" s="221">
        <v>7222.044943820224</v>
      </c>
      <c r="EN52" s="221">
        <v>7023.2818181818184</v>
      </c>
      <c r="EO52" s="221">
        <v>7083.0563380281692</v>
      </c>
      <c r="EP52" s="221">
        <v>6824.8090909090906</v>
      </c>
      <c r="EQ52" s="221">
        <v>7023.4690265486734</v>
      </c>
      <c r="ER52" s="221">
        <v>6743.4794520547948</v>
      </c>
      <c r="ES52" s="221">
        <v>7005.1583333333338</v>
      </c>
      <c r="ET52" s="221">
        <v>7118.3109243697472</v>
      </c>
      <c r="EU52" s="221">
        <v>6862.2440944881891</v>
      </c>
      <c r="EV52" s="221">
        <v>6345.7973568281941</v>
      </c>
      <c r="EW52" s="221">
        <v>6893.1276595744685</v>
      </c>
      <c r="EX52" s="221">
        <v>7125.8921282798847</v>
      </c>
      <c r="EY52" s="221">
        <v>7632.0714285714275</v>
      </c>
      <c r="EZ52" s="221">
        <v>7076.9508196721308</v>
      </c>
      <c r="FA52" s="221">
        <v>6901.8429319371726</v>
      </c>
      <c r="FB52" s="221">
        <v>7061.8480176211451</v>
      </c>
      <c r="FC52" s="221">
        <v>7121.4831804281357</v>
      </c>
      <c r="FD52" s="221">
        <v>7208.9175438596494</v>
      </c>
      <c r="FE52" s="222">
        <f t="shared" si="249"/>
        <v>6946.9354471969946</v>
      </c>
      <c r="FF52" s="70" t="s">
        <v>619</v>
      </c>
    </row>
    <row r="53" spans="1:174">
      <c r="A53" s="1" t="s">
        <v>412</v>
      </c>
      <c r="B53" s="2" t="s">
        <v>368</v>
      </c>
      <c r="C53" s="37" t="s">
        <v>565</v>
      </c>
      <c r="D53" s="2">
        <v>1</v>
      </c>
      <c r="E53" s="1">
        <v>1</v>
      </c>
      <c r="F53" s="68" t="s">
        <v>272</v>
      </c>
      <c r="G53" s="7">
        <v>0</v>
      </c>
      <c r="H53" s="7">
        <v>15.12</v>
      </c>
      <c r="I53" s="7">
        <v>116.59436008676789</v>
      </c>
      <c r="J53" s="7">
        <v>0</v>
      </c>
      <c r="K53" s="7">
        <v>155.75159235668789</v>
      </c>
      <c r="L53" s="7">
        <v>159.64420485175199</v>
      </c>
      <c r="M53" s="7">
        <v>6.6000000000000005</v>
      </c>
      <c r="N53" s="7">
        <v>138.31818181818181</v>
      </c>
      <c r="O53" s="7">
        <v>20</v>
      </c>
      <c r="P53" s="7">
        <v>5.2881355932203391</v>
      </c>
      <c r="Q53" s="7">
        <v>132.62989323843416</v>
      </c>
      <c r="R53" s="7">
        <v>103.38775510204081</v>
      </c>
      <c r="S53" s="7">
        <v>66.956521739130437</v>
      </c>
      <c r="T53" s="7">
        <v>141.48223350253807</v>
      </c>
      <c r="U53" s="7">
        <v>36.333333333333329</v>
      </c>
      <c r="V53" s="7">
        <v>348.51764705882351</v>
      </c>
      <c r="W53" s="7">
        <v>101.48936170212767</v>
      </c>
      <c r="X53" s="7">
        <v>270.18426966292134</v>
      </c>
      <c r="Y53" s="7">
        <v>152.97499999999999</v>
      </c>
      <c r="Z53" s="7">
        <v>43.592592592592588</v>
      </c>
      <c r="AA53" s="7">
        <v>218.49829351535837</v>
      </c>
      <c r="AB53" s="7">
        <v>501.16621253405998</v>
      </c>
      <c r="AC53" s="7">
        <v>454.95945945945948</v>
      </c>
      <c r="AD53" s="7">
        <v>193.93150684931507</v>
      </c>
      <c r="AE53" s="7">
        <v>322.66666666666663</v>
      </c>
      <c r="AF53" s="7">
        <v>268.38793103448273</v>
      </c>
      <c r="AG53" s="7">
        <v>154.16577540106954</v>
      </c>
      <c r="AH53" s="7">
        <v>402.99500831946756</v>
      </c>
      <c r="AI53" s="7">
        <v>544.65853658536594</v>
      </c>
      <c r="AJ53" s="7">
        <v>533.06483790523691</v>
      </c>
      <c r="AK53" s="7">
        <v>362.18055555555554</v>
      </c>
      <c r="AL53" s="7">
        <v>294.36855670103091</v>
      </c>
      <c r="AM53" s="7">
        <v>100.60674157303372</v>
      </c>
      <c r="AN53" s="7">
        <v>160</v>
      </c>
      <c r="AO53" s="7">
        <v>136.55670103092785</v>
      </c>
      <c r="AP53" s="7">
        <v>269.27303754266211</v>
      </c>
      <c r="AQ53" s="7">
        <v>228.06237006237006</v>
      </c>
      <c r="AR53" s="7">
        <v>199.04761904761904</v>
      </c>
      <c r="AS53" s="7">
        <v>380.27893175074183</v>
      </c>
      <c r="AT53" s="7">
        <v>253.51295336787567</v>
      </c>
      <c r="AU53" s="7">
        <v>249.08333333333334</v>
      </c>
      <c r="AV53" s="7">
        <v>435.75111111111107</v>
      </c>
      <c r="AW53" s="7">
        <v>361.91323210412151</v>
      </c>
      <c r="AX53" s="7">
        <v>352.59398496240601</v>
      </c>
      <c r="AY53" s="7">
        <v>1.4117647058823528</v>
      </c>
      <c r="AZ53" s="7">
        <v>272.97297297297297</v>
      </c>
      <c r="BA53" s="7">
        <v>515.08333333333337</v>
      </c>
      <c r="BB53" s="7">
        <v>460.40043525571269</v>
      </c>
      <c r="BC53" s="7">
        <v>212.74822695035462</v>
      </c>
      <c r="BD53" s="7">
        <v>428.10766721044047</v>
      </c>
      <c r="BE53" s="9">
        <f t="shared" si="248"/>
        <v>11283.312839480523</v>
      </c>
      <c r="BF53" s="7"/>
      <c r="BG53" s="7">
        <v>0</v>
      </c>
      <c r="BH53" s="7">
        <v>46006.057608163261</v>
      </c>
      <c r="BI53" s="7">
        <v>357526.83249403443</v>
      </c>
      <c r="BJ53" s="7">
        <v>0</v>
      </c>
      <c r="BK53" s="7">
        <v>474314.43859800807</v>
      </c>
      <c r="BL53" s="7">
        <v>518136.24357216555</v>
      </c>
      <c r="BM53" s="7">
        <v>20839.062353956837</v>
      </c>
      <c r="BN53" s="7">
        <v>458309.3080172076</v>
      </c>
      <c r="BO53" s="7">
        <v>60484.703682826301</v>
      </c>
      <c r="BP53" s="7">
        <v>19688.611181732416</v>
      </c>
      <c r="BQ53" s="7">
        <v>413383.06674457615</v>
      </c>
      <c r="BR53" s="7">
        <v>324717.88131868135</v>
      </c>
      <c r="BS53" s="7">
        <v>204085.94922158332</v>
      </c>
      <c r="BT53" s="7">
        <v>430233.52581922128</v>
      </c>
      <c r="BU53" s="7">
        <v>113130.57107518239</v>
      </c>
      <c r="BV53" s="7">
        <v>1065860.6540653214</v>
      </c>
      <c r="BW53" s="7">
        <v>322778.11693115323</v>
      </c>
      <c r="BX53" s="7">
        <v>823020.97873641539</v>
      </c>
      <c r="BY53" s="7">
        <v>480143.51971157204</v>
      </c>
      <c r="BZ53" s="7">
        <v>127391.3365860013</v>
      </c>
      <c r="CA53" s="7">
        <v>670930.07732369553</v>
      </c>
      <c r="CB53" s="7">
        <v>1573342.7108555189</v>
      </c>
      <c r="CC53" s="7">
        <v>1410469.066769423</v>
      </c>
      <c r="CD53" s="7">
        <v>626986.34086029674</v>
      </c>
      <c r="CE53" s="7">
        <v>974453.4289140912</v>
      </c>
      <c r="CF53" s="7">
        <v>831903.20935501356</v>
      </c>
      <c r="CG53" s="7">
        <v>493687.71548716951</v>
      </c>
      <c r="CH53" s="7">
        <v>1250793.6541534057</v>
      </c>
      <c r="CI53" s="7">
        <v>1683070.2667362988</v>
      </c>
      <c r="CJ53" s="7">
        <v>1663154.0942942691</v>
      </c>
      <c r="CK53" s="7">
        <v>1139676.1726212001</v>
      </c>
      <c r="CL53" s="7">
        <v>925396.29168410669</v>
      </c>
      <c r="CM53" s="7">
        <v>313620.32541847142</v>
      </c>
      <c r="CN53" s="7">
        <v>541008.96790774306</v>
      </c>
      <c r="CO53" s="7">
        <v>450786.03381588194</v>
      </c>
      <c r="CP53" s="7">
        <v>828776.02074825508</v>
      </c>
      <c r="CQ53" s="7">
        <v>719609.43488194619</v>
      </c>
      <c r="CR53" s="7">
        <v>589070.51877176622</v>
      </c>
      <c r="CS53" s="7">
        <v>1174815.464713674</v>
      </c>
      <c r="CT53" s="7">
        <v>813854.4039093717</v>
      </c>
      <c r="CU53" s="7">
        <v>812635.75049075112</v>
      </c>
      <c r="CV53" s="7">
        <v>1396292.3076825943</v>
      </c>
      <c r="CW53" s="7">
        <v>1226906.5853695967</v>
      </c>
      <c r="CX53" s="7">
        <v>1169691.7684902176</v>
      </c>
      <c r="CY53" s="7">
        <v>4572.5180255213172</v>
      </c>
      <c r="CZ53" s="7">
        <v>870673.17993705289</v>
      </c>
      <c r="DA53" s="7">
        <v>1320020.9646522321</v>
      </c>
      <c r="DB53" s="7">
        <v>1474440.4987731087</v>
      </c>
      <c r="DC53" s="7">
        <v>669182.38112796657</v>
      </c>
      <c r="DD53" s="7">
        <v>1404694.3981607391</v>
      </c>
      <c r="DE53" s="9">
        <f t="shared" si="247"/>
        <v>35284565.409649186</v>
      </c>
      <c r="DF53" s="1"/>
      <c r="DG53" s="221">
        <v>0</v>
      </c>
      <c r="DH53" s="221">
        <v>3042.7286777885756</v>
      </c>
      <c r="DI53" s="221">
        <v>3066.4161819488349</v>
      </c>
      <c r="DJ53" s="221">
        <v>0</v>
      </c>
      <c r="DK53" s="221">
        <v>3045.3264163860167</v>
      </c>
      <c r="DL53" s="221">
        <v>3245.5687574335357</v>
      </c>
      <c r="DM53" s="221">
        <v>3157.4336899934597</v>
      </c>
      <c r="DN53" s="221">
        <v>3313.4422531641694</v>
      </c>
      <c r="DO53" s="221">
        <v>3024.2351841413151</v>
      </c>
      <c r="DP53" s="221">
        <v>3723.1668580840146</v>
      </c>
      <c r="DQ53" s="221">
        <v>3116.8167043716198</v>
      </c>
      <c r="DR53" s="221">
        <v>3140.7769807768232</v>
      </c>
      <c r="DS53" s="221">
        <v>3048.0369039587117</v>
      </c>
      <c r="DT53" s="221">
        <v>3040.9014274679462</v>
      </c>
      <c r="DU53" s="221">
        <v>3113.6854424362132</v>
      </c>
      <c r="DV53" s="221">
        <v>3058.2688224261519</v>
      </c>
      <c r="DW53" s="221">
        <v>3180.4133114809647</v>
      </c>
      <c r="DX53" s="221">
        <v>3046.1469121174468</v>
      </c>
      <c r="DY53" s="221">
        <v>3138.705799716111</v>
      </c>
      <c r="DZ53" s="221">
        <v>2922.316132389155</v>
      </c>
      <c r="EA53" s="221">
        <v>3070.642184564867</v>
      </c>
      <c r="EB53" s="221">
        <v>3139.3630925360762</v>
      </c>
      <c r="EC53" s="221">
        <v>3100.208243708596</v>
      </c>
      <c r="ED53" s="221">
        <v>3233.0298002967902</v>
      </c>
      <c r="EE53" s="221">
        <v>3020.0002962213575</v>
      </c>
      <c r="EF53" s="221">
        <v>3099.629726823036</v>
      </c>
      <c r="EG53" s="221">
        <v>3202.3172082313185</v>
      </c>
      <c r="EH53" s="221">
        <v>3103.7447817762049</v>
      </c>
      <c r="EI53" s="221">
        <v>3090.1384145890574</v>
      </c>
      <c r="EJ53" s="221">
        <v>3119.9846173120286</v>
      </c>
      <c r="EK53" s="221">
        <v>3146.7072296938454</v>
      </c>
      <c r="EL53" s="221">
        <v>3143.6655533286644</v>
      </c>
      <c r="EM53" s="221">
        <v>3117.289363663609</v>
      </c>
      <c r="EN53" s="221">
        <v>3381.3060494233941</v>
      </c>
      <c r="EO53" s="221">
        <v>3301.0905390412609</v>
      </c>
      <c r="EP53" s="221">
        <v>3077.8277257593918</v>
      </c>
      <c r="EQ53" s="221">
        <v>3155.318585372715</v>
      </c>
      <c r="ER53" s="221">
        <v>2959.4451900016966</v>
      </c>
      <c r="ES53" s="221">
        <v>3089.3519641096505</v>
      </c>
      <c r="ET53" s="221">
        <v>3210.306980757618</v>
      </c>
      <c r="EU53" s="221">
        <v>3262.5055222111118</v>
      </c>
      <c r="EV53" s="221">
        <v>3204.3344746091934</v>
      </c>
      <c r="EW53" s="221">
        <v>3390.0572748791315</v>
      </c>
      <c r="EX53" s="221">
        <v>3317.3900247190309</v>
      </c>
      <c r="EY53" s="221">
        <v>3238.8669347442665</v>
      </c>
      <c r="EZ53" s="221">
        <v>3189.594817591184</v>
      </c>
      <c r="FA53" s="221">
        <v>2562.7328224926036</v>
      </c>
      <c r="FB53" s="221">
        <v>3202.5176039509702</v>
      </c>
      <c r="FC53" s="221">
        <v>3145.4193095772407</v>
      </c>
      <c r="FD53" s="221">
        <v>3281.1708496457459</v>
      </c>
      <c r="FE53" s="222">
        <f t="shared" si="249"/>
        <v>3127.1458933752001</v>
      </c>
      <c r="FF53" s="70" t="s">
        <v>619</v>
      </c>
    </row>
    <row r="54" spans="1:174">
      <c r="A54" s="1" t="s">
        <v>412</v>
      </c>
      <c r="B54" s="2" t="s">
        <v>369</v>
      </c>
      <c r="C54" s="37" t="s">
        <v>565</v>
      </c>
      <c r="D54" s="2">
        <v>1</v>
      </c>
      <c r="E54" s="1">
        <v>1</v>
      </c>
      <c r="F54" s="68" t="s">
        <v>272</v>
      </c>
      <c r="G54" s="7">
        <v>0</v>
      </c>
      <c r="H54" s="7">
        <v>0</v>
      </c>
      <c r="I54" s="7">
        <v>174.39418416801294</v>
      </c>
      <c r="J54" s="7">
        <v>4.3636363636363633</v>
      </c>
      <c r="K54" s="7">
        <v>179.48339483394832</v>
      </c>
      <c r="L54" s="7">
        <v>184.36890951276101</v>
      </c>
      <c r="M54" s="7">
        <v>7.5</v>
      </c>
      <c r="N54" s="7">
        <v>123.05172413793103</v>
      </c>
      <c r="O54" s="7">
        <v>38.352272727272727</v>
      </c>
      <c r="P54" s="7">
        <v>5.2881355932203391</v>
      </c>
      <c r="Q54" s="7">
        <v>102.16091954022988</v>
      </c>
      <c r="R54" s="7">
        <v>149.90566037735849</v>
      </c>
      <c r="S54" s="7">
        <v>136.26356589147287</v>
      </c>
      <c r="T54" s="7">
        <v>206.40959409594097</v>
      </c>
      <c r="U54" s="7">
        <v>50.735099337748338</v>
      </c>
      <c r="V54" s="7">
        <v>181.08581436077057</v>
      </c>
      <c r="W54" s="7">
        <v>159.68821292775664</v>
      </c>
      <c r="X54" s="7">
        <v>370</v>
      </c>
      <c r="Y54" s="7">
        <v>217.52244897959184</v>
      </c>
      <c r="Z54" s="7">
        <v>107.12307692307692</v>
      </c>
      <c r="AA54" s="7">
        <v>255.73946360153258</v>
      </c>
      <c r="AB54" s="7">
        <v>488.27702702702697</v>
      </c>
      <c r="AC54" s="7">
        <v>478.0733944954128</v>
      </c>
      <c r="AD54" s="7">
        <v>193.62382445141066</v>
      </c>
      <c r="AE54" s="7">
        <v>393.67430441898529</v>
      </c>
      <c r="AF54" s="7">
        <v>235.24571428571429</v>
      </c>
      <c r="AG54" s="7">
        <v>174.6875</v>
      </c>
      <c r="AH54" s="7">
        <v>332.56903765690379</v>
      </c>
      <c r="AI54" s="7">
        <v>520</v>
      </c>
      <c r="AJ54" s="7">
        <v>614.56173421300662</v>
      </c>
      <c r="AK54" s="7">
        <v>324.53015873015875</v>
      </c>
      <c r="AL54" s="104">
        <v>395.43984962406017</v>
      </c>
      <c r="AM54" s="7">
        <v>40.447368421052637</v>
      </c>
      <c r="AN54" s="7">
        <v>85</v>
      </c>
      <c r="AO54" s="7">
        <v>53.30869565217391</v>
      </c>
      <c r="AP54" s="7">
        <v>405.99082568807341</v>
      </c>
      <c r="AQ54" s="7">
        <v>238.82579185520362</v>
      </c>
      <c r="AR54" s="7">
        <v>261.43689320388347</v>
      </c>
      <c r="AS54" s="7">
        <v>511.9387755102041</v>
      </c>
      <c r="AT54" s="7">
        <v>256.4832214765101</v>
      </c>
      <c r="AU54" s="7">
        <v>244.30188679245285</v>
      </c>
      <c r="AV54" s="7">
        <v>404.03542234332429</v>
      </c>
      <c r="AW54" s="7">
        <v>232.76868327402136</v>
      </c>
      <c r="AX54" s="7">
        <v>286.06315789473683</v>
      </c>
      <c r="AY54" s="7">
        <v>6.375</v>
      </c>
      <c r="AZ54" s="7">
        <v>167.91031390134529</v>
      </c>
      <c r="BA54" s="7">
        <v>1383.3269435569757</v>
      </c>
      <c r="BB54" s="7">
        <v>279.55947136563879</v>
      </c>
      <c r="BC54" s="7">
        <v>112.01900237529692</v>
      </c>
      <c r="BD54" s="7">
        <v>237.29529780564263</v>
      </c>
      <c r="BE54" s="9">
        <f t="shared" si="248"/>
        <v>12011.205409391478</v>
      </c>
      <c r="BF54" s="7"/>
      <c r="BG54" s="7">
        <v>0</v>
      </c>
      <c r="BH54" s="7">
        <v>19185.727607709752</v>
      </c>
      <c r="BI54" s="7">
        <v>239069.01997953304</v>
      </c>
      <c r="BJ54" s="7">
        <v>5782.32</v>
      </c>
      <c r="BK54" s="7">
        <v>244199.89007413003</v>
      </c>
      <c r="BL54" s="7">
        <v>243950.2418532256</v>
      </c>
      <c r="BM54" s="7">
        <v>10177.541766906474</v>
      </c>
      <c r="BN54" s="7">
        <v>175496.72282820655</v>
      </c>
      <c r="BO54" s="7">
        <v>51518.309211357671</v>
      </c>
      <c r="BP54" s="7">
        <v>8095.6434358309943</v>
      </c>
      <c r="BQ54" s="7">
        <v>146152.18100741744</v>
      </c>
      <c r="BR54" s="7">
        <v>215908.05203335325</v>
      </c>
      <c r="BS54" s="7">
        <v>191727.56253638098</v>
      </c>
      <c r="BT54" s="7">
        <v>288420.32527681533</v>
      </c>
      <c r="BU54" s="7">
        <v>71418.493708768918</v>
      </c>
      <c r="BV54" s="7">
        <v>257356.47106514475</v>
      </c>
      <c r="BW54" s="7">
        <v>218492.71121647023</v>
      </c>
      <c r="BX54" s="7">
        <v>512910.10184301448</v>
      </c>
      <c r="BY54" s="7">
        <v>298450.23873064463</v>
      </c>
      <c r="BZ54" s="7">
        <v>149969.11831169282</v>
      </c>
      <c r="CA54" s="7">
        <v>369996.99654354341</v>
      </c>
      <c r="CB54" s="7">
        <v>705238.39562700491</v>
      </c>
      <c r="CC54" s="7">
        <v>690948.47433497058</v>
      </c>
      <c r="CD54" s="7">
        <v>269897.96094765625</v>
      </c>
      <c r="CE54" s="7">
        <v>565833.9205387421</v>
      </c>
      <c r="CF54" s="7">
        <v>343474.46057661704</v>
      </c>
      <c r="CG54" s="7">
        <v>248197.38049304351</v>
      </c>
      <c r="CH54" s="7">
        <v>474053.04864116031</v>
      </c>
      <c r="CI54" s="7">
        <v>750284.46148257528</v>
      </c>
      <c r="CJ54" s="7">
        <v>876825.6993470937</v>
      </c>
      <c r="CK54" s="7">
        <v>459566.41929103475</v>
      </c>
      <c r="CL54" s="7">
        <v>556773.40070470469</v>
      </c>
      <c r="CM54" s="7">
        <v>61640.23831500869</v>
      </c>
      <c r="CN54" s="7">
        <v>127672.08593080725</v>
      </c>
      <c r="CO54" s="7">
        <v>84377.671275164015</v>
      </c>
      <c r="CP54" s="7">
        <v>561149.02638859616</v>
      </c>
      <c r="CQ54" s="7">
        <v>336863.13586725609</v>
      </c>
      <c r="CR54" s="7">
        <v>367056.20258847257</v>
      </c>
      <c r="CS54" s="7">
        <v>716636.66111024038</v>
      </c>
      <c r="CT54" s="7">
        <v>365624.31894269254</v>
      </c>
      <c r="CU54" s="7">
        <v>346774.81449657527</v>
      </c>
      <c r="CV54" s="7">
        <v>579399.88181733852</v>
      </c>
      <c r="CW54" s="7">
        <v>336952.42970487144</v>
      </c>
      <c r="CX54" s="7">
        <v>397698.14517829457</v>
      </c>
      <c r="CY54" s="7">
        <v>9139.5881904761882</v>
      </c>
      <c r="CZ54" s="7">
        <v>242183.10751771188</v>
      </c>
      <c r="DA54" s="7">
        <v>1520905.6727573066</v>
      </c>
      <c r="DB54" s="7">
        <v>413087.46268256713</v>
      </c>
      <c r="DC54" s="7">
        <v>162780.59675593031</v>
      </c>
      <c r="DD54" s="7">
        <v>346038.64754341665</v>
      </c>
      <c r="DE54" s="9">
        <f t="shared" si="247"/>
        <v>16635350.978077479</v>
      </c>
      <c r="DF54" s="1"/>
      <c r="DG54" s="221">
        <v>0</v>
      </c>
      <c r="DH54" s="221">
        <v>1434.2117687074831</v>
      </c>
      <c r="DI54" s="221">
        <v>1370.8543155843533</v>
      </c>
      <c r="DJ54" s="221">
        <v>1325.115</v>
      </c>
      <c r="DK54" s="221">
        <v>1360.5709335955848</v>
      </c>
      <c r="DL54" s="221">
        <v>1323.1636640793859</v>
      </c>
      <c r="DM54" s="221">
        <v>1357.0055689208632</v>
      </c>
      <c r="DN54" s="221">
        <v>1426.2028757231301</v>
      </c>
      <c r="DO54" s="221">
        <v>1343.2922105479927</v>
      </c>
      <c r="DP54" s="221">
        <v>1530.9069317757328</v>
      </c>
      <c r="DQ54" s="221">
        <v>1430.6075323633345</v>
      </c>
      <c r="DR54" s="221">
        <v>1440.292858120544</v>
      </c>
      <c r="DS54" s="221">
        <v>1407.0346778469193</v>
      </c>
      <c r="DT54" s="221">
        <v>1397.3203452100927</v>
      </c>
      <c r="DU54" s="221">
        <v>1407.6742657647967</v>
      </c>
      <c r="DV54" s="221">
        <v>1421.1851545280238</v>
      </c>
      <c r="DW54" s="221">
        <v>1368.2457033652001</v>
      </c>
      <c r="DX54" s="221">
        <v>1386.2435184946337</v>
      </c>
      <c r="DY54" s="221">
        <v>1372.0433919840866</v>
      </c>
      <c r="DZ54" s="221">
        <v>1399.9702269510317</v>
      </c>
      <c r="EA54" s="221">
        <v>1446.77317819058</v>
      </c>
      <c r="EB54" s="221">
        <v>1444.340725839573</v>
      </c>
      <c r="EC54" s="221">
        <v>1445.2769852717674</v>
      </c>
      <c r="ED54" s="221">
        <v>1393.9295007334511</v>
      </c>
      <c r="EE54" s="221">
        <v>1437.3148417035834</v>
      </c>
      <c r="EF54" s="221">
        <v>1460.0668140523703</v>
      </c>
      <c r="EG54" s="221">
        <v>1420.8079026435407</v>
      </c>
      <c r="EH54" s="221">
        <v>1425.4274901267841</v>
      </c>
      <c r="EI54" s="221">
        <v>1442.8547336203371</v>
      </c>
      <c r="EJ54" s="221">
        <v>1426.7495851656565</v>
      </c>
      <c r="EK54" s="221">
        <v>1416.0977244434048</v>
      </c>
      <c r="EL54" s="221">
        <v>1407.9850607722574</v>
      </c>
      <c r="EM54" s="221">
        <v>1523.9616499481651</v>
      </c>
      <c r="EN54" s="221">
        <v>1502.0245403624383</v>
      </c>
      <c r="EO54" s="221">
        <v>1582.8125269788536</v>
      </c>
      <c r="EP54" s="221">
        <v>1382.171691780376</v>
      </c>
      <c r="EQ54" s="221">
        <v>1410.4973053810327</v>
      </c>
      <c r="ER54" s="221">
        <v>1403.9954273103342</v>
      </c>
      <c r="ES54" s="221">
        <v>1399.848371313605</v>
      </c>
      <c r="ET54" s="221">
        <v>1425.52918993252</v>
      </c>
      <c r="EU54" s="221">
        <v>1419.4520519245048</v>
      </c>
      <c r="EV54" s="221">
        <v>1434.0323886874462</v>
      </c>
      <c r="EW54" s="221">
        <v>1447.5848940048445</v>
      </c>
      <c r="EX54" s="221">
        <v>1390.2459446547684</v>
      </c>
      <c r="EY54" s="221">
        <v>1433.6608926237159</v>
      </c>
      <c r="EZ54" s="221">
        <v>1442.3361012832429</v>
      </c>
      <c r="FA54" s="221">
        <v>1099.4549624303363</v>
      </c>
      <c r="FB54" s="221">
        <v>1477.6371577204968</v>
      </c>
      <c r="FC54" s="221">
        <v>1453.1516377066721</v>
      </c>
      <c r="FD54" s="221">
        <v>1458.261713330875</v>
      </c>
      <c r="FE54" s="222">
        <f t="shared" si="249"/>
        <v>1384.9859702732595</v>
      </c>
      <c r="FF54" s="70" t="s">
        <v>619</v>
      </c>
    </row>
    <row r="55" spans="1:174">
      <c r="A55" s="1"/>
      <c r="B55" s="2"/>
      <c r="C55" s="37"/>
      <c r="D55" s="2"/>
      <c r="E55" s="1"/>
      <c r="F55" s="68"/>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104"/>
      <c r="AM55" s="7"/>
      <c r="AN55" s="7"/>
      <c r="AO55" s="7"/>
      <c r="AP55" s="7"/>
      <c r="AQ55" s="7"/>
      <c r="AR55" s="7"/>
      <c r="AS55" s="7"/>
      <c r="AT55" s="7"/>
      <c r="AU55" s="7"/>
      <c r="AV55" s="7"/>
      <c r="AW55" s="7"/>
      <c r="AX55" s="7"/>
      <c r="AY55" s="7"/>
      <c r="AZ55" s="7"/>
      <c r="BA55" s="7"/>
      <c r="BB55" s="7"/>
      <c r="BC55" s="7"/>
      <c r="BD55" s="7"/>
      <c r="BE55" s="9"/>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9"/>
      <c r="DF55" s="1"/>
      <c r="DG55" s="221"/>
      <c r="DH55" s="221"/>
      <c r="DI55" s="221"/>
      <c r="DJ55" s="221"/>
      <c r="DK55" s="221"/>
      <c r="DL55" s="221"/>
      <c r="DM55" s="221"/>
      <c r="DN55" s="221"/>
      <c r="DO55" s="221"/>
      <c r="DP55" s="221"/>
      <c r="DQ55" s="221"/>
      <c r="DR55" s="221"/>
      <c r="DS55" s="221"/>
      <c r="DT55" s="221"/>
      <c r="DU55" s="221"/>
      <c r="DV55" s="221"/>
      <c r="DW55" s="221"/>
      <c r="DX55" s="221"/>
      <c r="DY55" s="221"/>
      <c r="DZ55" s="221"/>
      <c r="EA55" s="221"/>
      <c r="EB55" s="221"/>
      <c r="EC55" s="221"/>
      <c r="ED55" s="221"/>
      <c r="EE55" s="221"/>
      <c r="EF55" s="221"/>
      <c r="EG55" s="221"/>
      <c r="EH55" s="221"/>
      <c r="EI55" s="221"/>
      <c r="EJ55" s="221"/>
      <c r="EK55" s="221"/>
      <c r="EL55" s="221"/>
      <c r="EM55" s="221"/>
      <c r="EN55" s="221"/>
      <c r="EO55" s="221"/>
      <c r="EP55" s="221"/>
      <c r="EQ55" s="221"/>
      <c r="ER55" s="221"/>
      <c r="ES55" s="221"/>
      <c r="ET55" s="221"/>
      <c r="EU55" s="221"/>
      <c r="EV55" s="221"/>
      <c r="EW55" s="221"/>
      <c r="EX55" s="221"/>
      <c r="EY55" s="221"/>
      <c r="EZ55" s="221"/>
      <c r="FA55" s="221"/>
      <c r="FB55" s="221"/>
      <c r="FC55" s="221"/>
      <c r="FD55" s="221"/>
      <c r="FE55" s="222"/>
      <c r="FF55" s="70"/>
    </row>
    <row r="56" spans="1:174">
      <c r="A56" s="1" t="s">
        <v>534</v>
      </c>
      <c r="B56" s="2" t="s">
        <v>526</v>
      </c>
      <c r="C56" s="37"/>
      <c r="D56" s="1">
        <v>1</v>
      </c>
      <c r="E56" s="1">
        <v>1</v>
      </c>
      <c r="F56" s="68" t="s">
        <v>566</v>
      </c>
      <c r="G56" s="7">
        <v>2</v>
      </c>
      <c r="H56" s="7">
        <v>433.96947368421053</v>
      </c>
      <c r="I56" s="7">
        <v>1860.7129195356661</v>
      </c>
      <c r="J56" s="7">
        <v>191.83636363636364</v>
      </c>
      <c r="K56" s="7">
        <v>997.17412254021269</v>
      </c>
      <c r="L56" s="7">
        <v>1262.4764248581612</v>
      </c>
      <c r="M56" s="7">
        <v>85.632142857142853</v>
      </c>
      <c r="N56" s="7">
        <v>350.18687358965076</v>
      </c>
      <c r="O56" s="7">
        <v>400.89772727272725</v>
      </c>
      <c r="P56" s="7">
        <v>62.864406779661017</v>
      </c>
      <c r="Q56" s="7">
        <v>462.57373935929922</v>
      </c>
      <c r="R56" s="7">
        <v>664.65358732172115</v>
      </c>
      <c r="S56" s="7">
        <v>711.04949342586303</v>
      </c>
      <c r="T56" s="7">
        <v>615.05536712099297</v>
      </c>
      <c r="U56" s="7">
        <v>1595.4737142064312</v>
      </c>
      <c r="V56" s="7">
        <v>1063.1723032840919</v>
      </c>
      <c r="W56" s="7">
        <v>542.84448419364514</v>
      </c>
      <c r="X56" s="7">
        <v>1706.8633268339868</v>
      </c>
      <c r="Y56" s="7">
        <v>1434.7537030941407</v>
      </c>
      <c r="Z56" s="7">
        <v>1075.6176638176639</v>
      </c>
      <c r="AA56" s="7">
        <v>869.15229894773415</v>
      </c>
      <c r="AB56" s="118">
        <f>3238.8968588399-1371</f>
        <v>1867.8968588398998</v>
      </c>
      <c r="AC56" s="7">
        <v>998.83143895122112</v>
      </c>
      <c r="AD56" s="7">
        <v>674.25973904559464</v>
      </c>
      <c r="AE56" s="7">
        <v>1942.6126003429194</v>
      </c>
      <c r="AF56" s="7">
        <v>493.66996665090733</v>
      </c>
      <c r="AG56" s="7">
        <v>561.74064529811426</v>
      </c>
      <c r="AH56" s="7">
        <v>483.38386865380153</v>
      </c>
      <c r="AI56" s="118">
        <f>1420.8383216333-736</f>
        <v>684.83832163329998</v>
      </c>
      <c r="AJ56" s="7">
        <v>595.96808671840154</v>
      </c>
      <c r="AK56" s="7">
        <v>1174.5199840177033</v>
      </c>
      <c r="AL56" s="104">
        <v>3000</v>
      </c>
      <c r="AM56" s="7">
        <v>30.28689452787745</v>
      </c>
      <c r="AN56" s="7">
        <v>257.17391304347825</v>
      </c>
      <c r="AO56" s="7">
        <v>108.31354725431675</v>
      </c>
      <c r="AP56" s="7">
        <v>1340.3200748996624</v>
      </c>
      <c r="AQ56" s="7">
        <v>1495.2251893369066</v>
      </c>
      <c r="AR56" s="7">
        <v>2421.0050055682041</v>
      </c>
      <c r="AS56" s="7">
        <v>635.51040256661145</v>
      </c>
      <c r="AT56" s="7">
        <v>3910.8007532601896</v>
      </c>
      <c r="AU56" s="7">
        <v>2658.4418730778498</v>
      </c>
      <c r="AV56" s="7">
        <v>1336.9722458685033</v>
      </c>
      <c r="AW56" s="7">
        <v>1573.8595304049895</v>
      </c>
      <c r="AX56" s="7">
        <v>1252.7761534802601</v>
      </c>
      <c r="AY56" s="7">
        <v>22.733235294117648</v>
      </c>
      <c r="AZ56" s="7">
        <v>636.73171312568184</v>
      </c>
      <c r="BA56" s="7">
        <v>910.55725359749567</v>
      </c>
      <c r="BB56" s="7">
        <v>307.50700463196881</v>
      </c>
      <c r="BC56" s="7">
        <v>813.12592718802421</v>
      </c>
      <c r="BD56" s="7">
        <v>508.36163038851237</v>
      </c>
      <c r="BE56" s="9">
        <f>SUM(G56:BD56)</f>
        <v>49086.383994025884</v>
      </c>
      <c r="BF56" s="7"/>
      <c r="BG56" s="7">
        <v>768</v>
      </c>
      <c r="BH56" s="7">
        <v>166644.27789473685</v>
      </c>
      <c r="BI56" s="7">
        <v>714513.76110169571</v>
      </c>
      <c r="BJ56" s="7">
        <v>73665.163636363635</v>
      </c>
      <c r="BK56" s="7">
        <v>382914.86305544164</v>
      </c>
      <c r="BL56" s="7">
        <v>484790.94714553386</v>
      </c>
      <c r="BM56" s="7">
        <v>32882.742857142854</v>
      </c>
      <c r="BN56" s="7">
        <v>134471.75945842589</v>
      </c>
      <c r="BO56" s="7">
        <v>153944.72727272726</v>
      </c>
      <c r="BP56" s="7">
        <v>24139.932203389832</v>
      </c>
      <c r="BQ56" s="7">
        <v>177628.3159139709</v>
      </c>
      <c r="BR56" s="7">
        <v>255226.97753154091</v>
      </c>
      <c r="BS56" s="7">
        <v>273043.00547553139</v>
      </c>
      <c r="BT56" s="7">
        <v>236181.2609744613</v>
      </c>
      <c r="BU56" s="7">
        <v>612661.90625526954</v>
      </c>
      <c r="BV56" s="7">
        <v>408258.16446109128</v>
      </c>
      <c r="BW56" s="7">
        <v>208452.28193035972</v>
      </c>
      <c r="BX56" s="7">
        <v>655435.51750425086</v>
      </c>
      <c r="BY56" s="7">
        <v>550945.4219881501</v>
      </c>
      <c r="BZ56" s="7">
        <v>413037.18290598295</v>
      </c>
      <c r="CA56" s="7">
        <v>333754.48279592989</v>
      </c>
      <c r="CB56" s="7">
        <v>1243736.3937945205</v>
      </c>
      <c r="CC56" s="7">
        <v>383551.27255726891</v>
      </c>
      <c r="CD56" s="7">
        <v>258915.73979350834</v>
      </c>
      <c r="CE56" s="7">
        <v>745963.23853168101</v>
      </c>
      <c r="CF56" s="7">
        <v>189569.26719394841</v>
      </c>
      <c r="CG56" s="7">
        <v>215708.40779447588</v>
      </c>
      <c r="CH56" s="7">
        <v>185619.40556305979</v>
      </c>
      <c r="CI56" s="7">
        <v>545601.91550718702</v>
      </c>
      <c r="CJ56" s="7">
        <v>228851.74529986619</v>
      </c>
      <c r="CK56" s="7">
        <v>451015.67386279808</v>
      </c>
      <c r="CL56" s="7">
        <v>2654668.7115442357</v>
      </c>
      <c r="CM56" s="7">
        <v>11630.167498704941</v>
      </c>
      <c r="CN56" s="7">
        <v>98754.782608695648</v>
      </c>
      <c r="CO56" s="7">
        <v>41592.40214565763</v>
      </c>
      <c r="CP56" s="7">
        <v>514682.90876147035</v>
      </c>
      <c r="CQ56" s="7">
        <v>574166.47270537214</v>
      </c>
      <c r="CR56" s="7">
        <v>929665.92213819036</v>
      </c>
      <c r="CS56" s="7">
        <v>244035.9945855788</v>
      </c>
      <c r="CT56" s="7">
        <v>1501747.4892519128</v>
      </c>
      <c r="CU56" s="7">
        <v>1020841.6792618956</v>
      </c>
      <c r="CV56" s="7">
        <v>513397.34241350525</v>
      </c>
      <c r="CW56" s="7">
        <v>604362.05967551598</v>
      </c>
      <c r="CX56" s="7">
        <v>481066.04293641984</v>
      </c>
      <c r="CY56" s="7">
        <v>8729.5623529411769</v>
      </c>
      <c r="CZ56" s="7">
        <v>244504.97784026182</v>
      </c>
      <c r="DA56" s="7">
        <v>349653.98538143834</v>
      </c>
      <c r="DB56" s="7">
        <v>118082.68977867602</v>
      </c>
      <c r="DC56" s="7">
        <v>312240.35604020127</v>
      </c>
      <c r="DD56" s="7">
        <v>195210.86606918875</v>
      </c>
      <c r="DE56" s="9">
        <f>SUM(BG56:DD56)</f>
        <v>21160928.165250171</v>
      </c>
      <c r="DF56" s="1"/>
      <c r="DG56" s="221">
        <v>384</v>
      </c>
      <c r="DH56" s="221">
        <v>384</v>
      </c>
      <c r="DI56" s="221">
        <v>384</v>
      </c>
      <c r="DJ56" s="221">
        <v>384</v>
      </c>
      <c r="DK56" s="221">
        <v>384</v>
      </c>
      <c r="DL56" s="221">
        <v>384</v>
      </c>
      <c r="DM56" s="221">
        <v>384</v>
      </c>
      <c r="DN56" s="221">
        <v>384</v>
      </c>
      <c r="DO56" s="221">
        <v>384</v>
      </c>
      <c r="DP56" s="221">
        <v>384</v>
      </c>
      <c r="DQ56" s="221">
        <v>384</v>
      </c>
      <c r="DR56" s="221">
        <v>384</v>
      </c>
      <c r="DS56" s="221">
        <v>384</v>
      </c>
      <c r="DT56" s="221">
        <v>384</v>
      </c>
      <c r="DU56" s="221">
        <v>384</v>
      </c>
      <c r="DV56" s="221">
        <v>384</v>
      </c>
      <c r="DW56" s="221">
        <v>384</v>
      </c>
      <c r="DX56" s="221">
        <v>384</v>
      </c>
      <c r="DY56" s="221">
        <v>384</v>
      </c>
      <c r="DZ56" s="221">
        <v>384</v>
      </c>
      <c r="EA56" s="221">
        <v>384</v>
      </c>
      <c r="EB56" s="221">
        <v>384</v>
      </c>
      <c r="EC56" s="221">
        <v>384</v>
      </c>
      <c r="ED56" s="221">
        <v>384</v>
      </c>
      <c r="EE56" s="221">
        <v>384</v>
      </c>
      <c r="EF56" s="221">
        <v>384</v>
      </c>
      <c r="EG56" s="221">
        <v>384</v>
      </c>
      <c r="EH56" s="221">
        <v>384</v>
      </c>
      <c r="EI56" s="221">
        <v>384</v>
      </c>
      <c r="EJ56" s="221">
        <v>384</v>
      </c>
      <c r="EK56" s="221">
        <v>384</v>
      </c>
      <c r="EL56" s="221">
        <v>384</v>
      </c>
      <c r="EM56" s="221">
        <v>384</v>
      </c>
      <c r="EN56" s="221">
        <v>384</v>
      </c>
      <c r="EO56" s="221">
        <v>384</v>
      </c>
      <c r="EP56" s="221">
        <v>384</v>
      </c>
      <c r="EQ56" s="221">
        <v>384</v>
      </c>
      <c r="ER56" s="221">
        <v>384</v>
      </c>
      <c r="ES56" s="221">
        <v>384</v>
      </c>
      <c r="ET56" s="221">
        <v>384</v>
      </c>
      <c r="EU56" s="221">
        <v>384</v>
      </c>
      <c r="EV56" s="221">
        <v>384</v>
      </c>
      <c r="EW56" s="221">
        <v>384</v>
      </c>
      <c r="EX56" s="221">
        <v>384</v>
      </c>
      <c r="EY56" s="221">
        <v>384</v>
      </c>
      <c r="EZ56" s="221">
        <v>384</v>
      </c>
      <c r="FA56" s="221">
        <v>384</v>
      </c>
      <c r="FB56" s="221">
        <v>384</v>
      </c>
      <c r="FC56" s="221">
        <v>384</v>
      </c>
      <c r="FD56" s="221">
        <v>384</v>
      </c>
      <c r="FE56" s="221">
        <v>384</v>
      </c>
      <c r="FF56" s="70"/>
    </row>
    <row r="57" spans="1:174">
      <c r="A57" s="1" t="s">
        <v>551</v>
      </c>
      <c r="B57" s="2" t="s">
        <v>552</v>
      </c>
      <c r="C57" s="37" t="s">
        <v>565</v>
      </c>
      <c r="D57" s="2">
        <v>1</v>
      </c>
      <c r="E57" s="1">
        <v>1</v>
      </c>
      <c r="F57" s="68" t="s">
        <v>272</v>
      </c>
      <c r="G57" s="7">
        <f>G56</f>
        <v>2</v>
      </c>
      <c r="H57" s="7">
        <f t="shared" ref="H57:BD57" si="250">H56</f>
        <v>433.96947368421053</v>
      </c>
      <c r="I57" s="7">
        <f t="shared" si="250"/>
        <v>1860.7129195356661</v>
      </c>
      <c r="J57" s="7">
        <f t="shared" si="250"/>
        <v>191.83636363636364</v>
      </c>
      <c r="K57" s="7">
        <f t="shared" si="250"/>
        <v>997.17412254021269</v>
      </c>
      <c r="L57" s="7">
        <f t="shared" si="250"/>
        <v>1262.4764248581612</v>
      </c>
      <c r="M57" s="7">
        <f t="shared" si="250"/>
        <v>85.632142857142853</v>
      </c>
      <c r="N57" s="7">
        <f t="shared" si="250"/>
        <v>350.18687358965076</v>
      </c>
      <c r="O57" s="7">
        <f t="shared" si="250"/>
        <v>400.89772727272725</v>
      </c>
      <c r="P57" s="7">
        <f t="shared" si="250"/>
        <v>62.864406779661017</v>
      </c>
      <c r="Q57" s="7">
        <f t="shared" si="250"/>
        <v>462.57373935929922</v>
      </c>
      <c r="R57" s="7">
        <f t="shared" si="250"/>
        <v>664.65358732172115</v>
      </c>
      <c r="S57" s="7">
        <f t="shared" si="250"/>
        <v>711.04949342586303</v>
      </c>
      <c r="T57" s="7">
        <f t="shared" si="250"/>
        <v>615.05536712099297</v>
      </c>
      <c r="U57" s="7">
        <f t="shared" si="250"/>
        <v>1595.4737142064312</v>
      </c>
      <c r="V57" s="7">
        <f t="shared" si="250"/>
        <v>1063.1723032840919</v>
      </c>
      <c r="W57" s="7">
        <f t="shared" si="250"/>
        <v>542.84448419364514</v>
      </c>
      <c r="X57" s="7">
        <f t="shared" si="250"/>
        <v>1706.8633268339868</v>
      </c>
      <c r="Y57" s="7">
        <f t="shared" si="250"/>
        <v>1434.7537030941407</v>
      </c>
      <c r="Z57" s="7">
        <f t="shared" si="250"/>
        <v>1075.6176638176639</v>
      </c>
      <c r="AA57" s="7">
        <f t="shared" si="250"/>
        <v>869.15229894773415</v>
      </c>
      <c r="AB57" s="7">
        <f t="shared" si="250"/>
        <v>1867.8968588398998</v>
      </c>
      <c r="AC57" s="7">
        <f t="shared" si="250"/>
        <v>998.83143895122112</v>
      </c>
      <c r="AD57" s="7">
        <f t="shared" si="250"/>
        <v>674.25973904559464</v>
      </c>
      <c r="AE57" s="7">
        <f t="shared" si="250"/>
        <v>1942.6126003429194</v>
      </c>
      <c r="AF57" s="7">
        <f t="shared" si="250"/>
        <v>493.66996665090733</v>
      </c>
      <c r="AG57" s="7">
        <f t="shared" si="250"/>
        <v>561.74064529811426</v>
      </c>
      <c r="AH57" s="7">
        <f t="shared" si="250"/>
        <v>483.38386865380153</v>
      </c>
      <c r="AI57" s="7">
        <f t="shared" si="250"/>
        <v>684.83832163329998</v>
      </c>
      <c r="AJ57" s="7">
        <f t="shared" si="250"/>
        <v>595.96808671840154</v>
      </c>
      <c r="AK57" s="7">
        <f t="shared" si="250"/>
        <v>1174.5199840177033</v>
      </c>
      <c r="AL57" s="104">
        <f t="shared" si="250"/>
        <v>3000</v>
      </c>
      <c r="AM57" s="7">
        <f t="shared" si="250"/>
        <v>30.28689452787745</v>
      </c>
      <c r="AN57" s="7">
        <f t="shared" si="250"/>
        <v>257.17391304347825</v>
      </c>
      <c r="AO57" s="7">
        <f t="shared" si="250"/>
        <v>108.31354725431675</v>
      </c>
      <c r="AP57" s="7">
        <f t="shared" si="250"/>
        <v>1340.3200748996624</v>
      </c>
      <c r="AQ57" s="7">
        <f t="shared" si="250"/>
        <v>1495.2251893369066</v>
      </c>
      <c r="AR57" s="7">
        <f t="shared" si="250"/>
        <v>2421.0050055682041</v>
      </c>
      <c r="AS57" s="7">
        <f t="shared" si="250"/>
        <v>635.51040256661145</v>
      </c>
      <c r="AT57" s="7">
        <f t="shared" si="250"/>
        <v>3910.8007532601896</v>
      </c>
      <c r="AU57" s="7">
        <f t="shared" si="250"/>
        <v>2658.4418730778498</v>
      </c>
      <c r="AV57" s="7">
        <f t="shared" si="250"/>
        <v>1336.9722458685033</v>
      </c>
      <c r="AW57" s="7">
        <f t="shared" si="250"/>
        <v>1573.8595304049895</v>
      </c>
      <c r="AX57" s="7">
        <f t="shared" si="250"/>
        <v>1252.7761534802601</v>
      </c>
      <c r="AY57" s="7">
        <f t="shared" si="250"/>
        <v>22.733235294117648</v>
      </c>
      <c r="AZ57" s="7">
        <f t="shared" si="250"/>
        <v>636.73171312568184</v>
      </c>
      <c r="BA57" s="7">
        <f t="shared" si="250"/>
        <v>910.55725359749567</v>
      </c>
      <c r="BB57" s="7">
        <f t="shared" si="250"/>
        <v>307.50700463196881</v>
      </c>
      <c r="BC57" s="7">
        <f t="shared" si="250"/>
        <v>813.12592718802421</v>
      </c>
      <c r="BD57" s="7">
        <f t="shared" si="250"/>
        <v>508.36163038851237</v>
      </c>
      <c r="BE57" s="9">
        <f>SUM(G57:BD57)</f>
        <v>49086.383994025884</v>
      </c>
      <c r="BF57" s="7"/>
      <c r="BG57" s="7">
        <f>G57*DG57</f>
        <v>716.81717758187915</v>
      </c>
      <c r="BH57" s="7">
        <f t="shared" ref="BH57:DD57" si="251">H57*DH57</f>
        <v>156275.95632739214</v>
      </c>
      <c r="BI57" s="7">
        <f t="shared" si="251"/>
        <v>656091.34983988048</v>
      </c>
      <c r="BJ57" s="7">
        <f t="shared" si="251"/>
        <v>115101.81818181819</v>
      </c>
      <c r="BK57" s="7">
        <f t="shared" si="251"/>
        <v>364969.44008624647</v>
      </c>
      <c r="BL57" s="7">
        <f t="shared" si="251"/>
        <v>491057.58770029451</v>
      </c>
      <c r="BM57" s="7">
        <f t="shared" si="251"/>
        <v>29367.859722760535</v>
      </c>
      <c r="BN57" s="7">
        <f t="shared" si="251"/>
        <v>116592.03794515794</v>
      </c>
      <c r="BO57" s="7">
        <f t="shared" si="251"/>
        <v>101046.42542741539</v>
      </c>
      <c r="BP57" s="7">
        <f t="shared" si="251"/>
        <v>21843.476380319182</v>
      </c>
      <c r="BQ57" s="7">
        <f t="shared" si="251"/>
        <v>144920.46450169818</v>
      </c>
      <c r="BR57" s="7">
        <f t="shared" si="251"/>
        <v>229383.45722438046</v>
      </c>
      <c r="BS57" s="7">
        <f t="shared" si="251"/>
        <v>296187.2803092812</v>
      </c>
      <c r="BT57" s="7">
        <f t="shared" si="251"/>
        <v>249711.50491334265</v>
      </c>
      <c r="BU57" s="7">
        <f t="shared" si="251"/>
        <v>664436.81381536392</v>
      </c>
      <c r="BV57" s="7">
        <f t="shared" si="251"/>
        <v>438122.44808538712</v>
      </c>
      <c r="BW57" s="7">
        <f t="shared" si="251"/>
        <v>226793.77894618176</v>
      </c>
      <c r="BX57" s="7">
        <f t="shared" si="251"/>
        <v>709381.80773304298</v>
      </c>
      <c r="BY57" s="7">
        <f t="shared" si="251"/>
        <v>603480.19097419607</v>
      </c>
      <c r="BZ57" s="7">
        <f t="shared" si="251"/>
        <v>445113.20919768745</v>
      </c>
      <c r="CA57" s="7">
        <f t="shared" si="251"/>
        <v>324182.92747205996</v>
      </c>
      <c r="CB57" s="7">
        <f t="shared" si="251"/>
        <v>694362.72889282217</v>
      </c>
      <c r="CC57" s="7">
        <f t="shared" si="251"/>
        <v>412321.66027299443</v>
      </c>
      <c r="CD57" s="7">
        <f t="shared" si="251"/>
        <v>256222.17713332822</v>
      </c>
      <c r="CE57" s="7">
        <f t="shared" si="251"/>
        <v>809820.42224782309</v>
      </c>
      <c r="CF57" s="7">
        <f t="shared" si="251"/>
        <v>187990.97977756441</v>
      </c>
      <c r="CG57" s="7">
        <f t="shared" si="251"/>
        <v>218522.96933998552</v>
      </c>
      <c r="CH57" s="7">
        <f t="shared" si="251"/>
        <v>184011.03839460266</v>
      </c>
      <c r="CI57" s="7">
        <f t="shared" si="251"/>
        <v>237658.17838003632</v>
      </c>
      <c r="CJ57" s="7">
        <f t="shared" si="251"/>
        <v>205180.73305829009</v>
      </c>
      <c r="CK57" s="7">
        <f t="shared" si="251"/>
        <v>411115.83491388807</v>
      </c>
      <c r="CL57" s="7">
        <f t="shared" si="251"/>
        <v>1003093.3074582496</v>
      </c>
      <c r="CM57" s="7">
        <f t="shared" si="251"/>
        <v>10205.929497791089</v>
      </c>
      <c r="CN57" s="7">
        <f t="shared" si="251"/>
        <v>108743.18984508117</v>
      </c>
      <c r="CO57" s="7">
        <f t="shared" si="251"/>
        <v>44006.381526394769</v>
      </c>
      <c r="CP57" s="7">
        <f t="shared" si="251"/>
        <v>576006.22999244824</v>
      </c>
      <c r="CQ57" s="7">
        <f t="shared" si="251"/>
        <v>632317.48701379984</v>
      </c>
      <c r="CR57" s="7">
        <f t="shared" si="251"/>
        <v>1021834.9862840538</v>
      </c>
      <c r="CS57" s="7">
        <f t="shared" si="251"/>
        <v>267422.78045482846</v>
      </c>
      <c r="CT57" s="7">
        <f t="shared" si="251"/>
        <v>1650151.0085291234</v>
      </c>
      <c r="CU57" s="7">
        <f t="shared" si="251"/>
        <v>1116943.4783515544</v>
      </c>
      <c r="CV57" s="7">
        <f t="shared" si="251"/>
        <v>574677.74173398374</v>
      </c>
      <c r="CW57" s="7">
        <f t="shared" si="251"/>
        <v>624794.92616777541</v>
      </c>
      <c r="CX57" s="7">
        <f t="shared" si="251"/>
        <v>479467.73532704124</v>
      </c>
      <c r="CY57" s="7">
        <f t="shared" si="251"/>
        <v>6188.1171879052072</v>
      </c>
      <c r="CZ57" s="7">
        <f t="shared" si="251"/>
        <v>240245.80956814997</v>
      </c>
      <c r="DA57" s="7">
        <f t="shared" si="251"/>
        <v>282156.30388743663</v>
      </c>
      <c r="DB57" s="7">
        <f t="shared" si="251"/>
        <v>109807.44471539102</v>
      </c>
      <c r="DC57" s="7">
        <f t="shared" si="251"/>
        <v>302366.08966680273</v>
      </c>
      <c r="DD57" s="7">
        <f t="shared" si="251"/>
        <v>193631.98531109246</v>
      </c>
      <c r="DE57" s="9">
        <f>SUM(BG57:DD57)</f>
        <v>19246044.306891728</v>
      </c>
      <c r="DF57" s="1"/>
      <c r="DG57" s="221">
        <v>358.40858879093958</v>
      </c>
      <c r="DH57" s="221">
        <v>360.1081776574693</v>
      </c>
      <c r="DI57" s="221">
        <v>352.60213596173963</v>
      </c>
      <c r="DJ57" s="221">
        <v>600</v>
      </c>
      <c r="DK57" s="221">
        <v>366.00372175374866</v>
      </c>
      <c r="DL57" s="221">
        <v>388.96376837727064</v>
      </c>
      <c r="DM57" s="221">
        <v>342.95369405567629</v>
      </c>
      <c r="DN57" s="221">
        <v>332.94234232714439</v>
      </c>
      <c r="DO57" s="221">
        <v>252.0503823127797</v>
      </c>
      <c r="DP57" s="221">
        <v>347.4696970716721</v>
      </c>
      <c r="DQ57" s="221">
        <v>313.29159476805654</v>
      </c>
      <c r="DR57" s="221">
        <v>345.11730862493476</v>
      </c>
      <c r="DS57" s="221">
        <v>416.54945689116494</v>
      </c>
      <c r="DT57" s="221">
        <v>405.99841617871726</v>
      </c>
      <c r="DU57" s="221">
        <v>416.45111912473379</v>
      </c>
      <c r="DV57" s="221">
        <v>412.08978707594844</v>
      </c>
      <c r="DW57" s="221">
        <v>417.78775606989348</v>
      </c>
      <c r="DX57" s="221">
        <v>415.60551250981268</v>
      </c>
      <c r="DY57" s="221">
        <v>420.61587969611185</v>
      </c>
      <c r="DZ57" s="221">
        <v>413.82102969363467</v>
      </c>
      <c r="EA57" s="221">
        <v>372.98748201499546</v>
      </c>
      <c r="EB57" s="221">
        <v>371.73504822106298</v>
      </c>
      <c r="EC57" s="221">
        <v>412.80404700310055</v>
      </c>
      <c r="ED57" s="221">
        <v>380.005155722344</v>
      </c>
      <c r="EE57" s="221">
        <v>416.87180558021174</v>
      </c>
      <c r="EF57" s="221">
        <v>380.80295030485405</v>
      </c>
      <c r="EG57" s="221">
        <v>389.01042886796267</v>
      </c>
      <c r="EH57" s="221">
        <v>380.67269167890038</v>
      </c>
      <c r="EI57" s="221">
        <v>347.02815375932124</v>
      </c>
      <c r="EJ57" s="221">
        <v>344.28140974474564</v>
      </c>
      <c r="EK57" s="221">
        <v>350.02881220256137</v>
      </c>
      <c r="EL57" s="221">
        <v>334.36443581941654</v>
      </c>
      <c r="EM57" s="221">
        <v>336.97510612707691</v>
      </c>
      <c r="EN57" s="221">
        <v>422.83911520488033</v>
      </c>
      <c r="EO57" s="221">
        <v>406.2869570975198</v>
      </c>
      <c r="EP57" s="221">
        <v>429.75274397465745</v>
      </c>
      <c r="EQ57" s="221">
        <v>422.89114143015217</v>
      </c>
      <c r="ER57" s="221">
        <v>422.07057975257328</v>
      </c>
      <c r="ES57" s="221">
        <v>420.80000480684242</v>
      </c>
      <c r="ET57" s="221">
        <v>421.94709284370879</v>
      </c>
      <c r="EU57" s="221">
        <v>420.14967100198311</v>
      </c>
      <c r="EV57" s="221">
        <v>429.83520675903816</v>
      </c>
      <c r="EW57" s="221">
        <v>396.982649402645</v>
      </c>
      <c r="EX57" s="221">
        <v>382.72418739378264</v>
      </c>
      <c r="EY57" s="221">
        <v>272.20574229073401</v>
      </c>
      <c r="EZ57" s="221">
        <v>377.31089031013732</v>
      </c>
      <c r="FA57" s="221">
        <v>309.8721170719063</v>
      </c>
      <c r="FB57" s="221">
        <v>357.08924694841016</v>
      </c>
      <c r="FC57" s="221">
        <v>371.85641185056534</v>
      </c>
      <c r="FD57" s="221">
        <v>380.89417795577992</v>
      </c>
      <c r="FE57" s="221">
        <v>378.3343668607011</v>
      </c>
      <c r="FF57" s="70" t="s">
        <v>452</v>
      </c>
    </row>
    <row r="58" spans="1:174">
      <c r="A58" s="1"/>
      <c r="B58" s="2"/>
      <c r="C58" s="37"/>
      <c r="D58" s="1"/>
      <c r="E58" s="1"/>
      <c r="F58" s="68"/>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104"/>
      <c r="AM58" s="7"/>
      <c r="AN58" s="7"/>
      <c r="AO58" s="7"/>
      <c r="AP58" s="7"/>
      <c r="AQ58" s="7"/>
      <c r="AR58" s="7"/>
      <c r="AS58" s="7"/>
      <c r="AT58" s="7"/>
      <c r="AU58" s="7"/>
      <c r="AV58" s="7"/>
      <c r="AW58" s="7"/>
      <c r="AX58" s="7"/>
      <c r="AY58" s="7"/>
      <c r="AZ58" s="7"/>
      <c r="BA58" s="7"/>
      <c r="BB58" s="7"/>
      <c r="BC58" s="7"/>
      <c r="BD58" s="7"/>
      <c r="BE58" s="9"/>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9"/>
      <c r="DF58" s="1"/>
      <c r="DG58" s="221"/>
      <c r="DH58" s="221"/>
      <c r="DI58" s="221"/>
      <c r="DJ58" s="221"/>
      <c r="DK58" s="221"/>
      <c r="DL58" s="221"/>
      <c r="DM58" s="221"/>
      <c r="DN58" s="221"/>
      <c r="DO58" s="221"/>
      <c r="DP58" s="221"/>
      <c r="DQ58" s="221"/>
      <c r="DR58" s="221"/>
      <c r="DS58" s="221"/>
      <c r="DT58" s="221"/>
      <c r="DU58" s="221"/>
      <c r="DV58" s="221"/>
      <c r="DW58" s="221"/>
      <c r="DX58" s="221"/>
      <c r="DY58" s="221"/>
      <c r="DZ58" s="221"/>
      <c r="EA58" s="221"/>
      <c r="EB58" s="221"/>
      <c r="EC58" s="221"/>
      <c r="ED58" s="221"/>
      <c r="EE58" s="221"/>
      <c r="EF58" s="221"/>
      <c r="EG58" s="221"/>
      <c r="EH58" s="221"/>
      <c r="EI58" s="221"/>
      <c r="EJ58" s="221"/>
      <c r="EK58" s="221"/>
      <c r="EL58" s="221"/>
      <c r="EM58" s="221"/>
      <c r="EN58" s="221"/>
      <c r="EO58" s="221"/>
      <c r="EP58" s="221"/>
      <c r="EQ58" s="221"/>
      <c r="ER58" s="221"/>
      <c r="ES58" s="221"/>
      <c r="ET58" s="221"/>
      <c r="EU58" s="221"/>
      <c r="EV58" s="221"/>
      <c r="EW58" s="221"/>
      <c r="EX58" s="221"/>
      <c r="EY58" s="221"/>
      <c r="EZ58" s="221"/>
      <c r="FA58" s="221"/>
      <c r="FB58" s="221"/>
      <c r="FC58" s="221"/>
      <c r="FD58" s="221"/>
      <c r="FE58" s="221"/>
    </row>
    <row r="59" spans="1:174">
      <c r="A59" s="1" t="s">
        <v>357</v>
      </c>
      <c r="B59" s="2"/>
      <c r="C59" s="37" t="s">
        <v>549</v>
      </c>
      <c r="D59" s="1"/>
      <c r="E59" s="1"/>
      <c r="F59" s="68" t="s">
        <v>566</v>
      </c>
      <c r="G59" s="7">
        <f t="shared" ref="G59:AL59" si="252">G10-SUM(G49:G54)-G56</f>
        <v>946.41717324888953</v>
      </c>
      <c r="H59" s="7">
        <f t="shared" si="252"/>
        <v>1173.6121598480947</v>
      </c>
      <c r="I59" s="7">
        <f t="shared" si="252"/>
        <v>772.68137999932242</v>
      </c>
      <c r="J59" s="7">
        <f t="shared" si="252"/>
        <v>837.19810055171558</v>
      </c>
      <c r="K59" s="7">
        <f t="shared" si="252"/>
        <v>434.68739862313237</v>
      </c>
      <c r="L59" s="7">
        <f t="shared" si="252"/>
        <v>24668.694514117706</v>
      </c>
      <c r="M59" s="7">
        <f t="shared" si="252"/>
        <v>1792.3573328631007</v>
      </c>
      <c r="N59" s="7">
        <f t="shared" si="252"/>
        <v>2522.5497504843052</v>
      </c>
      <c r="O59" s="7">
        <f t="shared" si="252"/>
        <v>1008.0767924410172</v>
      </c>
      <c r="P59" s="7">
        <f t="shared" si="252"/>
        <v>3725.47866605933</v>
      </c>
      <c r="Q59" s="7">
        <f t="shared" si="252"/>
        <v>1464.4700339579558</v>
      </c>
      <c r="R59" s="7">
        <f t="shared" si="252"/>
        <v>2300.4075193337585</v>
      </c>
      <c r="S59" s="7">
        <f t="shared" si="252"/>
        <v>1267.9240809022053</v>
      </c>
      <c r="T59" s="7">
        <f t="shared" si="252"/>
        <v>1023.1937482728522</v>
      </c>
      <c r="U59" s="7">
        <f t="shared" si="252"/>
        <v>733.09214074931629</v>
      </c>
      <c r="V59" s="7">
        <f t="shared" si="252"/>
        <v>11195.004860169363</v>
      </c>
      <c r="W59" s="7">
        <f t="shared" si="252"/>
        <v>1892.4639550618999</v>
      </c>
      <c r="X59" s="7">
        <f t="shared" si="252"/>
        <v>2026.2672516058074</v>
      </c>
      <c r="Y59" s="7">
        <f t="shared" si="252"/>
        <v>765.77376840059151</v>
      </c>
      <c r="Z59" s="7">
        <f t="shared" si="252"/>
        <v>1360.54079414336</v>
      </c>
      <c r="AA59" s="7">
        <f t="shared" si="252"/>
        <v>1323.6605001602277</v>
      </c>
      <c r="AB59" s="104">
        <f t="shared" si="252"/>
        <v>952.53236210434989</v>
      </c>
      <c r="AC59" s="7">
        <f t="shared" si="252"/>
        <v>1089.77545319618</v>
      </c>
      <c r="AD59" s="7">
        <f t="shared" si="252"/>
        <v>827.27228557797207</v>
      </c>
      <c r="AE59" s="7">
        <f t="shared" si="252"/>
        <v>395.61484737667524</v>
      </c>
      <c r="AF59" s="7">
        <f t="shared" si="252"/>
        <v>1945.9245560739575</v>
      </c>
      <c r="AG59" s="7">
        <f t="shared" si="252"/>
        <v>767.81285263438144</v>
      </c>
      <c r="AH59" s="7">
        <f t="shared" si="252"/>
        <v>1582.3440121895651</v>
      </c>
      <c r="AI59" s="118">
        <f t="shared" si="252"/>
        <v>673.46538924853576</v>
      </c>
      <c r="AJ59" s="7">
        <f t="shared" si="252"/>
        <v>6184.1407883089105</v>
      </c>
      <c r="AK59" s="7">
        <f t="shared" si="252"/>
        <v>3773.6173680529514</v>
      </c>
      <c r="AL59" s="104">
        <f t="shared" si="252"/>
        <v>1764.4724365417906</v>
      </c>
      <c r="AM59" s="7">
        <f t="shared" ref="AM59:BD59" si="253">AM10-SUM(AM49:AM54)-AM56</f>
        <v>1858.9174125078016</v>
      </c>
      <c r="AN59" s="7">
        <f t="shared" si="253"/>
        <v>3363.8259703532385</v>
      </c>
      <c r="AO59" s="7">
        <f t="shared" si="253"/>
        <v>911.47885215273368</v>
      </c>
      <c r="AP59" s="7">
        <f t="shared" si="253"/>
        <v>12285.065380132351</v>
      </c>
      <c r="AQ59" s="7">
        <f t="shared" si="253"/>
        <v>3830.2415569794712</v>
      </c>
      <c r="AR59" s="7">
        <f t="shared" si="253"/>
        <v>1761.6172723282498</v>
      </c>
      <c r="AS59" s="7">
        <f t="shared" si="253"/>
        <v>19711.783442251119</v>
      </c>
      <c r="AT59" s="7">
        <f t="shared" si="253"/>
        <v>10147.511850020956</v>
      </c>
      <c r="AU59" s="7">
        <f t="shared" si="253"/>
        <v>761.12691784792651</v>
      </c>
      <c r="AV59" s="7">
        <f t="shared" si="253"/>
        <v>6944.6076452737998</v>
      </c>
      <c r="AW59" s="7">
        <f t="shared" si="253"/>
        <v>10062.76599014262</v>
      </c>
      <c r="AX59" s="7">
        <f t="shared" si="253"/>
        <v>6297.6079333016296</v>
      </c>
      <c r="AY59" s="7">
        <f t="shared" si="253"/>
        <v>839.89633068225817</v>
      </c>
      <c r="AZ59" s="7">
        <f t="shared" si="253"/>
        <v>3527.325562411454</v>
      </c>
      <c r="BA59" s="7">
        <f t="shared" si="253"/>
        <v>3212.068740729926</v>
      </c>
      <c r="BB59" s="7">
        <f t="shared" si="253"/>
        <v>2572.8303877021826</v>
      </c>
      <c r="BC59" s="7">
        <f t="shared" si="253"/>
        <v>2775.8804587723125</v>
      </c>
      <c r="BD59" s="7">
        <f t="shared" si="253"/>
        <v>8886.6192539341719</v>
      </c>
      <c r="BE59" s="9">
        <f>SUM(G59:BD59)</f>
        <v>182942.69522982341</v>
      </c>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9"/>
      <c r="DF59" s="1"/>
      <c r="DG59" s="221"/>
      <c r="DH59" s="221"/>
      <c r="DI59" s="221"/>
      <c r="DJ59" s="221"/>
      <c r="DK59" s="221"/>
      <c r="DL59" s="221"/>
      <c r="DM59" s="221"/>
      <c r="DN59" s="221"/>
      <c r="DO59" s="221"/>
      <c r="DP59" s="221"/>
      <c r="DQ59" s="221"/>
      <c r="DR59" s="221"/>
      <c r="DS59" s="221"/>
      <c r="DT59" s="221"/>
      <c r="DU59" s="221"/>
      <c r="DV59" s="221"/>
      <c r="DW59" s="221"/>
      <c r="DX59" s="221"/>
      <c r="DY59" s="221"/>
      <c r="DZ59" s="221"/>
      <c r="EA59" s="221"/>
      <c r="EB59" s="221"/>
      <c r="EC59" s="221"/>
      <c r="ED59" s="221"/>
      <c r="EE59" s="221"/>
      <c r="EF59" s="221"/>
      <c r="EG59" s="221"/>
      <c r="EH59" s="221"/>
      <c r="EI59" s="221"/>
      <c r="EJ59" s="221"/>
      <c r="EK59" s="221"/>
      <c r="EL59" s="221"/>
      <c r="EM59" s="221"/>
      <c r="EN59" s="221"/>
      <c r="EO59" s="221"/>
      <c r="EP59" s="221"/>
      <c r="EQ59" s="221"/>
      <c r="ER59" s="221"/>
      <c r="ES59" s="221"/>
      <c r="ET59" s="221"/>
      <c r="EU59" s="221"/>
      <c r="EV59" s="221"/>
      <c r="EW59" s="221"/>
      <c r="EX59" s="221"/>
      <c r="EY59" s="221"/>
      <c r="EZ59" s="221"/>
      <c r="FA59" s="221"/>
      <c r="FB59" s="221"/>
      <c r="FC59" s="221"/>
      <c r="FD59" s="221"/>
      <c r="FE59" s="221"/>
    </row>
    <row r="60" spans="1:174">
      <c r="A60" s="51"/>
      <c r="B60" s="2"/>
      <c r="C60" s="37"/>
      <c r="D60" s="1"/>
      <c r="E60" s="1"/>
      <c r="F60" s="4"/>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9"/>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9"/>
      <c r="DF60" s="1"/>
      <c r="DG60" s="221"/>
      <c r="DH60" s="221"/>
      <c r="DI60" s="221"/>
      <c r="DJ60" s="221"/>
      <c r="DK60" s="221"/>
      <c r="DL60" s="221"/>
      <c r="DM60" s="221"/>
      <c r="DN60" s="221"/>
      <c r="DO60" s="221"/>
      <c r="DP60" s="221"/>
      <c r="DQ60" s="221"/>
      <c r="DR60" s="221"/>
      <c r="DS60" s="221"/>
      <c r="DT60" s="221"/>
      <c r="DU60" s="221"/>
      <c r="DV60" s="221"/>
      <c r="DW60" s="221"/>
      <c r="DX60" s="221"/>
      <c r="DY60" s="221"/>
      <c r="DZ60" s="221"/>
      <c r="EA60" s="221"/>
      <c r="EB60" s="221"/>
      <c r="EC60" s="221"/>
      <c r="ED60" s="221"/>
      <c r="EE60" s="221"/>
      <c r="EF60" s="221"/>
      <c r="EG60" s="221"/>
      <c r="EH60" s="221"/>
      <c r="EI60" s="221"/>
      <c r="EJ60" s="221"/>
      <c r="EK60" s="221"/>
      <c r="EL60" s="221"/>
      <c r="EM60" s="221"/>
      <c r="EN60" s="221"/>
      <c r="EO60" s="221"/>
      <c r="EP60" s="221"/>
      <c r="EQ60" s="221"/>
      <c r="ER60" s="221"/>
      <c r="ES60" s="221"/>
      <c r="ET60" s="221"/>
      <c r="EU60" s="221"/>
      <c r="EV60" s="221"/>
      <c r="EW60" s="221"/>
      <c r="EX60" s="221"/>
      <c r="EY60" s="221"/>
      <c r="EZ60" s="221"/>
      <c r="FA60" s="221"/>
      <c r="FB60" s="221"/>
      <c r="FC60" s="221"/>
      <c r="FD60" s="221"/>
      <c r="FE60" s="221"/>
    </row>
    <row r="61" spans="1:174">
      <c r="A61" s="106" t="s">
        <v>385</v>
      </c>
      <c r="B61" s="2"/>
      <c r="C61" s="37"/>
      <c r="D61" s="1"/>
      <c r="E61" s="1"/>
      <c r="F61" s="4"/>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9"/>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9"/>
      <c r="DF61" s="1"/>
      <c r="DG61" s="221"/>
      <c r="DH61" s="221"/>
      <c r="DI61" s="221"/>
      <c r="DJ61" s="221"/>
      <c r="DK61" s="221"/>
      <c r="DL61" s="221"/>
      <c r="DM61" s="221"/>
      <c r="DN61" s="221"/>
      <c r="DO61" s="221"/>
      <c r="DP61" s="221"/>
      <c r="DQ61" s="221"/>
      <c r="DR61" s="221"/>
      <c r="DS61" s="221"/>
      <c r="DT61" s="221"/>
      <c r="DU61" s="221"/>
      <c r="DV61" s="221"/>
      <c r="DW61" s="221"/>
      <c r="DX61" s="221"/>
      <c r="DY61" s="221"/>
      <c r="DZ61" s="221"/>
      <c r="EA61" s="221"/>
      <c r="EB61" s="221"/>
      <c r="EC61" s="221"/>
      <c r="ED61" s="221"/>
      <c r="EE61" s="221"/>
      <c r="EF61" s="221"/>
      <c r="EG61" s="221"/>
      <c r="EH61" s="221"/>
      <c r="EI61" s="221"/>
      <c r="EJ61" s="221"/>
      <c r="EK61" s="221"/>
      <c r="EL61" s="221"/>
      <c r="EM61" s="221"/>
      <c r="EN61" s="221"/>
      <c r="EO61" s="221"/>
      <c r="EP61" s="221"/>
      <c r="EQ61" s="221"/>
      <c r="ER61" s="221"/>
      <c r="ES61" s="221"/>
      <c r="ET61" s="221"/>
      <c r="EU61" s="221"/>
      <c r="EV61" s="221"/>
      <c r="EW61" s="221"/>
      <c r="EX61" s="221"/>
      <c r="EY61" s="221"/>
      <c r="EZ61" s="221"/>
      <c r="FA61" s="221"/>
      <c r="FB61" s="221"/>
      <c r="FC61" s="221"/>
      <c r="FD61" s="221"/>
      <c r="FE61" s="221"/>
    </row>
    <row r="62" spans="1:174">
      <c r="A62" s="1"/>
      <c r="B62" s="2"/>
      <c r="C62" s="37"/>
      <c r="D62" s="1"/>
      <c r="E62" s="1"/>
      <c r="F62" s="4"/>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9"/>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9"/>
      <c r="DF62" s="1"/>
      <c r="DG62" s="221"/>
      <c r="DH62" s="221"/>
      <c r="DI62" s="221"/>
      <c r="DJ62" s="221"/>
      <c r="DK62" s="221"/>
      <c r="DL62" s="221"/>
      <c r="DM62" s="221"/>
      <c r="DN62" s="221"/>
      <c r="DO62" s="221"/>
      <c r="DP62" s="221"/>
      <c r="DQ62" s="221"/>
      <c r="DR62" s="221"/>
      <c r="DS62" s="221"/>
      <c r="DT62" s="221"/>
      <c r="DU62" s="221"/>
      <c r="DV62" s="221"/>
      <c r="DW62" s="221"/>
      <c r="DX62" s="221"/>
      <c r="DY62" s="221"/>
      <c r="DZ62" s="221"/>
      <c r="EA62" s="221"/>
      <c r="EB62" s="221"/>
      <c r="EC62" s="221"/>
      <c r="ED62" s="221"/>
      <c r="EE62" s="221"/>
      <c r="EF62" s="221"/>
      <c r="EG62" s="221"/>
      <c r="EH62" s="221"/>
      <c r="EI62" s="221"/>
      <c r="EJ62" s="221"/>
      <c r="EK62" s="221"/>
      <c r="EL62" s="221"/>
      <c r="EM62" s="221"/>
      <c r="EN62" s="221"/>
      <c r="EO62" s="221"/>
      <c r="EP62" s="221"/>
      <c r="EQ62" s="221"/>
      <c r="ER62" s="221"/>
      <c r="ES62" s="221"/>
      <c r="ET62" s="221"/>
      <c r="EU62" s="221"/>
      <c r="EV62" s="221"/>
      <c r="EW62" s="221"/>
      <c r="EX62" s="221"/>
      <c r="EY62" s="221"/>
      <c r="EZ62" s="221"/>
      <c r="FA62" s="221"/>
      <c r="FB62" s="221"/>
      <c r="FC62" s="221"/>
      <c r="FD62" s="221"/>
      <c r="FE62" s="221"/>
    </row>
    <row r="63" spans="1:174">
      <c r="A63" s="1" t="s">
        <v>117</v>
      </c>
      <c r="B63" s="2" t="s">
        <v>130</v>
      </c>
      <c r="C63" s="37" t="s">
        <v>565</v>
      </c>
      <c r="D63" s="2">
        <v>1</v>
      </c>
      <c r="E63" s="1">
        <v>1</v>
      </c>
      <c r="F63" s="68" t="s">
        <v>272</v>
      </c>
      <c r="G63" s="7">
        <f>G49</f>
        <v>0</v>
      </c>
      <c r="H63" s="7">
        <f t="shared" ref="H63:BD63" si="254">H49</f>
        <v>0</v>
      </c>
      <c r="I63" s="7">
        <f t="shared" si="254"/>
        <v>3.208333333333333</v>
      </c>
      <c r="J63" s="7">
        <f t="shared" si="254"/>
        <v>0.2</v>
      </c>
      <c r="K63" s="7">
        <f t="shared" si="254"/>
        <v>0.66666666666666663</v>
      </c>
      <c r="L63" s="7">
        <f t="shared" si="254"/>
        <v>4.1739130434782608</v>
      </c>
      <c r="M63" s="7">
        <f t="shared" si="254"/>
        <v>1.25</v>
      </c>
      <c r="N63" s="7">
        <f t="shared" si="254"/>
        <v>4.166666666666667</v>
      </c>
      <c r="O63" s="7">
        <f t="shared" si="254"/>
        <v>3.8888888888888888</v>
      </c>
      <c r="P63" s="7">
        <f t="shared" si="254"/>
        <v>14.101694915254237</v>
      </c>
      <c r="Q63" s="7">
        <f t="shared" si="254"/>
        <v>6.9795918367346941</v>
      </c>
      <c r="R63" s="7">
        <f t="shared" si="254"/>
        <v>4.3333333333333339</v>
      </c>
      <c r="S63" s="7">
        <f t="shared" si="254"/>
        <v>4.8000000000000007</v>
      </c>
      <c r="T63" s="7">
        <f t="shared" si="254"/>
        <v>1</v>
      </c>
      <c r="U63" s="7">
        <f t="shared" si="254"/>
        <v>2.1538461538461537</v>
      </c>
      <c r="V63" s="7">
        <f t="shared" si="254"/>
        <v>14</v>
      </c>
      <c r="W63" s="7">
        <f t="shared" si="254"/>
        <v>3.75</v>
      </c>
      <c r="X63" s="7">
        <f t="shared" si="254"/>
        <v>10.285714285714285</v>
      </c>
      <c r="Y63" s="7">
        <f t="shared" si="254"/>
        <v>2.5714285714285712</v>
      </c>
      <c r="Z63" s="7">
        <f t="shared" si="254"/>
        <v>2.5</v>
      </c>
      <c r="AA63" s="7">
        <f t="shared" si="254"/>
        <v>21.5625</v>
      </c>
      <c r="AB63" s="7">
        <f t="shared" si="254"/>
        <v>18</v>
      </c>
      <c r="AC63" s="7">
        <f t="shared" si="254"/>
        <v>6.4285714285714288</v>
      </c>
      <c r="AD63" s="7">
        <f t="shared" si="254"/>
        <v>10</v>
      </c>
      <c r="AE63" s="7">
        <f t="shared" si="254"/>
        <v>7.0714285714285712</v>
      </c>
      <c r="AF63" s="7">
        <f t="shared" si="254"/>
        <v>25.94736842105263</v>
      </c>
      <c r="AG63" s="7">
        <f t="shared" si="254"/>
        <v>6.4285714285714288</v>
      </c>
      <c r="AH63" s="7">
        <f t="shared" si="254"/>
        <v>20.967741935483872</v>
      </c>
      <c r="AI63" s="7">
        <f t="shared" si="254"/>
        <v>5</v>
      </c>
      <c r="AJ63" s="7">
        <f t="shared" si="254"/>
        <v>15</v>
      </c>
      <c r="AK63" s="7">
        <f t="shared" si="254"/>
        <v>14.571428571428571</v>
      </c>
      <c r="AL63" s="7">
        <f t="shared" si="254"/>
        <v>7.7142857142857135</v>
      </c>
      <c r="AM63" s="7">
        <f t="shared" si="254"/>
        <v>13</v>
      </c>
      <c r="AN63" s="7">
        <f t="shared" si="254"/>
        <v>7</v>
      </c>
      <c r="AO63" s="7">
        <f t="shared" si="254"/>
        <v>2</v>
      </c>
      <c r="AP63" s="7">
        <f t="shared" si="254"/>
        <v>6.2222222222222214</v>
      </c>
      <c r="AQ63" s="7">
        <f t="shared" si="254"/>
        <v>4.375</v>
      </c>
      <c r="AR63" s="7">
        <f t="shared" si="254"/>
        <v>2</v>
      </c>
      <c r="AS63" s="7">
        <f t="shared" si="254"/>
        <v>11</v>
      </c>
      <c r="AT63" s="7">
        <f t="shared" si="254"/>
        <v>16.399999999999999</v>
      </c>
      <c r="AU63" s="7">
        <f t="shared" si="254"/>
        <v>6</v>
      </c>
      <c r="AV63" s="7">
        <f t="shared" si="254"/>
        <v>25.777777777777775</v>
      </c>
      <c r="AW63" s="7">
        <f t="shared" si="254"/>
        <v>28.52</v>
      </c>
      <c r="AX63" s="7">
        <f t="shared" si="254"/>
        <v>45</v>
      </c>
      <c r="AY63" s="7">
        <f t="shared" si="254"/>
        <v>1</v>
      </c>
      <c r="AZ63" s="7">
        <f t="shared" si="254"/>
        <v>26</v>
      </c>
      <c r="BA63" s="7">
        <f t="shared" si="254"/>
        <v>1.6</v>
      </c>
      <c r="BB63" s="7">
        <f t="shared" si="254"/>
        <v>37.097560975609753</v>
      </c>
      <c r="BC63" s="7">
        <f t="shared" si="254"/>
        <v>18.490566037735849</v>
      </c>
      <c r="BD63" s="7">
        <f t="shared" si="254"/>
        <v>50.769230769230774</v>
      </c>
      <c r="BE63" s="9">
        <f>SUM(G63:BD63)</f>
        <v>544.97433154874363</v>
      </c>
      <c r="BF63" s="7"/>
      <c r="BG63" s="7">
        <f>(G49*DG$48)+BG49</f>
        <v>0</v>
      </c>
      <c r="BH63" s="7">
        <f t="shared" ref="BH63:DD63" si="255">(H49*DH$48)+BH49</f>
        <v>0</v>
      </c>
      <c r="BI63" s="7">
        <f t="shared" si="255"/>
        <v>390804.16335841222</v>
      </c>
      <c r="BJ63" s="7">
        <f t="shared" si="255"/>
        <v>42541.550547017912</v>
      </c>
      <c r="BK63" s="7">
        <f t="shared" si="255"/>
        <v>47666.368490059685</v>
      </c>
      <c r="BL63" s="7">
        <f t="shared" si="255"/>
        <v>460098.20967689547</v>
      </c>
      <c r="BM63" s="7">
        <f t="shared" si="255"/>
        <v>414414.24091886199</v>
      </c>
      <c r="BN63" s="7">
        <f t="shared" si="255"/>
        <v>287224.2030628731</v>
      </c>
      <c r="BO63" s="7">
        <f t="shared" si="255"/>
        <v>465680.97619201476</v>
      </c>
      <c r="BP63" s="7">
        <f t="shared" si="255"/>
        <v>5403946.947043974</v>
      </c>
      <c r="BQ63" s="7">
        <f t="shared" si="255"/>
        <v>838480.15174286987</v>
      </c>
      <c r="BR63" s="7">
        <f t="shared" si="255"/>
        <v>1083634.5180425309</v>
      </c>
      <c r="BS63" s="7">
        <f t="shared" si="255"/>
        <v>456469.50112842984</v>
      </c>
      <c r="BT63" s="7">
        <f t="shared" si="255"/>
        <v>91877.952735089537</v>
      </c>
      <c r="BU63" s="7">
        <f t="shared" si="255"/>
        <v>211891.06127557743</v>
      </c>
      <c r="BV63" s="7">
        <f t="shared" si="255"/>
        <v>1712300.2782912536</v>
      </c>
      <c r="BW63" s="7">
        <f t="shared" si="255"/>
        <v>391645.75775658578</v>
      </c>
      <c r="BX63" s="7">
        <f t="shared" si="255"/>
        <v>674590.34813234932</v>
      </c>
      <c r="BY63" s="7">
        <f t="shared" si="255"/>
        <v>182696.79274737308</v>
      </c>
      <c r="BZ63" s="7">
        <f t="shared" si="255"/>
        <v>226049.68183772382</v>
      </c>
      <c r="CA63" s="7">
        <f t="shared" si="255"/>
        <v>2873372.4496003683</v>
      </c>
      <c r="CB63" s="7">
        <f t="shared" si="255"/>
        <v>2146988.3292316115</v>
      </c>
      <c r="CC63" s="7">
        <f t="shared" si="255"/>
        <v>1073901.7247255757</v>
      </c>
      <c r="CD63" s="7">
        <f t="shared" si="255"/>
        <v>1107349.9273508952</v>
      </c>
      <c r="CE63" s="7">
        <f t="shared" si="255"/>
        <v>714627.86576956173</v>
      </c>
      <c r="CF63" s="7">
        <f t="shared" si="255"/>
        <v>2665178.8914946914</v>
      </c>
      <c r="CG63" s="7">
        <f t="shared" si="255"/>
        <v>718978.19615414692</v>
      </c>
      <c r="CH63" s="7">
        <f t="shared" si="255"/>
        <v>2134973.543155103</v>
      </c>
      <c r="CI63" s="7">
        <f t="shared" si="255"/>
        <v>469644.24367544765</v>
      </c>
      <c r="CJ63" s="7">
        <f t="shared" si="255"/>
        <v>2130096.9710263428</v>
      </c>
      <c r="CK63" s="7">
        <f t="shared" si="255"/>
        <v>1504387.0598541617</v>
      </c>
      <c r="CL63" s="7">
        <f t="shared" si="255"/>
        <v>609487.45252783352</v>
      </c>
      <c r="CM63" s="7">
        <f t="shared" si="255"/>
        <v>1049017.7855561639</v>
      </c>
      <c r="CN63" s="7">
        <f t="shared" si="255"/>
        <v>524842.76914562681</v>
      </c>
      <c r="CO63" s="7">
        <f t="shared" si="255"/>
        <v>194926.46547017907</v>
      </c>
      <c r="CP63" s="7">
        <f t="shared" si="255"/>
        <v>591365.46590722376</v>
      </c>
      <c r="CQ63" s="7">
        <f t="shared" si="255"/>
        <v>528789.24321601668</v>
      </c>
      <c r="CR63" s="7">
        <f t="shared" si="255"/>
        <v>151758.80547017907</v>
      </c>
      <c r="CS63" s="7">
        <f t="shared" si="255"/>
        <v>1105839.9800859848</v>
      </c>
      <c r="CT63" s="7">
        <f t="shared" si="255"/>
        <v>1936315.6275221349</v>
      </c>
      <c r="CU63" s="7">
        <f t="shared" si="255"/>
        <v>883181.05641053722</v>
      </c>
      <c r="CV63" s="7">
        <f t="shared" si="255"/>
        <v>2411475.4749489743</v>
      </c>
      <c r="CW63" s="7">
        <f t="shared" si="255"/>
        <v>4129924.6520047542</v>
      </c>
      <c r="CX63" s="7">
        <f t="shared" si="255"/>
        <v>4231495.8330790289</v>
      </c>
      <c r="CY63" s="7">
        <f t="shared" si="255"/>
        <v>172578.19273508954</v>
      </c>
      <c r="CZ63" s="7">
        <f t="shared" si="255"/>
        <v>2542868.5122887981</v>
      </c>
      <c r="DA63" s="7">
        <f t="shared" si="255"/>
        <v>119821.74837614327</v>
      </c>
      <c r="DB63" s="7">
        <f t="shared" si="255"/>
        <v>3755830.9987822236</v>
      </c>
      <c r="DC63" s="7">
        <f t="shared" si="255"/>
        <v>2334696.235479014</v>
      </c>
      <c r="DD63" s="7">
        <f t="shared" si="255"/>
        <v>4929081.6927045453</v>
      </c>
      <c r="DE63" s="9">
        <f>SUM(BG63:DD63)</f>
        <v>63124809.896728247</v>
      </c>
      <c r="DF63" s="1"/>
      <c r="DG63" s="221"/>
      <c r="DH63" s="221"/>
      <c r="DI63" s="221">
        <f t="shared" ref="DI63:FE63" si="256">BI63/I63</f>
        <v>121809.08987794668</v>
      </c>
      <c r="DJ63" s="221">
        <f t="shared" si="256"/>
        <v>212707.75273508954</v>
      </c>
      <c r="DK63" s="221">
        <f t="shared" si="256"/>
        <v>71499.552735089528</v>
      </c>
      <c r="DL63" s="221">
        <f t="shared" si="256"/>
        <v>110231.86273508954</v>
      </c>
      <c r="DM63" s="221">
        <f t="shared" si="256"/>
        <v>331531.39273508958</v>
      </c>
      <c r="DN63" s="221">
        <f t="shared" si="256"/>
        <v>68933.808735089537</v>
      </c>
      <c r="DO63" s="221">
        <f t="shared" si="256"/>
        <v>119746.53673508951</v>
      </c>
      <c r="DP63" s="221">
        <f t="shared" si="256"/>
        <v>383212.5839850895</v>
      </c>
      <c r="DQ63" s="221">
        <f t="shared" si="256"/>
        <v>120133.12115614217</v>
      </c>
      <c r="DR63" s="221">
        <f t="shared" si="256"/>
        <v>250069.50416366092</v>
      </c>
      <c r="DS63" s="221">
        <f t="shared" si="256"/>
        <v>95097.812735089537</v>
      </c>
      <c r="DT63" s="221">
        <f t="shared" si="256"/>
        <v>91877.952735089537</v>
      </c>
      <c r="DU63" s="221">
        <f t="shared" si="256"/>
        <v>98377.99273508953</v>
      </c>
      <c r="DV63" s="221">
        <f t="shared" si="256"/>
        <v>122307.16273508954</v>
      </c>
      <c r="DW63" s="221">
        <f t="shared" si="256"/>
        <v>104438.86873508953</v>
      </c>
      <c r="DX63" s="221">
        <f t="shared" si="256"/>
        <v>65585.172735089523</v>
      </c>
      <c r="DY63" s="221">
        <f t="shared" si="256"/>
        <v>71048.75273508954</v>
      </c>
      <c r="DZ63" s="221">
        <f t="shared" si="256"/>
        <v>90419.872735089535</v>
      </c>
      <c r="EA63" s="221">
        <f t="shared" si="256"/>
        <v>133257.85273508955</v>
      </c>
      <c r="EB63" s="221">
        <f t="shared" si="256"/>
        <v>119277.12940175619</v>
      </c>
      <c r="EC63" s="221">
        <f t="shared" si="256"/>
        <v>167051.37940175622</v>
      </c>
      <c r="ED63" s="221">
        <f t="shared" si="256"/>
        <v>110734.99273508953</v>
      </c>
      <c r="EE63" s="221">
        <f t="shared" si="256"/>
        <v>101058.48606842288</v>
      </c>
      <c r="EF63" s="221">
        <f t="shared" si="256"/>
        <v>102714.80514888263</v>
      </c>
      <c r="EG63" s="221">
        <f t="shared" si="256"/>
        <v>111841.05273508951</v>
      </c>
      <c r="EH63" s="221">
        <f t="shared" si="256"/>
        <v>101821.81513508952</v>
      </c>
      <c r="EI63" s="221">
        <f t="shared" si="256"/>
        <v>93928.84873508953</v>
      </c>
      <c r="EJ63" s="221">
        <f t="shared" si="256"/>
        <v>142006.46473508951</v>
      </c>
      <c r="EK63" s="221">
        <f t="shared" si="256"/>
        <v>103242.24920567777</v>
      </c>
      <c r="EL63" s="221">
        <f t="shared" si="256"/>
        <v>79007.632735089544</v>
      </c>
      <c r="EM63" s="221">
        <f t="shared" si="256"/>
        <v>80693.675812012603</v>
      </c>
      <c r="EN63" s="221">
        <f t="shared" si="256"/>
        <v>74977.538449375264</v>
      </c>
      <c r="EO63" s="221">
        <f t="shared" si="256"/>
        <v>97463.232735089536</v>
      </c>
      <c r="EP63" s="221">
        <f t="shared" si="256"/>
        <v>95040.878449375261</v>
      </c>
      <c r="EQ63" s="221">
        <f t="shared" si="256"/>
        <v>120866.11273508953</v>
      </c>
      <c r="ER63" s="221">
        <f t="shared" si="256"/>
        <v>75879.402735089534</v>
      </c>
      <c r="ES63" s="221">
        <f t="shared" si="256"/>
        <v>100530.90728054407</v>
      </c>
      <c r="ET63" s="221">
        <f t="shared" si="256"/>
        <v>118068.02606842287</v>
      </c>
      <c r="EU63" s="221">
        <f t="shared" si="256"/>
        <v>147196.84273508954</v>
      </c>
      <c r="EV63" s="221">
        <f t="shared" si="256"/>
        <v>93548.617562675732</v>
      </c>
      <c r="EW63" s="221">
        <f t="shared" si="256"/>
        <v>144808.01725121858</v>
      </c>
      <c r="EX63" s="221">
        <f t="shared" si="256"/>
        <v>94033.240735089537</v>
      </c>
      <c r="EY63" s="221">
        <f t="shared" si="256"/>
        <v>172578.19273508954</v>
      </c>
      <c r="EZ63" s="221">
        <f t="shared" si="256"/>
        <v>97802.6350880307</v>
      </c>
      <c r="FA63" s="221">
        <f t="shared" si="256"/>
        <v>74888.592735089536</v>
      </c>
      <c r="FB63" s="221">
        <f t="shared" si="256"/>
        <v>101241.99273508953</v>
      </c>
      <c r="FC63" s="221">
        <f t="shared" si="256"/>
        <v>126264.18416366096</v>
      </c>
      <c r="FD63" s="221">
        <f t="shared" si="256"/>
        <v>97087.972735089526</v>
      </c>
      <c r="FE63" s="222">
        <f t="shared" si="256"/>
        <v>115830.79466758744</v>
      </c>
    </row>
    <row r="64" spans="1:174">
      <c r="A64" s="1" t="s">
        <v>117</v>
      </c>
      <c r="B64" s="2" t="s">
        <v>198</v>
      </c>
      <c r="C64" s="37" t="s">
        <v>565</v>
      </c>
      <c r="D64" s="2">
        <v>1</v>
      </c>
      <c r="E64" s="1">
        <v>1</v>
      </c>
      <c r="F64" s="68" t="s">
        <v>272</v>
      </c>
      <c r="G64" s="7">
        <f t="shared" ref="G64:V64" si="257">G50</f>
        <v>0</v>
      </c>
      <c r="H64" s="7">
        <f t="shared" si="257"/>
        <v>0</v>
      </c>
      <c r="I64" s="7">
        <f t="shared" si="257"/>
        <v>10.541666666666666</v>
      </c>
      <c r="J64" s="7">
        <f t="shared" si="257"/>
        <v>0.60000000000000009</v>
      </c>
      <c r="K64" s="7">
        <f t="shared" si="257"/>
        <v>3</v>
      </c>
      <c r="L64" s="7">
        <f t="shared" si="257"/>
        <v>30.983606557377048</v>
      </c>
      <c r="M64" s="7">
        <f t="shared" si="257"/>
        <v>1.875</v>
      </c>
      <c r="N64" s="7">
        <f t="shared" si="257"/>
        <v>9.7777777777777768</v>
      </c>
      <c r="O64" s="7">
        <f t="shared" si="257"/>
        <v>7.7777777777777777</v>
      </c>
      <c r="P64" s="7">
        <f t="shared" si="257"/>
        <v>1.7627118644067796</v>
      </c>
      <c r="Q64" s="7">
        <f t="shared" si="257"/>
        <v>19.836734693877553</v>
      </c>
      <c r="R64" s="7">
        <f t="shared" si="257"/>
        <v>5.5714285714285712</v>
      </c>
      <c r="S64" s="7">
        <f t="shared" si="257"/>
        <v>7.1999999999999993</v>
      </c>
      <c r="T64" s="7">
        <f t="shared" si="257"/>
        <v>10.666666666666666</v>
      </c>
      <c r="U64" s="7">
        <f t="shared" si="257"/>
        <v>7</v>
      </c>
      <c r="V64" s="7">
        <f t="shared" si="257"/>
        <v>46.097560975609753</v>
      </c>
      <c r="W64" s="7">
        <f t="shared" ref="W64:BD64" si="258">W50</f>
        <v>11.375</v>
      </c>
      <c r="X64" s="7">
        <f t="shared" si="258"/>
        <v>11.941176470588236</v>
      </c>
      <c r="Y64" s="7">
        <f t="shared" si="258"/>
        <v>4.5</v>
      </c>
      <c r="Z64" s="7">
        <f t="shared" si="258"/>
        <v>4.166666666666667</v>
      </c>
      <c r="AA64" s="7">
        <f t="shared" si="258"/>
        <v>40.519230769230766</v>
      </c>
      <c r="AB64" s="7">
        <f t="shared" si="258"/>
        <v>35</v>
      </c>
      <c r="AC64" s="7">
        <f t="shared" si="258"/>
        <v>28.111111111111111</v>
      </c>
      <c r="AD64" s="7">
        <f t="shared" si="258"/>
        <v>29.53125</v>
      </c>
      <c r="AE64" s="7">
        <f t="shared" si="258"/>
        <v>23.375</v>
      </c>
      <c r="AF64" s="7">
        <f t="shared" si="258"/>
        <v>47.828571428571429</v>
      </c>
      <c r="AG64" s="7">
        <f t="shared" si="258"/>
        <v>24.444444444444443</v>
      </c>
      <c r="AH64" s="7">
        <f t="shared" si="258"/>
        <v>44.045454545454547</v>
      </c>
      <c r="AI64" s="7">
        <f t="shared" si="258"/>
        <v>20.428571428571431</v>
      </c>
      <c r="AJ64" s="7">
        <f t="shared" si="258"/>
        <v>47.19178082191781</v>
      </c>
      <c r="AK64" s="7">
        <f t="shared" si="258"/>
        <v>45.535714285714285</v>
      </c>
      <c r="AL64" s="7">
        <f t="shared" si="258"/>
        <v>22.555555555555557</v>
      </c>
      <c r="AM64" s="7">
        <f t="shared" si="258"/>
        <v>33.055555555555557</v>
      </c>
      <c r="AN64" s="7">
        <f t="shared" si="258"/>
        <v>44</v>
      </c>
      <c r="AO64" s="7">
        <f t="shared" si="258"/>
        <v>8</v>
      </c>
      <c r="AP64" s="7">
        <f t="shared" si="258"/>
        <v>24.074074074074073</v>
      </c>
      <c r="AQ64" s="7">
        <f t="shared" si="258"/>
        <v>18</v>
      </c>
      <c r="AR64" s="7">
        <f t="shared" si="258"/>
        <v>22</v>
      </c>
      <c r="AS64" s="7">
        <f t="shared" si="258"/>
        <v>30</v>
      </c>
      <c r="AT64" s="7">
        <f t="shared" si="258"/>
        <v>39.177777777777777</v>
      </c>
      <c r="AU64" s="7">
        <f t="shared" si="258"/>
        <v>27.176470588235293</v>
      </c>
      <c r="AV64" s="7">
        <f t="shared" si="258"/>
        <v>67.833333333333329</v>
      </c>
      <c r="AW64" s="7">
        <f t="shared" si="258"/>
        <v>86.8</v>
      </c>
      <c r="AX64" s="7">
        <f t="shared" si="258"/>
        <v>115.5</v>
      </c>
      <c r="AY64" s="7">
        <f t="shared" si="258"/>
        <v>1</v>
      </c>
      <c r="AZ64" s="7">
        <f t="shared" si="258"/>
        <v>56.760000000000005</v>
      </c>
      <c r="BA64" s="7">
        <f t="shared" si="258"/>
        <v>16.2</v>
      </c>
      <c r="BB64" s="7">
        <f t="shared" si="258"/>
        <v>90.885245901639351</v>
      </c>
      <c r="BC64" s="7">
        <f t="shared" si="258"/>
        <v>39</v>
      </c>
      <c r="BD64" s="7">
        <f t="shared" si="258"/>
        <v>88.111888111888106</v>
      </c>
      <c r="BE64" s="9">
        <f t="shared" ref="BE64:BE72" si="259">SUM(G64:BD64)</f>
        <v>1410.8148044219183</v>
      </c>
      <c r="BF64" s="7"/>
      <c r="BG64" s="7">
        <f t="shared" ref="BG64:BG68" si="260">(G50*DG$48)+BG50</f>
        <v>0</v>
      </c>
      <c r="BH64" s="7">
        <f t="shared" ref="BH64:BH68" si="261">(H50*DH$48)+BH50</f>
        <v>15892.416000000003</v>
      </c>
      <c r="BI64" s="7">
        <f t="shared" ref="BI64:BI68" si="262">(I50*DI$48)+BI50</f>
        <v>330220.27174906887</v>
      </c>
      <c r="BJ64" s="7">
        <f t="shared" ref="BJ64:BJ68" si="263">(J50*DJ$48)+BJ50</f>
        <v>16682.947641053725</v>
      </c>
      <c r="BK64" s="7">
        <f t="shared" ref="BK64:BK68" si="264">(K50*DK$48)+BK50</f>
        <v>89126.0182052686</v>
      </c>
      <c r="BL64" s="7">
        <f t="shared" ref="BL64:BL68" si="265">(L50*DL$48)+BL50</f>
        <v>958236.17818556097</v>
      </c>
      <c r="BM64" s="7">
        <f t="shared" ref="BM64:BM68" si="266">(M50*DM$48)+BM50</f>
        <v>57620.648878292879</v>
      </c>
      <c r="BN64" s="7">
        <f t="shared" ref="BN64:BN68" si="267">(N50*DN$48)+BN50</f>
        <v>299005.6178542088</v>
      </c>
      <c r="BO64" s="7">
        <f t="shared" ref="BO64:BO68" si="268">(O50*DO$48)+BO50</f>
        <v>262164.61238402972</v>
      </c>
      <c r="BP64" s="7">
        <f t="shared" ref="BP64:BP68" si="269">(P50*DP$48)+BP50</f>
        <v>56788.940414395118</v>
      </c>
      <c r="BQ64" s="7">
        <f t="shared" ref="BQ64:BQ68" si="270">(Q50*DQ$48)+BQ50</f>
        <v>649505.99303075578</v>
      </c>
      <c r="BR64" s="7">
        <f t="shared" ref="BR64:BR68" si="271">(R50*DR$48)+BR50</f>
        <v>160904.93380978456</v>
      </c>
      <c r="BS64" s="7">
        <f t="shared" ref="BS64:BS68" si="272">(S50*DS$48)+BS50</f>
        <v>239662.89169264463</v>
      </c>
      <c r="BT64" s="7">
        <f t="shared" ref="BT64:BT68" si="273">(T50*DT$48)+BT50</f>
        <v>329429.89584095503</v>
      </c>
      <c r="BU64" s="7">
        <f t="shared" ref="BU64:BU68" si="274">(U50*DU$48)+BU50</f>
        <v>198153.40760716519</v>
      </c>
      <c r="BV64" s="7">
        <f t="shared" ref="BV64:BV68" si="275">(V50*DV$48)+BV50</f>
        <v>1411896.5724224199</v>
      </c>
      <c r="BW64" s="7">
        <f t="shared" ref="BW64:BW68" si="276">(W50*DW$48)+BW50</f>
        <v>360983.94986164349</v>
      </c>
      <c r="BX64" s="7">
        <f t="shared" ref="BX64:BX68" si="277">(X50*DX$48)+BX50</f>
        <v>396317.66148371622</v>
      </c>
      <c r="BY64" s="7">
        <f t="shared" ref="BY64:BY68" si="278">(Y50*DY$48)+BY50</f>
        <v>139071.38730790291</v>
      </c>
      <c r="BZ64" s="7">
        <f t="shared" ref="BZ64:BZ68" si="279">(Z50*DZ$48)+BZ50</f>
        <v>148392.40306287308</v>
      </c>
      <c r="CA64" s="7">
        <f t="shared" ref="CA64:CA68" si="280">(AA50*EA$48)+CA50</f>
        <v>1283993.8790929548</v>
      </c>
      <c r="CB64" s="7">
        <f t="shared" ref="CB64:CB68" si="281">(AB50*EB$48)+CB50</f>
        <v>999223.28572813375</v>
      </c>
      <c r="CC64" s="7">
        <f t="shared" ref="CC64:CC68" si="282">(AC50*EC$48)+CC50</f>
        <v>876426.96021973912</v>
      </c>
      <c r="CD64" s="7">
        <f t="shared" ref="CD64:CD68" si="283">(AD50*ED$48)+CD50</f>
        <v>949614.45670811285</v>
      </c>
      <c r="CE64" s="7">
        <f t="shared" ref="CE64:CE68" si="284">(AE50*EE$48)+CE50</f>
        <v>657266.49518271792</v>
      </c>
      <c r="CF64" s="7">
        <f t="shared" ref="CF64:CF68" si="285">(AF50*EF$48)+CF50</f>
        <v>1545676.0273868539</v>
      </c>
      <c r="CG64" s="7">
        <f t="shared" ref="CG64:CG68" si="286">(AG50*EG$48)+CG50</f>
        <v>804322.65796885523</v>
      </c>
      <c r="CH64" s="7">
        <f t="shared" ref="CH64:CH68" si="287">(AH50*EH$48)+CH50</f>
        <v>1375754.6309228074</v>
      </c>
      <c r="CI64" s="7">
        <f t="shared" ref="CI64:CI68" si="288">(AI50*EI$48)+CI50</f>
        <v>602464.12587397208</v>
      </c>
      <c r="CJ64" s="7">
        <f t="shared" ref="CJ64:CJ68" si="289">(AJ50*EJ$48)+CJ50</f>
        <v>1439156.4297586775</v>
      </c>
      <c r="CK64" s="7">
        <f t="shared" ref="CK64:CK68" si="290">(AK50*EK$48)+CK50</f>
        <v>1355335.5977585413</v>
      </c>
      <c r="CL64" s="7">
        <f t="shared" ref="CL64:CL68" si="291">(AL50*EL$48)+CL50</f>
        <v>704825.57391368621</v>
      </c>
      <c r="CM64" s="7">
        <f t="shared" ref="CM64:CM68" si="292">(AM50*EM$48)+CM50</f>
        <v>1116089.8126321263</v>
      </c>
      <c r="CN64" s="7">
        <f t="shared" ref="CN64:CN68" si="293">(AN50*EN$48)+CN50</f>
        <v>1360936.4003439397</v>
      </c>
      <c r="CO64" s="7">
        <f t="shared" ref="CO64:CO68" si="294">(AO50*EO$48)+CO50</f>
        <v>244789.30188071629</v>
      </c>
      <c r="CP64" s="7">
        <f t="shared" ref="CP64:CP68" si="295">(AP50*EP$48)+CP50</f>
        <v>747847.95547437773</v>
      </c>
      <c r="CQ64" s="7">
        <f t="shared" ref="CQ64:CQ68" si="296">(AQ50*EQ$48)+CQ50</f>
        <v>524621.38923161163</v>
      </c>
      <c r="CR64" s="7">
        <f t="shared" ref="CR64:CR68" si="297">(AR50*ER$48)+CR50</f>
        <v>646801.96017196984</v>
      </c>
      <c r="CS64" s="7">
        <f t="shared" ref="CS64:CS68" si="298">(AS50*ES$48)+CS50</f>
        <v>1024283.062052686</v>
      </c>
      <c r="CT64" s="7">
        <f t="shared" ref="CT64:CT68" si="299">(AT50*ET$48)+CT50</f>
        <v>1274857.7242658411</v>
      </c>
      <c r="CU64" s="7">
        <f t="shared" ref="CU64:CU68" si="300">(AU50*EU$48)+CU50</f>
        <v>840872.27844772732</v>
      </c>
      <c r="CV64" s="7">
        <f t="shared" ref="CV64:CV68" si="301">(AV50*EV$48)+CV50</f>
        <v>2045098.5338635736</v>
      </c>
      <c r="CW64" s="7">
        <f t="shared" ref="CW64:CW68" si="302">(AW50*EW$48)+CW50</f>
        <v>2421254.2334057717</v>
      </c>
      <c r="CX64" s="7">
        <f t="shared" ref="CX64:CX68" si="303">(AX50*EX$48)+CX50</f>
        <v>3618229.1867851941</v>
      </c>
      <c r="CY64" s="7">
        <f t="shared" ref="CY64:CY68" si="304">(AY50*EY$48)+CY50</f>
        <v>28814.352735089538</v>
      </c>
      <c r="CZ64" s="7">
        <f t="shared" ref="CZ64:CZ68" si="305">(AZ50*EZ$48)+CZ50</f>
        <v>1755547.6852436822</v>
      </c>
      <c r="DA64" s="7">
        <f t="shared" ref="DA64:DA68" si="306">(BA50*FA$48)+DA50</f>
        <v>466088.78630845051</v>
      </c>
      <c r="DB64" s="7">
        <f t="shared" ref="DB64:DB68" si="307">(BB50*FB$48)+DB50</f>
        <v>2563923.2820219081</v>
      </c>
      <c r="DC64" s="7">
        <f t="shared" ref="DC64:DC68" si="308">(BC50*FC$48)+DC50</f>
        <v>1147493.2716684919</v>
      </c>
      <c r="DD64" s="7">
        <f t="shared" ref="DD64:DD68" si="309">(BD50*FD$48)+DD50</f>
        <v>2637241.6726022949</v>
      </c>
      <c r="DE64" s="9">
        <f t="shared" ref="DE64:DE90" si="310">SUM(BG64:DD64)</f>
        <v>43178907.757082246</v>
      </c>
      <c r="DF64" s="1"/>
      <c r="DG64" s="221"/>
      <c r="DH64" s="221"/>
      <c r="DI64" s="221">
        <f t="shared" ref="DI64:DI69" si="311">BI64/I64</f>
        <v>31325.243169872148</v>
      </c>
      <c r="DJ64" s="221">
        <f t="shared" ref="DJ64:DJ70" si="312">BJ64/J64</f>
        <v>27804.912735089536</v>
      </c>
      <c r="DK64" s="221">
        <f t="shared" ref="DK64:DK69" si="313">BK64/K64</f>
        <v>29708.672735089534</v>
      </c>
      <c r="DL64" s="221">
        <f t="shared" ref="DL64:DL70" si="314">BL64/L64</f>
        <v>30927.199401756203</v>
      </c>
      <c r="DM64" s="221">
        <f t="shared" ref="DM64:DM70" si="315">BM64/M64</f>
        <v>30731.012735089535</v>
      </c>
      <c r="DN64" s="221">
        <f t="shared" ref="DN64:DN70" si="316">BN64/N64</f>
        <v>30580.120007816811</v>
      </c>
      <c r="DO64" s="221">
        <f t="shared" ref="DO64:DO69" si="317">BO64/O64</f>
        <v>33706.878735089536</v>
      </c>
      <c r="DP64" s="221">
        <f t="shared" ref="DP64:DP70" si="318">BP64/P64</f>
        <v>32216.802735089539</v>
      </c>
      <c r="DQ64" s="221">
        <f t="shared" ref="DQ64:DQ70" si="319">BQ64/Q64</f>
        <v>32742.586068422872</v>
      </c>
      <c r="DR64" s="221">
        <f t="shared" ref="DR64:DR70" si="320">BR64/R64</f>
        <v>28880.372735089539</v>
      </c>
      <c r="DS64" s="221">
        <f t="shared" ref="DS64:DS69" si="321">BS64/S64</f>
        <v>33286.512735089535</v>
      </c>
      <c r="DT64" s="221">
        <f t="shared" ref="DT64:DT69" si="322">BT64/T64</f>
        <v>30884.052735089535</v>
      </c>
      <c r="DU64" s="221">
        <f t="shared" ref="DU64:DU69" si="323">BU64/U64</f>
        <v>28307.629658166457</v>
      </c>
      <c r="DV64" s="221">
        <f t="shared" ref="DV64:DV70" si="324">BV64/V64</f>
        <v>30628.444163660963</v>
      </c>
      <c r="DW64" s="221">
        <f t="shared" ref="DW64:DW69" si="325">BW64/W64</f>
        <v>31734.852735089538</v>
      </c>
      <c r="DX64" s="221">
        <f t="shared" ref="DX64:DX69" si="326">BX64/X64</f>
        <v>33189.163769572297</v>
      </c>
      <c r="DY64" s="221">
        <f t="shared" ref="DY64:DY69" si="327">BY64/Y64</f>
        <v>30904.752735089536</v>
      </c>
      <c r="DZ64" s="221">
        <f t="shared" ref="DZ64:DZ69" si="328">BZ64/Z64</f>
        <v>35614.176735089539</v>
      </c>
      <c r="EA64" s="221">
        <f t="shared" ref="EA64:EA69" si="329">CA64/AA64</f>
        <v>31688.505796314028</v>
      </c>
      <c r="EB64" s="221">
        <f t="shared" ref="EB64:EB69" si="330">CB64/AB64</f>
        <v>28549.236735089537</v>
      </c>
      <c r="EC64" s="221">
        <f t="shared" ref="EC64:EC69" si="331">CC64/AC64</f>
        <v>31177.243644180442</v>
      </c>
      <c r="ED64" s="221">
        <f t="shared" ref="ED64:ED69" si="332">CD64/AD64</f>
        <v>32156.256735089537</v>
      </c>
      <c r="EE64" s="221">
        <f t="shared" ref="EE64:EE69" si="333">CE64/AE64</f>
        <v>28118.352735089538</v>
      </c>
      <c r="EF64" s="221">
        <f t="shared" ref="EF64:EF69" si="334">CF64/AF64</f>
        <v>32317.001767347603</v>
      </c>
      <c r="EG64" s="221">
        <f t="shared" ref="EG64:EG69" si="335">CG64/AG64</f>
        <v>32904.108735089532</v>
      </c>
      <c r="EH64" s="221">
        <f t="shared" ref="EH64:EH69" si="336">CH64/AH64</f>
        <v>31234.883261405328</v>
      </c>
      <c r="EI64" s="221">
        <f t="shared" ref="EI64:EI69" si="337">CI64/AI64</f>
        <v>29491.25091690772</v>
      </c>
      <c r="EJ64" s="221">
        <f t="shared" ref="EJ64:EJ70" si="338">CJ64/AJ64</f>
        <v>30495.912735089536</v>
      </c>
      <c r="EK64" s="221">
        <f t="shared" ref="EK64:EK69" si="339">CK64/AK64</f>
        <v>29764.232735089536</v>
      </c>
      <c r="EL64" s="221">
        <f t="shared" ref="EL64:EL69" si="340">CL64/AL64</f>
        <v>31248.424459227466</v>
      </c>
      <c r="EM64" s="221">
        <f t="shared" ref="EM64:EM70" si="341">CM64/AM64</f>
        <v>33764.061558618945</v>
      </c>
      <c r="EN64" s="221">
        <f t="shared" ref="EN64:EN69" si="342">CN64/AN64</f>
        <v>30930.372735089539</v>
      </c>
      <c r="EO64" s="221">
        <f t="shared" ref="EO64:EO69" si="343">CO64/AO64</f>
        <v>30598.662735089536</v>
      </c>
      <c r="EP64" s="221">
        <f t="shared" ref="EP64:EP70" si="344">CP64/AP64</f>
        <v>31064.453535089538</v>
      </c>
      <c r="EQ64" s="221">
        <f t="shared" ref="EQ64:EQ70" si="345">CQ64/AQ64</f>
        <v>29145.632735089534</v>
      </c>
      <c r="ER64" s="221">
        <f t="shared" ref="ER64:ER69" si="346">CR64/AR64</f>
        <v>29400.089098725901</v>
      </c>
      <c r="ES64" s="221">
        <f t="shared" ref="ES64:ES70" si="347">CS64/AS64</f>
        <v>34142.768735089536</v>
      </c>
      <c r="ET64" s="221">
        <f t="shared" ref="ET64:ET70" si="348">CT64/AT64</f>
        <v>32540.327618810465</v>
      </c>
      <c r="EU64" s="221">
        <f t="shared" ref="EU64:EU69" si="349">CU64/AU64</f>
        <v>30941.187735089534</v>
      </c>
      <c r="EV64" s="221">
        <f t="shared" ref="EV64:EV70" si="350">CV64/AV64</f>
        <v>30148.872735089539</v>
      </c>
      <c r="EW64" s="221">
        <f t="shared" ref="EW64:EW70" si="351">CW64/AW64</f>
        <v>27894.634025412117</v>
      </c>
      <c r="EX64" s="221">
        <f t="shared" ref="EX64:EX70" si="352">CX64/AX64</f>
        <v>31326.659625845838</v>
      </c>
      <c r="EY64" s="221">
        <f t="shared" ref="EY64:EY69" si="353">CY64/AY64</f>
        <v>28814.352735089538</v>
      </c>
      <c r="EZ64" s="221">
        <f t="shared" ref="EZ64:EZ70" si="354">CZ64/AZ64</f>
        <v>30929.310874624422</v>
      </c>
      <c r="FA64" s="221">
        <f t="shared" ref="FA64:FA69" si="355">DA64/BA64</f>
        <v>28770.91273508954</v>
      </c>
      <c r="FB64" s="221">
        <f t="shared" ref="FB64:FB69" si="356">DB64/BB64</f>
        <v>28210.555592232391</v>
      </c>
      <c r="FC64" s="221">
        <f t="shared" ref="FC64:FC70" si="357">DC64/BC64</f>
        <v>29422.904401756201</v>
      </c>
      <c r="FD64" s="221">
        <f t="shared" ref="FD64:FD70" si="358">DD64/BD64</f>
        <v>29930.59993508954</v>
      </c>
      <c r="FE64" s="222">
        <f t="shared" ref="FE64:FE70" si="359">DE64/BE64</f>
        <v>30605.652578741414</v>
      </c>
    </row>
    <row r="65" spans="1:165">
      <c r="A65" s="1" t="s">
        <v>117</v>
      </c>
      <c r="B65" s="2" t="s">
        <v>199</v>
      </c>
      <c r="C65" s="37" t="s">
        <v>565</v>
      </c>
      <c r="D65" s="2">
        <v>1</v>
      </c>
      <c r="E65" s="1">
        <v>1</v>
      </c>
      <c r="F65" s="68" t="s">
        <v>272</v>
      </c>
      <c r="G65" s="7">
        <f t="shared" ref="G65:V65" si="360">G51</f>
        <v>0</v>
      </c>
      <c r="H65" s="7">
        <f t="shared" si="360"/>
        <v>1.6</v>
      </c>
      <c r="I65" s="7">
        <f t="shared" si="360"/>
        <v>27.457627118644069</v>
      </c>
      <c r="J65" s="7">
        <f t="shared" si="360"/>
        <v>0</v>
      </c>
      <c r="K65" s="7">
        <f t="shared" si="360"/>
        <v>16.695652173913043</v>
      </c>
      <c r="L65" s="7">
        <f t="shared" si="360"/>
        <v>43.333333333333329</v>
      </c>
      <c r="M65" s="7">
        <f t="shared" si="360"/>
        <v>7.5</v>
      </c>
      <c r="N65" s="7">
        <f t="shared" si="360"/>
        <v>30.789473684210527</v>
      </c>
      <c r="O65" s="7">
        <f t="shared" si="360"/>
        <v>1.3333333333333333</v>
      </c>
      <c r="P65" s="7">
        <f t="shared" si="360"/>
        <v>4.406779661016949</v>
      </c>
      <c r="Q65" s="7">
        <f t="shared" si="360"/>
        <v>27.5748031496063</v>
      </c>
      <c r="R65" s="7">
        <f t="shared" si="360"/>
        <v>10.56</v>
      </c>
      <c r="S65" s="7">
        <f t="shared" si="360"/>
        <v>13.222222222222223</v>
      </c>
      <c r="T65" s="7">
        <f t="shared" si="360"/>
        <v>24</v>
      </c>
      <c r="U65" s="7">
        <f t="shared" si="360"/>
        <v>8.0357142857142865</v>
      </c>
      <c r="V65" s="7">
        <f t="shared" si="360"/>
        <v>49.410256410256409</v>
      </c>
      <c r="W65" s="7">
        <f t="shared" ref="W65:BD65" si="361">W51</f>
        <v>22.5</v>
      </c>
      <c r="X65" s="7">
        <f t="shared" si="361"/>
        <v>24.243243243243246</v>
      </c>
      <c r="Y65" s="7">
        <f t="shared" si="361"/>
        <v>11</v>
      </c>
      <c r="Z65" s="7">
        <f t="shared" si="361"/>
        <v>4</v>
      </c>
      <c r="AA65" s="7">
        <f t="shared" si="361"/>
        <v>60.545454545454547</v>
      </c>
      <c r="AB65" s="7">
        <f t="shared" si="361"/>
        <v>60.833333333333336</v>
      </c>
      <c r="AC65" s="7">
        <f t="shared" si="361"/>
        <v>50.454545454545453</v>
      </c>
      <c r="AD65" s="7">
        <f t="shared" si="361"/>
        <v>49.38095238095238</v>
      </c>
      <c r="AE65" s="7">
        <f t="shared" si="361"/>
        <v>31.266666666666666</v>
      </c>
      <c r="AF65" s="7">
        <f t="shared" si="361"/>
        <v>66.682352941176475</v>
      </c>
      <c r="AG65" s="7">
        <f t="shared" si="361"/>
        <v>38.076923076923073</v>
      </c>
      <c r="AH65" s="7">
        <f t="shared" si="361"/>
        <v>86.399999999999991</v>
      </c>
      <c r="AI65" s="7">
        <f t="shared" si="361"/>
        <v>58.861313868613138</v>
      </c>
      <c r="AJ65" s="7">
        <f t="shared" si="361"/>
        <v>100.61870503597123</v>
      </c>
      <c r="AK65" s="7">
        <f t="shared" si="361"/>
        <v>105.46938775510203</v>
      </c>
      <c r="AL65" s="7">
        <f t="shared" si="361"/>
        <v>51.1875</v>
      </c>
      <c r="AM65" s="7">
        <f t="shared" si="361"/>
        <v>52.093023255813954</v>
      </c>
      <c r="AN65" s="7">
        <f t="shared" si="361"/>
        <v>79.826086956521749</v>
      </c>
      <c r="AO65" s="7">
        <f t="shared" si="361"/>
        <v>38.634615384615387</v>
      </c>
      <c r="AP65" s="7">
        <f t="shared" si="361"/>
        <v>45.549295774647888</v>
      </c>
      <c r="AQ65" s="7">
        <f t="shared" si="361"/>
        <v>49.483870967741936</v>
      </c>
      <c r="AR65" s="7">
        <f t="shared" si="361"/>
        <v>42.566037735849058</v>
      </c>
      <c r="AS65" s="7">
        <f t="shared" si="361"/>
        <v>45.575757575757578</v>
      </c>
      <c r="AT65" s="7">
        <f t="shared" si="361"/>
        <v>56.335294117647059</v>
      </c>
      <c r="AU65" s="7">
        <f t="shared" si="361"/>
        <v>51.652173913043477</v>
      </c>
      <c r="AV65" s="7">
        <f t="shared" si="361"/>
        <v>124.76106194690266</v>
      </c>
      <c r="AW65" s="7">
        <f t="shared" si="361"/>
        <v>127.77108433734941</v>
      </c>
      <c r="AX65" s="7">
        <f t="shared" si="361"/>
        <v>222.44905660377358</v>
      </c>
      <c r="AY65" s="7">
        <f t="shared" si="361"/>
        <v>0</v>
      </c>
      <c r="AZ65" s="7">
        <f t="shared" si="361"/>
        <v>105.99166666666666</v>
      </c>
      <c r="BA65" s="7">
        <f t="shared" si="361"/>
        <v>38.78125</v>
      </c>
      <c r="BB65" s="7">
        <f t="shared" si="361"/>
        <v>172.42735042735043</v>
      </c>
      <c r="BC65" s="7">
        <f t="shared" si="361"/>
        <v>66.242105263157896</v>
      </c>
      <c r="BD65" s="7">
        <f t="shared" si="361"/>
        <v>152.43428571428569</v>
      </c>
      <c r="BE65" s="9">
        <f t="shared" si="259"/>
        <v>2560.0135903153564</v>
      </c>
      <c r="BF65" s="7"/>
      <c r="BG65" s="7">
        <f t="shared" si="260"/>
        <v>0</v>
      </c>
      <c r="BH65" s="7">
        <f t="shared" si="261"/>
        <v>25828.245785818242</v>
      </c>
      <c r="BI65" s="7">
        <f t="shared" si="262"/>
        <v>408662.35083225695</v>
      </c>
      <c r="BJ65" s="7">
        <f t="shared" si="263"/>
        <v>0</v>
      </c>
      <c r="BK65" s="7">
        <f t="shared" si="264"/>
        <v>249637.28043854347</v>
      </c>
      <c r="BL65" s="7">
        <f t="shared" si="265"/>
        <v>724411.36318200489</v>
      </c>
      <c r="BM65" s="7">
        <f t="shared" si="266"/>
        <v>111270.42629014992</v>
      </c>
      <c r="BN65" s="7">
        <f t="shared" si="267"/>
        <v>455302.89908445353</v>
      </c>
      <c r="BO65" s="7">
        <f t="shared" si="268"/>
        <v>17310.380625483474</v>
      </c>
      <c r="BP65" s="7">
        <f t="shared" si="269"/>
        <v>64612.621313953423</v>
      </c>
      <c r="BQ65" s="7">
        <f t="shared" si="270"/>
        <v>416061.06721579621</v>
      </c>
      <c r="BR65" s="7">
        <f t="shared" si="271"/>
        <v>161266.21622492862</v>
      </c>
      <c r="BS65" s="7">
        <f t="shared" si="272"/>
        <v>194191.11930488565</v>
      </c>
      <c r="BT65" s="7">
        <f t="shared" si="273"/>
        <v>349747.88628663315</v>
      </c>
      <c r="BU65" s="7">
        <f t="shared" si="274"/>
        <v>125905.30155222816</v>
      </c>
      <c r="BV65" s="7">
        <f t="shared" si="275"/>
        <v>715170.83919763949</v>
      </c>
      <c r="BW65" s="7">
        <f t="shared" si="276"/>
        <v>334103.17323676223</v>
      </c>
      <c r="BX65" s="7">
        <f t="shared" si="277"/>
        <v>361708.66886064963</v>
      </c>
      <c r="BY65" s="7">
        <f t="shared" si="278"/>
        <v>161950.03699949681</v>
      </c>
      <c r="BZ65" s="7">
        <f t="shared" si="279"/>
        <v>58834.598458770895</v>
      </c>
      <c r="CA65" s="7">
        <f t="shared" si="280"/>
        <v>873305.1813134132</v>
      </c>
      <c r="CB65" s="7">
        <f t="shared" si="281"/>
        <v>867273.53557583725</v>
      </c>
      <c r="CC65" s="7">
        <f t="shared" si="282"/>
        <v>693093.07608288119</v>
      </c>
      <c r="CD65" s="7">
        <f t="shared" si="283"/>
        <v>725194.7448129938</v>
      </c>
      <c r="CE65" s="7">
        <f t="shared" si="284"/>
        <v>456815.51969455881</v>
      </c>
      <c r="CF65" s="7">
        <f t="shared" si="285"/>
        <v>982655.13503408455</v>
      </c>
      <c r="CG65" s="7">
        <f t="shared" si="286"/>
        <v>579318.74754401401</v>
      </c>
      <c r="CH65" s="7">
        <f t="shared" si="287"/>
        <v>1255405.9842204803</v>
      </c>
      <c r="CI65" s="7">
        <f t="shared" si="288"/>
        <v>842795.9614872192</v>
      </c>
      <c r="CJ65" s="7">
        <f t="shared" si="289"/>
        <v>1418670.1469058483</v>
      </c>
      <c r="CK65" s="7">
        <f t="shared" si="290"/>
        <v>1569887.6063956744</v>
      </c>
      <c r="CL65" s="7">
        <f t="shared" si="291"/>
        <v>752960.55328667979</v>
      </c>
      <c r="CM65" s="7">
        <f t="shared" si="292"/>
        <v>804288.65299786639</v>
      </c>
      <c r="CN65" s="7">
        <f t="shared" si="293"/>
        <v>1196475.6668151286</v>
      </c>
      <c r="CO65" s="7">
        <f t="shared" si="294"/>
        <v>558688.99872180365</v>
      </c>
      <c r="CP65" s="7">
        <f t="shared" si="295"/>
        <v>669633.08259599621</v>
      </c>
      <c r="CQ65" s="7">
        <f t="shared" si="296"/>
        <v>724077.47172482428</v>
      </c>
      <c r="CR65" s="7">
        <f t="shared" si="297"/>
        <v>653102.04371132667</v>
      </c>
      <c r="CS65" s="7">
        <f t="shared" si="298"/>
        <v>697808.51505349122</v>
      </c>
      <c r="CT65" s="7">
        <f t="shared" si="299"/>
        <v>829462.92952394695</v>
      </c>
      <c r="CU65" s="7">
        <f t="shared" si="300"/>
        <v>813644.90322088508</v>
      </c>
      <c r="CV65" s="7">
        <f t="shared" si="301"/>
        <v>1698855.3744703785</v>
      </c>
      <c r="CW65" s="7">
        <f t="shared" si="302"/>
        <v>1855304.4118442768</v>
      </c>
      <c r="CX65" s="7">
        <f t="shared" si="303"/>
        <v>3324580.7426532777</v>
      </c>
      <c r="CY65" s="7">
        <f t="shared" si="304"/>
        <v>0</v>
      </c>
      <c r="CZ65" s="7">
        <f t="shared" si="305"/>
        <v>1569043.4094720394</v>
      </c>
      <c r="DA65" s="7">
        <f t="shared" si="306"/>
        <v>578164.38476664876</v>
      </c>
      <c r="DB65" s="7">
        <f t="shared" si="307"/>
        <v>2465383.3101590951</v>
      </c>
      <c r="DC65" s="7">
        <f t="shared" si="308"/>
        <v>967524.99920158647</v>
      </c>
      <c r="DD65" s="7">
        <f t="shared" si="309"/>
        <v>2283116.3450598088</v>
      </c>
      <c r="DE65" s="9">
        <f t="shared" si="310"/>
        <v>37642505.909236528</v>
      </c>
      <c r="DF65" s="1"/>
      <c r="DG65" s="221"/>
      <c r="DH65" s="221">
        <f t="shared" ref="DH65:DH69" si="362">BH65/H65</f>
        <v>16142.6536161364</v>
      </c>
      <c r="DI65" s="221">
        <f t="shared" si="311"/>
        <v>14883.381913026642</v>
      </c>
      <c r="DJ65" s="221"/>
      <c r="DK65" s="221">
        <f t="shared" si="313"/>
        <v>14952.232942933593</v>
      </c>
      <c r="DL65" s="221">
        <f t="shared" si="314"/>
        <v>16717.185304200113</v>
      </c>
      <c r="DM65" s="221">
        <f t="shared" si="315"/>
        <v>14836.056838686656</v>
      </c>
      <c r="DN65" s="221">
        <f t="shared" si="316"/>
        <v>14787.615525819858</v>
      </c>
      <c r="DO65" s="221">
        <f t="shared" si="317"/>
        <v>12982.785469112607</v>
      </c>
      <c r="DP65" s="221">
        <f t="shared" si="318"/>
        <v>14662.094836627894</v>
      </c>
      <c r="DQ65" s="221">
        <f t="shared" si="319"/>
        <v>15088.451038379817</v>
      </c>
      <c r="DR65" s="221">
        <f t="shared" si="320"/>
        <v>15271.421990997027</v>
      </c>
      <c r="DS65" s="221">
        <f t="shared" si="321"/>
        <v>14686.723308772864</v>
      </c>
      <c r="DT65" s="221">
        <f t="shared" si="322"/>
        <v>14572.828595276382</v>
      </c>
      <c r="DU65" s="221">
        <f t="shared" si="323"/>
        <v>15668.215304277281</v>
      </c>
      <c r="DV65" s="221">
        <f t="shared" si="324"/>
        <v>14474.13737867563</v>
      </c>
      <c r="DW65" s="221">
        <f t="shared" si="325"/>
        <v>14849.029921633877</v>
      </c>
      <c r="DX65" s="221">
        <f t="shared" si="326"/>
        <v>14919.978537172838</v>
      </c>
      <c r="DY65" s="221">
        <f t="shared" si="327"/>
        <v>14722.730636317892</v>
      </c>
      <c r="DZ65" s="221">
        <f t="shared" si="328"/>
        <v>14708.649614692724</v>
      </c>
      <c r="EA65" s="221">
        <f t="shared" si="329"/>
        <v>14423.95945112244</v>
      </c>
      <c r="EB65" s="221">
        <f t="shared" si="330"/>
        <v>14256.55126973979</v>
      </c>
      <c r="EC65" s="221">
        <f t="shared" si="331"/>
        <v>13736.979886327375</v>
      </c>
      <c r="ED65" s="221">
        <f t="shared" si="332"/>
        <v>14685.718072394282</v>
      </c>
      <c r="EE65" s="221">
        <f t="shared" si="333"/>
        <v>14610.304467843032</v>
      </c>
      <c r="EF65" s="221">
        <f t="shared" si="334"/>
        <v>14736.35964677085</v>
      </c>
      <c r="EG65" s="221">
        <f t="shared" si="335"/>
        <v>15214.431753681178</v>
      </c>
      <c r="EH65" s="221">
        <f t="shared" si="336"/>
        <v>14530.161854403708</v>
      </c>
      <c r="EI65" s="221">
        <f t="shared" si="337"/>
        <v>14318.334167131576</v>
      </c>
      <c r="EJ65" s="221">
        <f t="shared" si="338"/>
        <v>14099.467354491126</v>
      </c>
      <c r="EK65" s="221">
        <f t="shared" si="339"/>
        <v>14884.770261878493</v>
      </c>
      <c r="EL65" s="221">
        <f t="shared" si="340"/>
        <v>14709.852078860655</v>
      </c>
      <c r="EM65" s="221">
        <f t="shared" si="341"/>
        <v>15439.469678084042</v>
      </c>
      <c r="EN65" s="221">
        <f t="shared" si="342"/>
        <v>14988.529595178625</v>
      </c>
      <c r="EO65" s="221">
        <f t="shared" si="343"/>
        <v>14460.840185930208</v>
      </c>
      <c r="EP65" s="221">
        <f t="shared" si="344"/>
        <v>14701.282889398803</v>
      </c>
      <c r="EQ65" s="221">
        <f t="shared" si="345"/>
        <v>14632.595582444297</v>
      </c>
      <c r="ER65" s="221">
        <f t="shared" si="346"/>
        <v>15343.266097828153</v>
      </c>
      <c r="ES65" s="221">
        <f t="shared" si="347"/>
        <v>15310.958109551337</v>
      </c>
      <c r="ET65" s="221">
        <f t="shared" si="348"/>
        <v>14723.681530653752</v>
      </c>
      <c r="EU65" s="221">
        <f t="shared" si="349"/>
        <v>15752.384489966631</v>
      </c>
      <c r="EV65" s="221">
        <f t="shared" si="350"/>
        <v>13616.871706281228</v>
      </c>
      <c r="EW65" s="221">
        <f t="shared" si="351"/>
        <v>14520.534293547851</v>
      </c>
      <c r="EX65" s="221">
        <f t="shared" si="352"/>
        <v>14945.35779747101</v>
      </c>
      <c r="EY65" s="221"/>
      <c r="EZ65" s="221">
        <f t="shared" si="354"/>
        <v>14803.460109807747</v>
      </c>
      <c r="FA65" s="221">
        <f t="shared" si="355"/>
        <v>14908.348358205287</v>
      </c>
      <c r="FB65" s="221">
        <f t="shared" si="356"/>
        <v>14298.0989039662</v>
      </c>
      <c r="FC65" s="221">
        <f t="shared" si="357"/>
        <v>14605.891454656081</v>
      </c>
      <c r="FD65" s="221">
        <f t="shared" si="358"/>
        <v>14977.708816369268</v>
      </c>
      <c r="FE65" s="222">
        <f t="shared" si="359"/>
        <v>14704.025811284666</v>
      </c>
    </row>
    <row r="66" spans="1:165">
      <c r="A66" s="1" t="s">
        <v>117</v>
      </c>
      <c r="B66" s="2" t="s">
        <v>200</v>
      </c>
      <c r="C66" s="37" t="s">
        <v>565</v>
      </c>
      <c r="D66" s="2">
        <v>1</v>
      </c>
      <c r="E66" s="1">
        <v>1</v>
      </c>
      <c r="F66" s="68" t="s">
        <v>272</v>
      </c>
      <c r="G66" s="7">
        <f t="shared" ref="G66:V66" si="363">G52</f>
        <v>0</v>
      </c>
      <c r="H66" s="7">
        <f t="shared" si="363"/>
        <v>1.3333333333333333</v>
      </c>
      <c r="I66" s="7">
        <f t="shared" si="363"/>
        <v>37.090909090909086</v>
      </c>
      <c r="J66" s="168">
        <f t="shared" si="363"/>
        <v>0</v>
      </c>
      <c r="K66" s="168">
        <f t="shared" si="363"/>
        <v>41.228571428571428</v>
      </c>
      <c r="L66" s="168">
        <f t="shared" si="363"/>
        <v>69.019607843137251</v>
      </c>
      <c r="M66" s="168">
        <f t="shared" si="363"/>
        <v>4.6428571428571432</v>
      </c>
      <c r="N66" s="168">
        <f t="shared" si="363"/>
        <v>48.709302325581397</v>
      </c>
      <c r="O66" s="168">
        <f t="shared" si="363"/>
        <v>3.75</v>
      </c>
      <c r="P66" s="168">
        <f t="shared" si="363"/>
        <v>5.2881355932203391</v>
      </c>
      <c r="Q66" s="168">
        <f t="shared" si="363"/>
        <v>58.24431818181818</v>
      </c>
      <c r="R66" s="168">
        <f t="shared" si="363"/>
        <v>35.588235294117652</v>
      </c>
      <c r="S66" s="168">
        <f t="shared" si="363"/>
        <v>26.508196721311474</v>
      </c>
      <c r="T66" s="168">
        <f t="shared" si="363"/>
        <v>57.386138613861384</v>
      </c>
      <c r="U66" s="168">
        <f t="shared" si="363"/>
        <v>14.268292682926829</v>
      </c>
      <c r="V66" s="168">
        <f t="shared" si="363"/>
        <v>139.71641791044777</v>
      </c>
      <c r="W66" s="168">
        <f t="shared" ref="W66:BD66" si="364">W52</f>
        <v>44.352941176470587</v>
      </c>
      <c r="X66" s="168">
        <f t="shared" si="364"/>
        <v>83.482269503546107</v>
      </c>
      <c r="Y66" s="168">
        <f t="shared" si="364"/>
        <v>49.677419354838712</v>
      </c>
      <c r="Z66" s="168">
        <f t="shared" si="364"/>
        <v>11</v>
      </c>
      <c r="AA66" s="168">
        <f t="shared" si="364"/>
        <v>108.98275862068967</v>
      </c>
      <c r="AB66" s="168">
        <f t="shared" si="364"/>
        <v>190.82656826568265</v>
      </c>
      <c r="AC66" s="168">
        <f t="shared" si="364"/>
        <v>172.14147909967846</v>
      </c>
      <c r="AD66" s="168">
        <f t="shared" si="364"/>
        <v>99.27272727272728</v>
      </c>
      <c r="AE66" s="168">
        <f t="shared" si="364"/>
        <v>93.333333333333343</v>
      </c>
      <c r="AF66" s="168">
        <f t="shared" si="364"/>
        <v>137.23809523809524</v>
      </c>
      <c r="AG66" s="168">
        <f t="shared" si="364"/>
        <v>86.456140350877192</v>
      </c>
      <c r="AH66" s="168">
        <f t="shared" si="364"/>
        <v>165.63888888888889</v>
      </c>
      <c r="AI66" s="168">
        <f t="shared" si="364"/>
        <v>194.21325648414987</v>
      </c>
      <c r="AJ66" s="168">
        <f t="shared" si="364"/>
        <v>228.59485530546624</v>
      </c>
      <c r="AK66" s="168">
        <f t="shared" si="364"/>
        <v>175.19277108433735</v>
      </c>
      <c r="AL66" s="168">
        <f t="shared" si="364"/>
        <v>104.5344827586207</v>
      </c>
      <c r="AM66" s="168">
        <f t="shared" si="364"/>
        <v>82.510416666666671</v>
      </c>
      <c r="AN66" s="168">
        <f t="shared" si="364"/>
        <v>110</v>
      </c>
      <c r="AO66" s="168">
        <f t="shared" si="364"/>
        <v>66.186440677966104</v>
      </c>
      <c r="AP66" s="168">
        <f t="shared" si="364"/>
        <v>105.57046979865771</v>
      </c>
      <c r="AQ66" s="168">
        <f t="shared" si="364"/>
        <v>91.027777777777786</v>
      </c>
      <c r="AR66" s="168">
        <f t="shared" si="364"/>
        <v>68.944444444444443</v>
      </c>
      <c r="AS66" s="168">
        <f t="shared" si="364"/>
        <v>114.69613259668509</v>
      </c>
      <c r="AT66" s="168">
        <f t="shared" si="364"/>
        <v>108.29</v>
      </c>
      <c r="AU66" s="168">
        <f t="shared" si="364"/>
        <v>110.34426229508196</v>
      </c>
      <c r="AV66" s="168">
        <f t="shared" si="364"/>
        <v>191.86904761904762</v>
      </c>
      <c r="AW66" s="168">
        <f t="shared" si="364"/>
        <v>257.36746987951807</v>
      </c>
      <c r="AX66" s="168">
        <f t="shared" si="364"/>
        <v>315.61764705882354</v>
      </c>
      <c r="AY66" s="168">
        <f t="shared" si="364"/>
        <v>4.4800000000000004</v>
      </c>
      <c r="AZ66" s="168">
        <f t="shared" si="364"/>
        <v>160.63333333333333</v>
      </c>
      <c r="BA66" s="168">
        <f t="shared" si="364"/>
        <v>123.45121951219512</v>
      </c>
      <c r="BB66" s="168">
        <f t="shared" si="364"/>
        <v>236.12293144208036</v>
      </c>
      <c r="BC66" s="168">
        <f t="shared" si="364"/>
        <v>83.374172185430467</v>
      </c>
      <c r="BD66" s="7">
        <f t="shared" si="364"/>
        <v>259.92</v>
      </c>
      <c r="BE66" s="9">
        <f t="shared" si="259"/>
        <v>4978.1180681872029</v>
      </c>
      <c r="BF66" s="7"/>
      <c r="BG66" s="7">
        <f t="shared" si="260"/>
        <v>0</v>
      </c>
      <c r="BH66" s="7">
        <f t="shared" si="261"/>
        <v>10639.003646786048</v>
      </c>
      <c r="BI66" s="7">
        <f t="shared" si="262"/>
        <v>283939.8417066976</v>
      </c>
      <c r="BJ66" s="7">
        <f t="shared" si="263"/>
        <v>0</v>
      </c>
      <c r="BK66" s="7">
        <f t="shared" si="264"/>
        <v>318445.41990669147</v>
      </c>
      <c r="BL66" s="7">
        <f t="shared" si="265"/>
        <v>548100.26720617968</v>
      </c>
      <c r="BM66" s="7">
        <f t="shared" si="266"/>
        <v>37507.066270058567</v>
      </c>
      <c r="BN66" s="7">
        <f t="shared" si="267"/>
        <v>370184.82799174503</v>
      </c>
      <c r="BO66" s="7">
        <f t="shared" si="268"/>
        <v>27776.572756585763</v>
      </c>
      <c r="BP66" s="7">
        <f t="shared" si="269"/>
        <v>46761.675480473488</v>
      </c>
      <c r="BQ66" s="7">
        <f t="shared" si="270"/>
        <v>461612.93345115246</v>
      </c>
      <c r="BR66" s="7">
        <f t="shared" si="271"/>
        <v>284984.37674877472</v>
      </c>
      <c r="BS66" s="7">
        <f t="shared" si="272"/>
        <v>205872.62578097999</v>
      </c>
      <c r="BT66" s="7">
        <f t="shared" si="273"/>
        <v>453594.54309484112</v>
      </c>
      <c r="BU66" s="7">
        <f t="shared" si="274"/>
        <v>112531.44756164339</v>
      </c>
      <c r="BV66" s="7">
        <f t="shared" si="275"/>
        <v>1121249.3485548233</v>
      </c>
      <c r="BW66" s="7">
        <f t="shared" si="276"/>
        <v>364918.91542691237</v>
      </c>
      <c r="BX66" s="7">
        <f t="shared" si="277"/>
        <v>657015.99251587898</v>
      </c>
      <c r="BY66" s="7">
        <f t="shared" si="278"/>
        <v>390807.07135606086</v>
      </c>
      <c r="BZ66" s="7">
        <f t="shared" si="279"/>
        <v>82780.780085984909</v>
      </c>
      <c r="CA66" s="7">
        <f t="shared" si="280"/>
        <v>842075.41445691313</v>
      </c>
      <c r="CB66" s="7">
        <f t="shared" si="281"/>
        <v>1459740.1805993367</v>
      </c>
      <c r="CC66" s="7">
        <f t="shared" si="282"/>
        <v>1327318.8631053164</v>
      </c>
      <c r="CD66" s="7">
        <f t="shared" si="283"/>
        <v>792461.99879252503</v>
      </c>
      <c r="CE66" s="7">
        <f t="shared" si="284"/>
        <v>742016.58860835689</v>
      </c>
      <c r="CF66" s="7">
        <f t="shared" si="285"/>
        <v>1096380.5467870499</v>
      </c>
      <c r="CG66" s="7">
        <f t="shared" si="286"/>
        <v>693078.97330739023</v>
      </c>
      <c r="CH66" s="7">
        <f t="shared" si="287"/>
        <v>1305276.6173890436</v>
      </c>
      <c r="CI66" s="7">
        <f t="shared" si="288"/>
        <v>1485345.5917093777</v>
      </c>
      <c r="CJ66" s="7">
        <f t="shared" si="289"/>
        <v>1794402.5150987795</v>
      </c>
      <c r="CK66" s="7">
        <f t="shared" si="290"/>
        <v>1419957.6147100837</v>
      </c>
      <c r="CL66" s="7">
        <f t="shared" si="291"/>
        <v>808941.30746289436</v>
      </c>
      <c r="CM66" s="7">
        <f t="shared" si="292"/>
        <v>674010.90015254403</v>
      </c>
      <c r="CN66" s="7">
        <f t="shared" si="293"/>
        <v>876703.80085984909</v>
      </c>
      <c r="CO66" s="7">
        <f t="shared" si="294"/>
        <v>531464.481873299</v>
      </c>
      <c r="CP66" s="7">
        <f t="shared" si="295"/>
        <v>820447.43303998921</v>
      </c>
      <c r="CQ66" s="7">
        <f t="shared" si="296"/>
        <v>725511.57535801153</v>
      </c>
      <c r="CR66" s="7">
        <f t="shared" si="297"/>
        <v>530198.78579145088</v>
      </c>
      <c r="CS66" s="7">
        <f t="shared" si="298"/>
        <v>912053.44630087737</v>
      </c>
      <c r="CT66" s="7">
        <f t="shared" si="299"/>
        <v>873365.74368284596</v>
      </c>
      <c r="CU66" s="7">
        <f t="shared" si="300"/>
        <v>861677.99442438805</v>
      </c>
      <c r="CV66" s="7">
        <f t="shared" si="301"/>
        <v>1399214.6408504532</v>
      </c>
      <c r="CW66" s="7">
        <f t="shared" si="302"/>
        <v>2017730.1813327125</v>
      </c>
      <c r="CX66" s="7">
        <f t="shared" si="303"/>
        <v>2547869.1773181548</v>
      </c>
      <c r="CY66" s="7">
        <f t="shared" si="304"/>
        <v>38433.132253201125</v>
      </c>
      <c r="CZ66" s="7">
        <f t="shared" si="305"/>
        <v>1288874.2476798825</v>
      </c>
      <c r="DA66" s="7">
        <f t="shared" si="306"/>
        <v>968918.70655257779</v>
      </c>
      <c r="DB66" s="7">
        <f t="shared" si="307"/>
        <v>1891014.2864792976</v>
      </c>
      <c r="DC66" s="7">
        <f t="shared" si="308"/>
        <v>672682.49045304465</v>
      </c>
      <c r="DD66" s="7">
        <f t="shared" si="309"/>
        <v>2119821.8189044725</v>
      </c>
      <c r="DE66" s="9">
        <f t="shared" si="310"/>
        <v>39295711.764876388</v>
      </c>
      <c r="DF66" s="1"/>
      <c r="DG66" s="221"/>
      <c r="DH66" s="221">
        <f t="shared" si="362"/>
        <v>7979.2527350895361</v>
      </c>
      <c r="DI66" s="221">
        <f t="shared" si="311"/>
        <v>7655.2408303276325</v>
      </c>
      <c r="DJ66" s="221"/>
      <c r="DK66" s="221">
        <f t="shared" si="313"/>
        <v>7723.9013837381854</v>
      </c>
      <c r="DL66" s="221">
        <f t="shared" si="314"/>
        <v>7941.225462362263</v>
      </c>
      <c r="DM66" s="221">
        <f t="shared" si="315"/>
        <v>8078.4450427818447</v>
      </c>
      <c r="DN66" s="221">
        <f t="shared" si="316"/>
        <v>7599.8794956529173</v>
      </c>
      <c r="DO66" s="221">
        <f t="shared" si="317"/>
        <v>7407.0860684228701</v>
      </c>
      <c r="DP66" s="221">
        <f t="shared" si="318"/>
        <v>8842.752735089538</v>
      </c>
      <c r="DQ66" s="221">
        <f t="shared" si="319"/>
        <v>7925.4586174424776</v>
      </c>
      <c r="DR66" s="221">
        <f t="shared" si="320"/>
        <v>8007.8254623622643</v>
      </c>
      <c r="DS66" s="221">
        <f t="shared" si="321"/>
        <v>7766.3761117129125</v>
      </c>
      <c r="DT66" s="221">
        <f t="shared" si="322"/>
        <v>7904.2527350895371</v>
      </c>
      <c r="DU66" s="221">
        <f t="shared" si="323"/>
        <v>7886.8194017562037</v>
      </c>
      <c r="DV66" s="221">
        <f t="shared" si="324"/>
        <v>8025.179612559893</v>
      </c>
      <c r="DW66" s="221">
        <f t="shared" si="325"/>
        <v>8227.6148040550543</v>
      </c>
      <c r="DX66" s="221">
        <f t="shared" si="326"/>
        <v>7870.1261528110554</v>
      </c>
      <c r="DY66" s="221">
        <f t="shared" si="327"/>
        <v>7866.8955922323939</v>
      </c>
      <c r="DZ66" s="221">
        <f t="shared" si="328"/>
        <v>7525.5254623622641</v>
      </c>
      <c r="EA66" s="221">
        <f t="shared" si="329"/>
        <v>7726.6847078786514</v>
      </c>
      <c r="EB66" s="221">
        <f t="shared" si="330"/>
        <v>7649.564700901502</v>
      </c>
      <c r="EC66" s="221">
        <f t="shared" si="331"/>
        <v>7710.6277350895361</v>
      </c>
      <c r="ED66" s="221">
        <f t="shared" si="332"/>
        <v>7982.6758120126142</v>
      </c>
      <c r="EE66" s="221">
        <f t="shared" si="333"/>
        <v>7950.1777350895372</v>
      </c>
      <c r="EF66" s="221">
        <f t="shared" si="334"/>
        <v>7988.8936441804462</v>
      </c>
      <c r="EG66" s="221">
        <f t="shared" si="335"/>
        <v>8016.5384493752526</v>
      </c>
      <c r="EH66" s="221">
        <f t="shared" si="336"/>
        <v>7880.2546077487123</v>
      </c>
      <c r="EI66" s="221">
        <f t="shared" si="337"/>
        <v>7648.0134188502198</v>
      </c>
      <c r="EJ66" s="221">
        <f t="shared" si="338"/>
        <v>7849.7064717443409</v>
      </c>
      <c r="EK66" s="221">
        <f t="shared" si="339"/>
        <v>8105.1153305093831</v>
      </c>
      <c r="EL66" s="221">
        <f t="shared" si="340"/>
        <v>7738.5116003377652</v>
      </c>
      <c r="EM66" s="221">
        <f t="shared" si="341"/>
        <v>8168.797678909762</v>
      </c>
      <c r="EN66" s="221">
        <f t="shared" si="342"/>
        <v>7970.0345532713554</v>
      </c>
      <c r="EO66" s="221">
        <f t="shared" si="343"/>
        <v>8029.8090731177053</v>
      </c>
      <c r="EP66" s="221">
        <f t="shared" si="344"/>
        <v>7771.5618259986268</v>
      </c>
      <c r="EQ66" s="221">
        <f t="shared" si="345"/>
        <v>7970.2217616382095</v>
      </c>
      <c r="ER66" s="221">
        <f t="shared" si="346"/>
        <v>7690.2321871443319</v>
      </c>
      <c r="ES66" s="221">
        <f t="shared" si="347"/>
        <v>7951.9110684228708</v>
      </c>
      <c r="ET66" s="221">
        <f t="shared" si="348"/>
        <v>8065.0636594592843</v>
      </c>
      <c r="EU66" s="221">
        <f t="shared" si="349"/>
        <v>7808.9968295777262</v>
      </c>
      <c r="EV66" s="221">
        <f t="shared" si="350"/>
        <v>7292.5500919177302</v>
      </c>
      <c r="EW66" s="221">
        <f t="shared" si="351"/>
        <v>7839.8803946640046</v>
      </c>
      <c r="EX66" s="221">
        <f t="shared" si="352"/>
        <v>8072.6448633694217</v>
      </c>
      <c r="EY66" s="221">
        <f t="shared" si="353"/>
        <v>8578.8241636609655</v>
      </c>
      <c r="EZ66" s="221">
        <f t="shared" si="354"/>
        <v>8023.7035547616679</v>
      </c>
      <c r="FA66" s="221">
        <f t="shared" si="355"/>
        <v>7848.5956670267096</v>
      </c>
      <c r="FB66" s="221">
        <f t="shared" si="356"/>
        <v>8008.6007527106822</v>
      </c>
      <c r="FC66" s="221">
        <f t="shared" si="357"/>
        <v>8068.2359155176728</v>
      </c>
      <c r="FD66" s="221">
        <f t="shared" si="358"/>
        <v>8155.6702789491856</v>
      </c>
      <c r="FE66" s="222">
        <f t="shared" si="359"/>
        <v>7893.6881822865325</v>
      </c>
    </row>
    <row r="67" spans="1:165">
      <c r="A67" s="1" t="s">
        <v>117</v>
      </c>
      <c r="B67" s="2" t="s">
        <v>201</v>
      </c>
      <c r="C67" s="37" t="s">
        <v>565</v>
      </c>
      <c r="D67" s="2">
        <v>1</v>
      </c>
      <c r="E67" s="1">
        <v>1</v>
      </c>
      <c r="F67" s="68" t="s">
        <v>272</v>
      </c>
      <c r="G67" s="7">
        <f t="shared" ref="G67:V67" si="365">G53</f>
        <v>0</v>
      </c>
      <c r="H67" s="7">
        <f t="shared" si="365"/>
        <v>15.12</v>
      </c>
      <c r="I67" s="7">
        <f t="shared" si="365"/>
        <v>116.59436008676789</v>
      </c>
      <c r="J67" s="168">
        <f t="shared" si="365"/>
        <v>0</v>
      </c>
      <c r="K67" s="168">
        <f t="shared" si="365"/>
        <v>155.75159235668789</v>
      </c>
      <c r="L67" s="168">
        <f t="shared" si="365"/>
        <v>159.64420485175199</v>
      </c>
      <c r="M67" s="168">
        <f t="shared" si="365"/>
        <v>6.6000000000000005</v>
      </c>
      <c r="N67" s="168">
        <f t="shared" si="365"/>
        <v>138.31818181818181</v>
      </c>
      <c r="O67" s="168">
        <f t="shared" si="365"/>
        <v>20</v>
      </c>
      <c r="P67" s="168">
        <f t="shared" si="365"/>
        <v>5.2881355932203391</v>
      </c>
      <c r="Q67" s="168">
        <f t="shared" si="365"/>
        <v>132.62989323843416</v>
      </c>
      <c r="R67" s="168">
        <f t="shared" si="365"/>
        <v>103.38775510204081</v>
      </c>
      <c r="S67" s="168">
        <f t="shared" si="365"/>
        <v>66.956521739130437</v>
      </c>
      <c r="T67" s="168">
        <f t="shared" si="365"/>
        <v>141.48223350253807</v>
      </c>
      <c r="U67" s="168">
        <f t="shared" si="365"/>
        <v>36.333333333333329</v>
      </c>
      <c r="V67" s="168">
        <f t="shared" si="365"/>
        <v>348.51764705882351</v>
      </c>
      <c r="W67" s="168">
        <f t="shared" ref="W67:BD67" si="366">W53</f>
        <v>101.48936170212767</v>
      </c>
      <c r="X67" s="168">
        <f t="shared" si="366"/>
        <v>270.18426966292134</v>
      </c>
      <c r="Y67" s="168">
        <f t="shared" si="366"/>
        <v>152.97499999999999</v>
      </c>
      <c r="Z67" s="168">
        <f t="shared" si="366"/>
        <v>43.592592592592588</v>
      </c>
      <c r="AA67" s="168">
        <f t="shared" si="366"/>
        <v>218.49829351535837</v>
      </c>
      <c r="AB67" s="168">
        <f t="shared" si="366"/>
        <v>501.16621253405998</v>
      </c>
      <c r="AC67" s="168">
        <f t="shared" si="366"/>
        <v>454.95945945945948</v>
      </c>
      <c r="AD67" s="168">
        <f t="shared" si="366"/>
        <v>193.93150684931507</v>
      </c>
      <c r="AE67" s="168">
        <f t="shared" si="366"/>
        <v>322.66666666666663</v>
      </c>
      <c r="AF67" s="168">
        <f t="shared" si="366"/>
        <v>268.38793103448273</v>
      </c>
      <c r="AG67" s="168">
        <f t="shared" si="366"/>
        <v>154.16577540106954</v>
      </c>
      <c r="AH67" s="168">
        <f t="shared" si="366"/>
        <v>402.99500831946756</v>
      </c>
      <c r="AI67" s="168">
        <f t="shared" si="366"/>
        <v>544.65853658536594</v>
      </c>
      <c r="AJ67" s="168">
        <f t="shared" si="366"/>
        <v>533.06483790523691</v>
      </c>
      <c r="AK67" s="168">
        <f t="shared" si="366"/>
        <v>362.18055555555554</v>
      </c>
      <c r="AL67" s="168">
        <f t="shared" si="366"/>
        <v>294.36855670103091</v>
      </c>
      <c r="AM67" s="168">
        <f t="shared" si="366"/>
        <v>100.60674157303372</v>
      </c>
      <c r="AN67" s="168">
        <f t="shared" si="366"/>
        <v>160</v>
      </c>
      <c r="AO67" s="168">
        <f t="shared" si="366"/>
        <v>136.55670103092785</v>
      </c>
      <c r="AP67" s="168">
        <f t="shared" si="366"/>
        <v>269.27303754266211</v>
      </c>
      <c r="AQ67" s="168">
        <f t="shared" si="366"/>
        <v>228.06237006237006</v>
      </c>
      <c r="AR67" s="168">
        <f t="shared" si="366"/>
        <v>199.04761904761904</v>
      </c>
      <c r="AS67" s="168">
        <f t="shared" si="366"/>
        <v>380.27893175074183</v>
      </c>
      <c r="AT67" s="168">
        <f t="shared" si="366"/>
        <v>253.51295336787567</v>
      </c>
      <c r="AU67" s="168">
        <f t="shared" si="366"/>
        <v>249.08333333333334</v>
      </c>
      <c r="AV67" s="168">
        <f t="shared" si="366"/>
        <v>435.75111111111107</v>
      </c>
      <c r="AW67" s="168">
        <f t="shared" si="366"/>
        <v>361.91323210412151</v>
      </c>
      <c r="AX67" s="168">
        <f t="shared" si="366"/>
        <v>352.59398496240601</v>
      </c>
      <c r="AY67" s="168">
        <f t="shared" si="366"/>
        <v>1.4117647058823528</v>
      </c>
      <c r="AZ67" s="168">
        <f t="shared" si="366"/>
        <v>272.97297297297297</v>
      </c>
      <c r="BA67" s="168">
        <f t="shared" si="366"/>
        <v>515.08333333333337</v>
      </c>
      <c r="BB67" s="168">
        <f t="shared" si="366"/>
        <v>460.40043525571269</v>
      </c>
      <c r="BC67" s="168">
        <f t="shared" si="366"/>
        <v>212.74822695035462</v>
      </c>
      <c r="BD67" s="7">
        <f t="shared" si="366"/>
        <v>428.10766721044047</v>
      </c>
      <c r="BE67" s="9">
        <f t="shared" si="259"/>
        <v>11283.312839480523</v>
      </c>
      <c r="BF67" s="7"/>
      <c r="BG67" s="7">
        <f t="shared" si="260"/>
        <v>0</v>
      </c>
      <c r="BH67" s="7">
        <f t="shared" si="261"/>
        <v>60320.958962717057</v>
      </c>
      <c r="BI67" s="7">
        <f t="shared" si="262"/>
        <v>467912.86180219625</v>
      </c>
      <c r="BJ67" s="7">
        <f t="shared" si="263"/>
        <v>0</v>
      </c>
      <c r="BK67" s="7">
        <f t="shared" si="264"/>
        <v>621772.68465625297</v>
      </c>
      <c r="BL67" s="7">
        <f t="shared" si="265"/>
        <v>669279.83115675603</v>
      </c>
      <c r="BM67" s="7">
        <f t="shared" si="266"/>
        <v>27087.630405547781</v>
      </c>
      <c r="BN67" s="7">
        <f t="shared" si="267"/>
        <v>589262.42496618303</v>
      </c>
      <c r="BO67" s="7">
        <f t="shared" si="268"/>
        <v>79419.758384617046</v>
      </c>
      <c r="BP67" s="7">
        <f t="shared" si="269"/>
        <v>24695.168018138102</v>
      </c>
      <c r="BQ67" s="7">
        <f t="shared" si="270"/>
        <v>538950.78092269693</v>
      </c>
      <c r="BR67" s="7">
        <f t="shared" si="271"/>
        <v>422600.52123630571</v>
      </c>
      <c r="BS67" s="7">
        <f t="shared" si="272"/>
        <v>267477.21931018709</v>
      </c>
      <c r="BT67" s="7">
        <f t="shared" si="273"/>
        <v>564182.21735432569</v>
      </c>
      <c r="BU67" s="7">
        <f t="shared" si="274"/>
        <v>147529.25378343556</v>
      </c>
      <c r="BV67" s="7">
        <f t="shared" si="275"/>
        <v>1395820.6896452324</v>
      </c>
      <c r="BW67" s="7">
        <f t="shared" si="276"/>
        <v>418863.44770513388</v>
      </c>
      <c r="BX67" s="7">
        <f t="shared" si="277"/>
        <v>1078818.6750179552</v>
      </c>
      <c r="BY67" s="7">
        <f t="shared" si="278"/>
        <v>624973.01936189388</v>
      </c>
      <c r="BZ67" s="7">
        <f t="shared" si="279"/>
        <v>168662.74285268222</v>
      </c>
      <c r="CA67" s="7">
        <f t="shared" si="280"/>
        <v>877793.93432175741</v>
      </c>
      <c r="CB67" s="7">
        <f t="shared" si="281"/>
        <v>2047823.1933066044</v>
      </c>
      <c r="CC67" s="7">
        <f t="shared" si="282"/>
        <v>1841203.1793675234</v>
      </c>
      <c r="CD67" s="7">
        <f t="shared" si="283"/>
        <v>810591.52538992104</v>
      </c>
      <c r="CE67" s="7">
        <f t="shared" si="284"/>
        <v>1279938.9781029816</v>
      </c>
      <c r="CF67" s="7">
        <f t="shared" si="285"/>
        <v>1086000.217126932</v>
      </c>
      <c r="CG67" s="7">
        <f t="shared" si="286"/>
        <v>639644.58500533132</v>
      </c>
      <c r="CH67" s="7">
        <f t="shared" si="287"/>
        <v>1632330.2805072921</v>
      </c>
      <c r="CI67" s="7">
        <f t="shared" si="288"/>
        <v>2198727.2259383583</v>
      </c>
      <c r="CJ67" s="7">
        <f t="shared" si="289"/>
        <v>2167834.6875611129</v>
      </c>
      <c r="CK67" s="7">
        <f t="shared" si="290"/>
        <v>1482571.6041896702</v>
      </c>
      <c r="CL67" s="7">
        <f t="shared" si="291"/>
        <v>1204090.5278651672</v>
      </c>
      <c r="CM67" s="7">
        <f t="shared" si="292"/>
        <v>408870.03317118727</v>
      </c>
      <c r="CN67" s="7">
        <f t="shared" si="293"/>
        <v>692489.40552206896</v>
      </c>
      <c r="CO67" s="7">
        <f t="shared" si="294"/>
        <v>580071.46401171701</v>
      </c>
      <c r="CP67" s="7">
        <f t="shared" si="295"/>
        <v>1083711.0055276379</v>
      </c>
      <c r="CQ67" s="7">
        <f t="shared" si="296"/>
        <v>935528.10750949709</v>
      </c>
      <c r="CR67" s="7">
        <f t="shared" si="297"/>
        <v>777519.39651815966</v>
      </c>
      <c r="CS67" s="7">
        <f t="shared" si="298"/>
        <v>1534845.5834456161</v>
      </c>
      <c r="CT67" s="7">
        <f t="shared" si="299"/>
        <v>1053868.4858910341</v>
      </c>
      <c r="CU67" s="7">
        <f t="shared" si="300"/>
        <v>1048456.0775893033</v>
      </c>
      <c r="CV67" s="7">
        <f t="shared" si="301"/>
        <v>1808840.8639453433</v>
      </c>
      <c r="CW67" s="7">
        <f t="shared" si="302"/>
        <v>1569548.9277292681</v>
      </c>
      <c r="CX67" s="7">
        <f t="shared" si="303"/>
        <v>1503511.0881294946</v>
      </c>
      <c r="CY67" s="7">
        <f t="shared" si="304"/>
        <v>5909.1101221183108</v>
      </c>
      <c r="CZ67" s="7">
        <f t="shared" si="305"/>
        <v>1129111.0887047374</v>
      </c>
      <c r="DA67" s="7">
        <f t="shared" si="306"/>
        <v>1807677.5192846011</v>
      </c>
      <c r="DB67" s="7">
        <f t="shared" si="307"/>
        <v>1910325.8700878678</v>
      </c>
      <c r="DC67" s="7">
        <f t="shared" si="308"/>
        <v>870602.34687866434</v>
      </c>
      <c r="DD67" s="7">
        <f t="shared" si="309"/>
        <v>1810006.503005025</v>
      </c>
      <c r="DE67" s="9">
        <f t="shared" si="310"/>
        <v>45967072.701298259</v>
      </c>
      <c r="DF67" s="1"/>
      <c r="DG67" s="221"/>
      <c r="DH67" s="221">
        <f t="shared" si="362"/>
        <v>3989.4814128781127</v>
      </c>
      <c r="DI67" s="221">
        <f t="shared" si="311"/>
        <v>4013.1689170383715</v>
      </c>
      <c r="DJ67" s="221"/>
      <c r="DK67" s="221">
        <f t="shared" si="313"/>
        <v>3992.0791514755538</v>
      </c>
      <c r="DL67" s="221">
        <f t="shared" si="314"/>
        <v>4192.3214925230723</v>
      </c>
      <c r="DM67" s="221">
        <f t="shared" si="315"/>
        <v>4104.1864250829967</v>
      </c>
      <c r="DN67" s="221">
        <f t="shared" si="316"/>
        <v>4260.1949882537056</v>
      </c>
      <c r="DO67" s="221">
        <f t="shared" si="317"/>
        <v>3970.9879192308522</v>
      </c>
      <c r="DP67" s="221">
        <f t="shared" si="318"/>
        <v>4669.9195931735512</v>
      </c>
      <c r="DQ67" s="221">
        <f t="shared" si="319"/>
        <v>4063.5694394611564</v>
      </c>
      <c r="DR67" s="221">
        <f t="shared" si="320"/>
        <v>4087.5297158663602</v>
      </c>
      <c r="DS67" s="221">
        <f t="shared" si="321"/>
        <v>3994.7896390482488</v>
      </c>
      <c r="DT67" s="221">
        <f t="shared" si="322"/>
        <v>3987.6541625574828</v>
      </c>
      <c r="DU67" s="221">
        <f t="shared" si="323"/>
        <v>4060.4381775257498</v>
      </c>
      <c r="DV67" s="221">
        <f t="shared" si="324"/>
        <v>4005.0215575156885</v>
      </c>
      <c r="DW67" s="221">
        <f t="shared" si="325"/>
        <v>4127.1660465705008</v>
      </c>
      <c r="DX67" s="221">
        <f t="shared" si="326"/>
        <v>3992.8996472069839</v>
      </c>
      <c r="DY67" s="221">
        <f t="shared" si="327"/>
        <v>4085.4585348056476</v>
      </c>
      <c r="DZ67" s="221">
        <f t="shared" si="328"/>
        <v>3869.068867478692</v>
      </c>
      <c r="EA67" s="221">
        <f t="shared" si="329"/>
        <v>4017.3949196544036</v>
      </c>
      <c r="EB67" s="221">
        <f t="shared" si="330"/>
        <v>4086.1158276256133</v>
      </c>
      <c r="EC67" s="221">
        <f t="shared" si="331"/>
        <v>4046.9609787981326</v>
      </c>
      <c r="ED67" s="221">
        <f t="shared" si="332"/>
        <v>4179.7825353863273</v>
      </c>
      <c r="EE67" s="221">
        <f t="shared" si="333"/>
        <v>3966.7530313108937</v>
      </c>
      <c r="EF67" s="221">
        <f t="shared" si="334"/>
        <v>4046.3824619125726</v>
      </c>
      <c r="EG67" s="221">
        <f t="shared" si="335"/>
        <v>4149.0699433208556</v>
      </c>
      <c r="EH67" s="221">
        <f t="shared" si="336"/>
        <v>4050.4975168657415</v>
      </c>
      <c r="EI67" s="221">
        <f t="shared" si="337"/>
        <v>4036.8911496785936</v>
      </c>
      <c r="EJ67" s="221">
        <f t="shared" si="338"/>
        <v>4066.7373524015657</v>
      </c>
      <c r="EK67" s="221">
        <f t="shared" si="339"/>
        <v>4093.459964783382</v>
      </c>
      <c r="EL67" s="221">
        <f t="shared" si="340"/>
        <v>4090.4182884182019</v>
      </c>
      <c r="EM67" s="221">
        <f t="shared" si="341"/>
        <v>4064.0420987531456</v>
      </c>
      <c r="EN67" s="221">
        <f t="shared" si="342"/>
        <v>4328.0587845129312</v>
      </c>
      <c r="EO67" s="221">
        <f t="shared" si="343"/>
        <v>4247.843274130797</v>
      </c>
      <c r="EP67" s="221">
        <f t="shared" si="344"/>
        <v>4024.5804608489284</v>
      </c>
      <c r="EQ67" s="221">
        <f t="shared" si="345"/>
        <v>4102.0713204622516</v>
      </c>
      <c r="ER67" s="221">
        <f t="shared" si="346"/>
        <v>3906.1979250912327</v>
      </c>
      <c r="ES67" s="221">
        <f t="shared" si="347"/>
        <v>4036.1046991991871</v>
      </c>
      <c r="ET67" s="221">
        <f t="shared" si="348"/>
        <v>4157.0597158471546</v>
      </c>
      <c r="EU67" s="221">
        <f t="shared" si="349"/>
        <v>4209.2582573006484</v>
      </c>
      <c r="EV67" s="221">
        <f t="shared" si="350"/>
        <v>4151.0872096987296</v>
      </c>
      <c r="EW67" s="221">
        <f t="shared" si="351"/>
        <v>4336.8100099686681</v>
      </c>
      <c r="EX67" s="221">
        <f t="shared" si="352"/>
        <v>4264.1427598085675</v>
      </c>
      <c r="EY67" s="221">
        <f t="shared" si="353"/>
        <v>4185.6196698338035</v>
      </c>
      <c r="EZ67" s="221">
        <f t="shared" si="354"/>
        <v>4136.3475526807215</v>
      </c>
      <c r="FA67" s="221">
        <f t="shared" si="355"/>
        <v>3509.4855575821407</v>
      </c>
      <c r="FB67" s="221">
        <f t="shared" si="356"/>
        <v>4149.2703390405068</v>
      </c>
      <c r="FC67" s="221">
        <f t="shared" si="357"/>
        <v>4092.1720446667778</v>
      </c>
      <c r="FD67" s="221">
        <f t="shared" si="358"/>
        <v>4227.9235847352829</v>
      </c>
      <c r="FE67" s="222">
        <f t="shared" si="359"/>
        <v>4073.8986284647372</v>
      </c>
    </row>
    <row r="68" spans="1:165" s="117" customFormat="1">
      <c r="A68" s="1" t="s">
        <v>117</v>
      </c>
      <c r="B68" s="2" t="s">
        <v>202</v>
      </c>
      <c r="C68" s="114" t="s">
        <v>565</v>
      </c>
      <c r="D68" s="113">
        <v>1</v>
      </c>
      <c r="E68" s="112">
        <v>1</v>
      </c>
      <c r="F68" s="115" t="s">
        <v>272</v>
      </c>
      <c r="G68" s="111">
        <f t="shared" ref="G68:BD68" si="367">G54</f>
        <v>0</v>
      </c>
      <c r="H68" s="111">
        <f t="shared" si="367"/>
        <v>0</v>
      </c>
      <c r="I68" s="111">
        <f t="shared" si="367"/>
        <v>174.39418416801294</v>
      </c>
      <c r="J68" s="161">
        <f t="shared" si="367"/>
        <v>4.3636363636363633</v>
      </c>
      <c r="K68" s="161">
        <f t="shared" si="367"/>
        <v>179.48339483394832</v>
      </c>
      <c r="L68" s="161">
        <f t="shared" si="367"/>
        <v>184.36890951276101</v>
      </c>
      <c r="M68" s="161">
        <f t="shared" si="367"/>
        <v>7.5</v>
      </c>
      <c r="N68" s="161">
        <f t="shared" si="367"/>
        <v>123.05172413793103</v>
      </c>
      <c r="O68" s="161">
        <f t="shared" si="367"/>
        <v>38.352272727272727</v>
      </c>
      <c r="P68" s="161">
        <f t="shared" si="367"/>
        <v>5.2881355932203391</v>
      </c>
      <c r="Q68" s="161">
        <f t="shared" si="367"/>
        <v>102.16091954022988</v>
      </c>
      <c r="R68" s="161">
        <f t="shared" si="367"/>
        <v>149.90566037735849</v>
      </c>
      <c r="S68" s="161">
        <f t="shared" si="367"/>
        <v>136.26356589147287</v>
      </c>
      <c r="T68" s="161">
        <f t="shared" si="367"/>
        <v>206.40959409594097</v>
      </c>
      <c r="U68" s="161">
        <f t="shared" si="367"/>
        <v>50.735099337748338</v>
      </c>
      <c r="V68" s="161">
        <f t="shared" si="367"/>
        <v>181.08581436077057</v>
      </c>
      <c r="W68" s="161">
        <f t="shared" si="367"/>
        <v>159.68821292775664</v>
      </c>
      <c r="X68" s="161">
        <f t="shared" si="367"/>
        <v>370</v>
      </c>
      <c r="Y68" s="161">
        <f t="shared" si="367"/>
        <v>217.52244897959184</v>
      </c>
      <c r="Z68" s="161">
        <f t="shared" si="367"/>
        <v>107.12307692307692</v>
      </c>
      <c r="AA68" s="161">
        <f t="shared" si="367"/>
        <v>255.73946360153258</v>
      </c>
      <c r="AB68" s="161">
        <f t="shared" si="367"/>
        <v>488.27702702702697</v>
      </c>
      <c r="AC68" s="161">
        <f t="shared" si="367"/>
        <v>478.0733944954128</v>
      </c>
      <c r="AD68" s="161">
        <f t="shared" si="367"/>
        <v>193.62382445141066</v>
      </c>
      <c r="AE68" s="161">
        <f t="shared" si="367"/>
        <v>393.67430441898529</v>
      </c>
      <c r="AF68" s="161">
        <f t="shared" si="367"/>
        <v>235.24571428571429</v>
      </c>
      <c r="AG68" s="161">
        <f t="shared" si="367"/>
        <v>174.6875</v>
      </c>
      <c r="AH68" s="161">
        <f t="shared" si="367"/>
        <v>332.56903765690379</v>
      </c>
      <c r="AI68" s="161">
        <f t="shared" si="367"/>
        <v>520</v>
      </c>
      <c r="AJ68" s="161">
        <f t="shared" si="367"/>
        <v>614.56173421300662</v>
      </c>
      <c r="AK68" s="161">
        <f t="shared" si="367"/>
        <v>324.53015873015875</v>
      </c>
      <c r="AL68" s="161">
        <f t="shared" si="367"/>
        <v>395.43984962406017</v>
      </c>
      <c r="AM68" s="161">
        <f t="shared" si="367"/>
        <v>40.447368421052637</v>
      </c>
      <c r="AN68" s="161">
        <f t="shared" si="367"/>
        <v>85</v>
      </c>
      <c r="AO68" s="161">
        <f t="shared" si="367"/>
        <v>53.30869565217391</v>
      </c>
      <c r="AP68" s="161">
        <f t="shared" si="367"/>
        <v>405.99082568807341</v>
      </c>
      <c r="AQ68" s="161">
        <f t="shared" si="367"/>
        <v>238.82579185520362</v>
      </c>
      <c r="AR68" s="161">
        <f t="shared" si="367"/>
        <v>261.43689320388347</v>
      </c>
      <c r="AS68" s="161">
        <f t="shared" si="367"/>
        <v>511.9387755102041</v>
      </c>
      <c r="AT68" s="161">
        <f t="shared" si="367"/>
        <v>256.4832214765101</v>
      </c>
      <c r="AU68" s="161">
        <f t="shared" si="367"/>
        <v>244.30188679245285</v>
      </c>
      <c r="AV68" s="161">
        <f t="shared" si="367"/>
        <v>404.03542234332429</v>
      </c>
      <c r="AW68" s="161">
        <f t="shared" si="367"/>
        <v>232.76868327402136</v>
      </c>
      <c r="AX68" s="161">
        <f t="shared" si="367"/>
        <v>286.06315789473683</v>
      </c>
      <c r="AY68" s="161">
        <f t="shared" si="367"/>
        <v>6.375</v>
      </c>
      <c r="AZ68" s="161">
        <f t="shared" si="367"/>
        <v>167.91031390134529</v>
      </c>
      <c r="BA68" s="161">
        <f t="shared" si="367"/>
        <v>1383.3269435569757</v>
      </c>
      <c r="BB68" s="161">
        <f t="shared" si="367"/>
        <v>279.55947136563879</v>
      </c>
      <c r="BC68" s="161">
        <f t="shared" si="367"/>
        <v>112.01900237529692</v>
      </c>
      <c r="BD68" s="111">
        <f t="shared" si="367"/>
        <v>237.29529780564263</v>
      </c>
      <c r="BE68" s="116">
        <f t="shared" si="259"/>
        <v>12011.205409391478</v>
      </c>
      <c r="BF68" s="111"/>
      <c r="BG68" s="111">
        <f t="shared" si="260"/>
        <v>0</v>
      </c>
      <c r="BH68" s="111">
        <f t="shared" si="261"/>
        <v>19185.727607709752</v>
      </c>
      <c r="BI68" s="111">
        <f t="shared" si="262"/>
        <v>404177.19082430773</v>
      </c>
      <c r="BJ68" s="111">
        <f t="shared" si="263"/>
        <v>9913.604662208887</v>
      </c>
      <c r="BK68" s="111">
        <f t="shared" si="264"/>
        <v>414126.28503632586</v>
      </c>
      <c r="BL68" s="111">
        <f t="shared" si="265"/>
        <v>418502.0111999074</v>
      </c>
      <c r="BM68" s="111">
        <f t="shared" si="266"/>
        <v>17278.187280078</v>
      </c>
      <c r="BN68" s="111">
        <f t="shared" si="267"/>
        <v>291996.27921327594</v>
      </c>
      <c r="BO68" s="111">
        <f t="shared" si="268"/>
        <v>87828.428312802978</v>
      </c>
      <c r="BP68" s="111">
        <f t="shared" si="269"/>
        <v>13102.200272236681</v>
      </c>
      <c r="BQ68" s="111">
        <f t="shared" si="270"/>
        <v>242873.3110013922</v>
      </c>
      <c r="BR68" s="111">
        <f t="shared" si="271"/>
        <v>357831.64600102056</v>
      </c>
      <c r="BS68" s="111">
        <f t="shared" si="272"/>
        <v>320735.46623718622</v>
      </c>
      <c r="BT68" s="111">
        <f t="shared" si="273"/>
        <v>483839.17303586856</v>
      </c>
      <c r="BU68" s="111">
        <f t="shared" si="274"/>
        <v>119452.08777182151</v>
      </c>
      <c r="BV68" s="111">
        <f t="shared" si="275"/>
        <v>428799.96109712042</v>
      </c>
      <c r="BW68" s="111">
        <f t="shared" si="276"/>
        <v>369677.96356738417</v>
      </c>
      <c r="BX68" s="111">
        <f t="shared" si="277"/>
        <v>863208.61382614309</v>
      </c>
      <c r="BY68" s="111">
        <f t="shared" si="278"/>
        <v>504390.21224544744</v>
      </c>
      <c r="BZ68" s="111">
        <f t="shared" si="279"/>
        <v>251388.18437982275</v>
      </c>
      <c r="CA68" s="111">
        <f t="shared" si="280"/>
        <v>612119.0331786254</v>
      </c>
      <c r="CB68" s="111">
        <f t="shared" si="281"/>
        <v>1167516.0064462305</v>
      </c>
      <c r="CC68" s="111">
        <f t="shared" si="282"/>
        <v>1143565.7681470418</v>
      </c>
      <c r="CD68" s="111">
        <f t="shared" si="283"/>
        <v>453211.84632552566</v>
      </c>
      <c r="CE68" s="111">
        <f t="shared" si="284"/>
        <v>938546.14498188742</v>
      </c>
      <c r="CF68" s="111">
        <f t="shared" si="285"/>
        <v>566193.98399470875</v>
      </c>
      <c r="CG68" s="111">
        <f t="shared" si="286"/>
        <v>413583.24890399701</v>
      </c>
      <c r="CH68" s="111">
        <f t="shared" si="287"/>
        <v>788913.69464892917</v>
      </c>
      <c r="CI68" s="111">
        <f t="shared" si="288"/>
        <v>1242595.8837291345</v>
      </c>
      <c r="CJ68" s="111">
        <f t="shared" si="289"/>
        <v>1458663.7020946266</v>
      </c>
      <c r="CK68" s="111">
        <f t="shared" si="290"/>
        <v>766816.23468785407</v>
      </c>
      <c r="CL68" s="111">
        <f t="shared" si="291"/>
        <v>931157.15989967878</v>
      </c>
      <c r="CM68" s="111">
        <f t="shared" si="292"/>
        <v>99933.894994814444</v>
      </c>
      <c r="CN68" s="111">
        <f t="shared" si="293"/>
        <v>208146.0684134179</v>
      </c>
      <c r="CO68" s="111">
        <f t="shared" si="294"/>
        <v>134847.82468791536</v>
      </c>
      <c r="CP68" s="111">
        <f t="shared" si="295"/>
        <v>945521.951030039</v>
      </c>
      <c r="CQ68" s="111">
        <f t="shared" si="296"/>
        <v>562972.10751609458</v>
      </c>
      <c r="CR68" s="111">
        <f t="shared" si="297"/>
        <v>614572.29628256033</v>
      </c>
      <c r="CS68" s="111">
        <f t="shared" si="298"/>
        <v>1201316.0970229146</v>
      </c>
      <c r="CT68" s="111">
        <f t="shared" si="299"/>
        <v>608450.51038015389</v>
      </c>
      <c r="CU68" s="111">
        <f t="shared" si="300"/>
        <v>578068.29400486441</v>
      </c>
      <c r="CV68" s="111">
        <f t="shared" si="301"/>
        <v>961921.5229939369</v>
      </c>
      <c r="CW68" s="111">
        <f t="shared" si="302"/>
        <v>557326.81723774131</v>
      </c>
      <c r="CX68" s="111">
        <f t="shared" si="303"/>
        <v>668529.2223234867</v>
      </c>
      <c r="CY68" s="111">
        <f t="shared" si="304"/>
        <v>15175.136876671986</v>
      </c>
      <c r="CZ68" s="111">
        <f t="shared" si="305"/>
        <v>401152.65645355324</v>
      </c>
      <c r="DA68" s="111">
        <f t="shared" si="306"/>
        <v>2830574.2400929229</v>
      </c>
      <c r="DB68" s="111">
        <f t="shared" si="307"/>
        <v>677761.15681817068</v>
      </c>
      <c r="DC68" s="111">
        <f t="shared" si="308"/>
        <v>268834.893636744</v>
      </c>
      <c r="DD68" s="111">
        <f t="shared" si="309"/>
        <v>570698.61976479494</v>
      </c>
      <c r="DE68" s="116">
        <f t="shared" si="310"/>
        <v>28006992.551141094</v>
      </c>
      <c r="DF68" s="112"/>
      <c r="DG68" s="221"/>
      <c r="DH68" s="221"/>
      <c r="DI68" s="221">
        <f t="shared" si="311"/>
        <v>2317.6070506738902</v>
      </c>
      <c r="DJ68" s="221">
        <f t="shared" si="312"/>
        <v>2271.8677350895368</v>
      </c>
      <c r="DK68" s="221">
        <f t="shared" si="313"/>
        <v>2307.3236686851214</v>
      </c>
      <c r="DL68" s="221">
        <f t="shared" si="314"/>
        <v>2269.9163991689225</v>
      </c>
      <c r="DM68" s="221">
        <f t="shared" si="315"/>
        <v>2303.7583040104</v>
      </c>
      <c r="DN68" s="221">
        <f t="shared" si="316"/>
        <v>2372.9556108126671</v>
      </c>
      <c r="DO68" s="221">
        <f t="shared" si="317"/>
        <v>2290.0449456375295</v>
      </c>
      <c r="DP68" s="221">
        <f t="shared" si="318"/>
        <v>2477.6596668652696</v>
      </c>
      <c r="DQ68" s="221">
        <f t="shared" si="319"/>
        <v>2377.3602674528715</v>
      </c>
      <c r="DR68" s="221">
        <f t="shared" si="320"/>
        <v>2387.0455932100804</v>
      </c>
      <c r="DS68" s="221">
        <f t="shared" si="321"/>
        <v>2353.7874129364559</v>
      </c>
      <c r="DT68" s="221">
        <f t="shared" si="322"/>
        <v>2344.0730802996295</v>
      </c>
      <c r="DU68" s="221">
        <f t="shared" si="323"/>
        <v>2354.4270008543335</v>
      </c>
      <c r="DV68" s="221">
        <f t="shared" si="324"/>
        <v>2367.9378896175608</v>
      </c>
      <c r="DW68" s="221">
        <f t="shared" si="325"/>
        <v>2314.998438454737</v>
      </c>
      <c r="DX68" s="221">
        <f t="shared" si="326"/>
        <v>2332.9962535841705</v>
      </c>
      <c r="DY68" s="221">
        <f t="shared" si="327"/>
        <v>2318.7961270736237</v>
      </c>
      <c r="DZ68" s="221">
        <f t="shared" si="328"/>
        <v>2346.7229620405687</v>
      </c>
      <c r="EA68" s="221">
        <f t="shared" si="329"/>
        <v>2393.5259132801166</v>
      </c>
      <c r="EB68" s="221">
        <f t="shared" si="330"/>
        <v>2391.0934609291098</v>
      </c>
      <c r="EC68" s="221">
        <f t="shared" si="331"/>
        <v>2392.0297203613045</v>
      </c>
      <c r="ED68" s="221">
        <f t="shared" si="332"/>
        <v>2340.6822358229883</v>
      </c>
      <c r="EE68" s="221">
        <f t="shared" si="333"/>
        <v>2384.0675767931202</v>
      </c>
      <c r="EF68" s="221">
        <f t="shared" si="334"/>
        <v>2406.8195491419069</v>
      </c>
      <c r="EG68" s="221">
        <f t="shared" si="335"/>
        <v>2367.5606377330778</v>
      </c>
      <c r="EH68" s="221">
        <f t="shared" si="336"/>
        <v>2372.1802252163211</v>
      </c>
      <c r="EI68" s="221">
        <f t="shared" si="337"/>
        <v>2389.607468709874</v>
      </c>
      <c r="EJ68" s="221">
        <f t="shared" si="338"/>
        <v>2373.5023202551934</v>
      </c>
      <c r="EK68" s="221">
        <f t="shared" si="339"/>
        <v>2362.8504595329414</v>
      </c>
      <c r="EL68" s="221">
        <f t="shared" si="340"/>
        <v>2354.737795861794</v>
      </c>
      <c r="EM68" s="221">
        <f t="shared" si="341"/>
        <v>2470.7143850377024</v>
      </c>
      <c r="EN68" s="221">
        <f t="shared" si="342"/>
        <v>2448.7772754519751</v>
      </c>
      <c r="EO68" s="221">
        <f t="shared" si="343"/>
        <v>2529.5652620683904</v>
      </c>
      <c r="EP68" s="221">
        <f t="shared" si="344"/>
        <v>2328.9244268699126</v>
      </c>
      <c r="EQ68" s="221">
        <f t="shared" si="345"/>
        <v>2357.2500404705697</v>
      </c>
      <c r="ER68" s="221">
        <f t="shared" si="346"/>
        <v>2350.7481623998706</v>
      </c>
      <c r="ES68" s="221">
        <f t="shared" si="347"/>
        <v>2346.6011064031418</v>
      </c>
      <c r="ET68" s="221">
        <f t="shared" si="348"/>
        <v>2372.2819250220568</v>
      </c>
      <c r="EU68" s="221">
        <f t="shared" si="349"/>
        <v>2366.2047870140418</v>
      </c>
      <c r="EV68" s="221">
        <f t="shared" si="350"/>
        <v>2380.7851237769828</v>
      </c>
      <c r="EW68" s="221">
        <f t="shared" si="351"/>
        <v>2394.3376290943816</v>
      </c>
      <c r="EX68" s="221">
        <f t="shared" si="352"/>
        <v>2336.9986797443053</v>
      </c>
      <c r="EY68" s="221">
        <f t="shared" si="353"/>
        <v>2380.4136277132529</v>
      </c>
      <c r="EZ68" s="221">
        <f t="shared" si="354"/>
        <v>2389.08883637278</v>
      </c>
      <c r="FA68" s="221">
        <f t="shared" si="355"/>
        <v>2046.2076975198731</v>
      </c>
      <c r="FB68" s="221">
        <f t="shared" si="356"/>
        <v>2424.3898928100334</v>
      </c>
      <c r="FC68" s="221">
        <f t="shared" si="357"/>
        <v>2399.9043727962089</v>
      </c>
      <c r="FD68" s="221">
        <f t="shared" si="358"/>
        <v>2405.0144484204116</v>
      </c>
      <c r="FE68" s="222">
        <f t="shared" si="359"/>
        <v>2331.7387053627958</v>
      </c>
      <c r="FF68" s="112"/>
      <c r="FG68" s="112"/>
      <c r="FH68" s="112"/>
      <c r="FI68" s="112"/>
    </row>
    <row r="69" spans="1:165" s="120" customFormat="1">
      <c r="A69" s="392" t="s">
        <v>140</v>
      </c>
      <c r="B69" s="393" t="s">
        <v>141</v>
      </c>
      <c r="C69" s="394" t="s">
        <v>565</v>
      </c>
      <c r="D69" s="393">
        <v>1</v>
      </c>
      <c r="E69" s="392">
        <v>1</v>
      </c>
      <c r="F69" s="395" t="s">
        <v>211</v>
      </c>
      <c r="G69" s="396">
        <f>G56</f>
        <v>2</v>
      </c>
      <c r="H69" s="397">
        <f t="shared" ref="H69:BD69" si="368">H56</f>
        <v>433.96947368421053</v>
      </c>
      <c r="I69" s="397">
        <f t="shared" si="368"/>
        <v>1860.7129195356661</v>
      </c>
      <c r="J69" s="398">
        <f t="shared" si="368"/>
        <v>191.83636363636364</v>
      </c>
      <c r="K69" s="399">
        <f>K56-84</f>
        <v>913.17412254021269</v>
      </c>
      <c r="L69" s="398">
        <f t="shared" si="368"/>
        <v>1262.4764248581612</v>
      </c>
      <c r="M69" s="398">
        <f t="shared" si="368"/>
        <v>85.632142857142853</v>
      </c>
      <c r="N69" s="398">
        <f t="shared" si="368"/>
        <v>350.18687358965076</v>
      </c>
      <c r="O69" s="399">
        <f t="shared" si="368"/>
        <v>400.89772727272725</v>
      </c>
      <c r="P69" s="398">
        <f t="shared" si="368"/>
        <v>62.864406779661017</v>
      </c>
      <c r="Q69" s="398">
        <f t="shared" si="368"/>
        <v>462.57373935929922</v>
      </c>
      <c r="R69" s="398">
        <f t="shared" si="368"/>
        <v>664.65358732172115</v>
      </c>
      <c r="S69" s="399">
        <f t="shared" si="368"/>
        <v>711.04949342586303</v>
      </c>
      <c r="T69" s="399">
        <f t="shared" si="368"/>
        <v>615.05536712099297</v>
      </c>
      <c r="U69" s="399">
        <f t="shared" si="368"/>
        <v>1595.4737142064312</v>
      </c>
      <c r="V69" s="398">
        <f t="shared" si="368"/>
        <v>1063.1723032840919</v>
      </c>
      <c r="W69" s="399">
        <f t="shared" si="368"/>
        <v>542.84448419364514</v>
      </c>
      <c r="X69" s="399">
        <f t="shared" si="368"/>
        <v>1706.8633268339868</v>
      </c>
      <c r="Y69" s="399">
        <f t="shared" si="368"/>
        <v>1434.7537030941407</v>
      </c>
      <c r="Z69" s="399">
        <f t="shared" si="368"/>
        <v>1075.6176638176639</v>
      </c>
      <c r="AA69" s="399">
        <f t="shared" si="368"/>
        <v>869.15229894773415</v>
      </c>
      <c r="AB69" s="399">
        <f t="shared" si="368"/>
        <v>1867.8968588398998</v>
      </c>
      <c r="AC69" s="399">
        <f t="shared" si="368"/>
        <v>998.83143895122112</v>
      </c>
      <c r="AD69" s="399">
        <f t="shared" si="368"/>
        <v>674.25973904559464</v>
      </c>
      <c r="AE69" s="399">
        <f>AE56-351</f>
        <v>1591.6126003429194</v>
      </c>
      <c r="AF69" s="399">
        <f t="shared" si="368"/>
        <v>493.66996665090733</v>
      </c>
      <c r="AG69" s="399">
        <f t="shared" si="368"/>
        <v>561.74064529811426</v>
      </c>
      <c r="AH69" s="399">
        <f t="shared" si="368"/>
        <v>483.38386865380153</v>
      </c>
      <c r="AI69" s="399">
        <f t="shared" si="368"/>
        <v>684.83832163329998</v>
      </c>
      <c r="AJ69" s="398">
        <f t="shared" si="368"/>
        <v>595.96808671840154</v>
      </c>
      <c r="AK69" s="399">
        <f t="shared" si="368"/>
        <v>1174.5199840177033</v>
      </c>
      <c r="AL69" s="399">
        <f t="shared" si="368"/>
        <v>3000</v>
      </c>
      <c r="AM69" s="398">
        <f t="shared" si="368"/>
        <v>30.28689452787745</v>
      </c>
      <c r="AN69" s="399">
        <f t="shared" si="368"/>
        <v>257.17391304347825</v>
      </c>
      <c r="AO69" s="399">
        <f t="shared" si="368"/>
        <v>108.31354725431675</v>
      </c>
      <c r="AP69" s="398">
        <f t="shared" si="368"/>
        <v>1340.3200748996624</v>
      </c>
      <c r="AQ69" s="398">
        <f t="shared" si="368"/>
        <v>1495.2251893369066</v>
      </c>
      <c r="AR69" s="399">
        <f t="shared" si="368"/>
        <v>2421.0050055682041</v>
      </c>
      <c r="AS69" s="398">
        <f t="shared" si="368"/>
        <v>635.51040256661145</v>
      </c>
      <c r="AT69" s="398">
        <f t="shared" si="368"/>
        <v>3910.8007532601896</v>
      </c>
      <c r="AU69" s="399">
        <f>AU56-240</f>
        <v>2418.4418730778498</v>
      </c>
      <c r="AV69" s="398">
        <f t="shared" si="368"/>
        <v>1336.9722458685033</v>
      </c>
      <c r="AW69" s="398">
        <f t="shared" si="368"/>
        <v>1573.8595304049895</v>
      </c>
      <c r="AX69" s="398">
        <f t="shared" si="368"/>
        <v>1252.7761534802601</v>
      </c>
      <c r="AY69" s="399">
        <f t="shared" si="368"/>
        <v>22.733235294117648</v>
      </c>
      <c r="AZ69" s="398">
        <f t="shared" si="368"/>
        <v>636.73171312568184</v>
      </c>
      <c r="BA69" s="399">
        <f t="shared" si="368"/>
        <v>910.55725359749567</v>
      </c>
      <c r="BB69" s="399">
        <f t="shared" si="368"/>
        <v>307.50700463196881</v>
      </c>
      <c r="BC69" s="398">
        <f t="shared" si="368"/>
        <v>813.12592718802421</v>
      </c>
      <c r="BD69" s="396">
        <f t="shared" si="368"/>
        <v>508.36163038851237</v>
      </c>
      <c r="BE69" s="396">
        <f t="shared" si="259"/>
        <v>48411.383994025884</v>
      </c>
      <c r="BF69" s="396"/>
      <c r="BG69" s="396">
        <f>BG56+BG57</f>
        <v>1484.8171775818792</v>
      </c>
      <c r="BH69" s="396">
        <f t="shared" ref="BH69:DD69" si="369">BH56+BH57</f>
        <v>322920.23422212899</v>
      </c>
      <c r="BI69" s="396">
        <f t="shared" si="369"/>
        <v>1370605.1109415763</v>
      </c>
      <c r="BJ69" s="396">
        <f t="shared" si="369"/>
        <v>188766.98181818181</v>
      </c>
      <c r="BK69" s="396">
        <f t="shared" si="369"/>
        <v>747884.30314168811</v>
      </c>
      <c r="BL69" s="396">
        <f t="shared" si="369"/>
        <v>975848.53484582831</v>
      </c>
      <c r="BM69" s="396">
        <f t="shared" si="369"/>
        <v>62250.602579903389</v>
      </c>
      <c r="BN69" s="396">
        <f t="shared" si="369"/>
        <v>251063.79740358383</v>
      </c>
      <c r="BO69" s="396">
        <f t="shared" si="369"/>
        <v>254991.15270014264</v>
      </c>
      <c r="BP69" s="396">
        <f t="shared" si="369"/>
        <v>45983.40858370901</v>
      </c>
      <c r="BQ69" s="396">
        <f t="shared" si="369"/>
        <v>322548.78041566908</v>
      </c>
      <c r="BR69" s="396">
        <f t="shared" si="369"/>
        <v>484610.43475592136</v>
      </c>
      <c r="BS69" s="396">
        <f t="shared" si="369"/>
        <v>569230.28578481264</v>
      </c>
      <c r="BT69" s="396">
        <f t="shared" si="369"/>
        <v>485892.76588780398</v>
      </c>
      <c r="BU69" s="396">
        <f t="shared" si="369"/>
        <v>1277098.7200706336</v>
      </c>
      <c r="BV69" s="396">
        <f t="shared" si="369"/>
        <v>846380.6125464784</v>
      </c>
      <c r="BW69" s="396">
        <f t="shared" si="369"/>
        <v>435246.06087654148</v>
      </c>
      <c r="BX69" s="396">
        <f t="shared" si="369"/>
        <v>1364817.3252372937</v>
      </c>
      <c r="BY69" s="396">
        <f t="shared" si="369"/>
        <v>1154425.6129623461</v>
      </c>
      <c r="BZ69" s="396">
        <f t="shared" si="369"/>
        <v>858150.3921036704</v>
      </c>
      <c r="CA69" s="396">
        <f t="shared" si="369"/>
        <v>657937.41026798985</v>
      </c>
      <c r="CB69" s="396">
        <f t="shared" si="369"/>
        <v>1938099.1226873426</v>
      </c>
      <c r="CC69" s="396">
        <f t="shared" si="369"/>
        <v>795872.93283026339</v>
      </c>
      <c r="CD69" s="396">
        <f t="shared" si="369"/>
        <v>515137.91692683659</v>
      </c>
      <c r="CE69" s="396">
        <f t="shared" si="369"/>
        <v>1555783.6607795041</v>
      </c>
      <c r="CF69" s="396">
        <f t="shared" si="369"/>
        <v>377560.2469715128</v>
      </c>
      <c r="CG69" s="396">
        <f t="shared" si="369"/>
        <v>434231.37713446142</v>
      </c>
      <c r="CH69" s="396">
        <f t="shared" si="369"/>
        <v>369630.44395766244</v>
      </c>
      <c r="CI69" s="396">
        <f t="shared" si="369"/>
        <v>783260.0938872234</v>
      </c>
      <c r="CJ69" s="396">
        <f t="shared" si="369"/>
        <v>434032.47835815628</v>
      </c>
      <c r="CK69" s="396">
        <f t="shared" si="369"/>
        <v>862131.50877668615</v>
      </c>
      <c r="CL69" s="396">
        <f t="shared" si="369"/>
        <v>3657762.0190024851</v>
      </c>
      <c r="CM69" s="396">
        <f t="shared" si="369"/>
        <v>21836.096996496031</v>
      </c>
      <c r="CN69" s="396">
        <f t="shared" si="369"/>
        <v>207497.97245377681</v>
      </c>
      <c r="CO69" s="396">
        <f t="shared" si="369"/>
        <v>85598.783672052406</v>
      </c>
      <c r="CP69" s="396">
        <f t="shared" si="369"/>
        <v>1090689.1387539185</v>
      </c>
      <c r="CQ69" s="396">
        <f t="shared" si="369"/>
        <v>1206483.959719172</v>
      </c>
      <c r="CR69" s="396">
        <f t="shared" si="369"/>
        <v>1951500.9084222442</v>
      </c>
      <c r="CS69" s="396">
        <f t="shared" si="369"/>
        <v>511458.77504040726</v>
      </c>
      <c r="CT69" s="396">
        <f t="shared" si="369"/>
        <v>3151898.4977810364</v>
      </c>
      <c r="CU69" s="396">
        <f t="shared" si="369"/>
        <v>2137785.1576134497</v>
      </c>
      <c r="CV69" s="396">
        <f t="shared" si="369"/>
        <v>1088075.0841474889</v>
      </c>
      <c r="CW69" s="396">
        <f t="shared" si="369"/>
        <v>1229156.9858432915</v>
      </c>
      <c r="CX69" s="396">
        <f t="shared" si="369"/>
        <v>960533.77826346108</v>
      </c>
      <c r="CY69" s="396">
        <f t="shared" si="369"/>
        <v>14917.679540846384</v>
      </c>
      <c r="CZ69" s="396">
        <f t="shared" si="369"/>
        <v>484750.78740841179</v>
      </c>
      <c r="DA69" s="396">
        <f t="shared" si="369"/>
        <v>631810.28926887503</v>
      </c>
      <c r="DB69" s="396">
        <f t="shared" si="369"/>
        <v>227890.13449406705</v>
      </c>
      <c r="DC69" s="396">
        <f t="shared" si="369"/>
        <v>614606.44570700405</v>
      </c>
      <c r="DD69" s="396">
        <f t="shared" si="369"/>
        <v>388842.85138028121</v>
      </c>
      <c r="DE69" s="396">
        <f t="shared" si="310"/>
        <v>40406972.472141899</v>
      </c>
      <c r="DF69" s="392"/>
      <c r="DG69" s="400">
        <f t="shared" ref="DG69:DG70" si="370">BG69/G69</f>
        <v>742.40858879093958</v>
      </c>
      <c r="DH69" s="400">
        <f t="shared" si="362"/>
        <v>744.10817765746935</v>
      </c>
      <c r="DI69" s="400">
        <f t="shared" si="311"/>
        <v>736.60213596173969</v>
      </c>
      <c r="DJ69" s="400">
        <f t="shared" si="312"/>
        <v>983.99999999999989</v>
      </c>
      <c r="DK69" s="400">
        <f t="shared" si="313"/>
        <v>818.99419254377108</v>
      </c>
      <c r="DL69" s="400">
        <f t="shared" si="314"/>
        <v>772.96376837727053</v>
      </c>
      <c r="DM69" s="400">
        <f t="shared" si="315"/>
        <v>726.95369405567624</v>
      </c>
      <c r="DN69" s="400">
        <f t="shared" si="316"/>
        <v>716.94234232714439</v>
      </c>
      <c r="DO69" s="400">
        <f t="shared" si="317"/>
        <v>636.05038231277967</v>
      </c>
      <c r="DP69" s="400">
        <f t="shared" si="318"/>
        <v>731.46969707167204</v>
      </c>
      <c r="DQ69" s="400">
        <f t="shared" si="319"/>
        <v>697.2915947680566</v>
      </c>
      <c r="DR69" s="400">
        <f t="shared" si="320"/>
        <v>729.11730862493471</v>
      </c>
      <c r="DS69" s="400">
        <f t="shared" si="321"/>
        <v>800.54945689116494</v>
      </c>
      <c r="DT69" s="400">
        <f t="shared" si="322"/>
        <v>789.99841617871732</v>
      </c>
      <c r="DU69" s="400">
        <f t="shared" si="323"/>
        <v>800.45111912473385</v>
      </c>
      <c r="DV69" s="400">
        <f t="shared" si="324"/>
        <v>796.08978707594849</v>
      </c>
      <c r="DW69" s="400">
        <f t="shared" si="325"/>
        <v>801.78775606989348</v>
      </c>
      <c r="DX69" s="400">
        <f t="shared" si="326"/>
        <v>799.60551250981257</v>
      </c>
      <c r="DY69" s="400">
        <f t="shared" si="327"/>
        <v>804.61587969611185</v>
      </c>
      <c r="DZ69" s="400">
        <f t="shared" si="328"/>
        <v>797.82102969363461</v>
      </c>
      <c r="EA69" s="400">
        <f t="shared" si="329"/>
        <v>756.98748201499541</v>
      </c>
      <c r="EB69" s="400">
        <f t="shared" si="330"/>
        <v>1037.5835868641288</v>
      </c>
      <c r="EC69" s="400">
        <f t="shared" si="331"/>
        <v>796.80404700310055</v>
      </c>
      <c r="ED69" s="400">
        <f t="shared" si="332"/>
        <v>764.00515572234406</v>
      </c>
      <c r="EE69" s="400">
        <f t="shared" si="333"/>
        <v>977.48890681331886</v>
      </c>
      <c r="EF69" s="400">
        <f t="shared" si="334"/>
        <v>764.80295030485399</v>
      </c>
      <c r="EG69" s="400">
        <f t="shared" si="335"/>
        <v>773.01042886796267</v>
      </c>
      <c r="EH69" s="400">
        <f t="shared" si="336"/>
        <v>764.67269167890038</v>
      </c>
      <c r="EI69" s="400">
        <f t="shared" si="337"/>
        <v>1143.7153400224349</v>
      </c>
      <c r="EJ69" s="400">
        <f t="shared" si="338"/>
        <v>728.28140974474559</v>
      </c>
      <c r="EK69" s="400">
        <f t="shared" si="339"/>
        <v>734.02881220256143</v>
      </c>
      <c r="EL69" s="400">
        <f t="shared" si="340"/>
        <v>1219.2540063341617</v>
      </c>
      <c r="EM69" s="400">
        <f t="shared" si="341"/>
        <v>720.97510612707697</v>
      </c>
      <c r="EN69" s="400">
        <f t="shared" si="342"/>
        <v>806.83911520488027</v>
      </c>
      <c r="EO69" s="400">
        <f t="shared" si="343"/>
        <v>790.2869570975198</v>
      </c>
      <c r="EP69" s="400">
        <f t="shared" si="344"/>
        <v>813.75274397465728</v>
      </c>
      <c r="EQ69" s="400">
        <f t="shared" si="345"/>
        <v>806.89114143015217</v>
      </c>
      <c r="ER69" s="400">
        <f t="shared" si="346"/>
        <v>806.07057975257328</v>
      </c>
      <c r="ES69" s="400">
        <f t="shared" si="347"/>
        <v>804.80000480684248</v>
      </c>
      <c r="ET69" s="400">
        <f t="shared" si="348"/>
        <v>805.94709284370879</v>
      </c>
      <c r="EU69" s="400">
        <f t="shared" si="349"/>
        <v>883.951432288418</v>
      </c>
      <c r="EV69" s="400">
        <f t="shared" si="350"/>
        <v>813.8352067590381</v>
      </c>
      <c r="EW69" s="400">
        <f t="shared" si="351"/>
        <v>780.98264940264505</v>
      </c>
      <c r="EX69" s="400">
        <f t="shared" si="352"/>
        <v>766.72418739378259</v>
      </c>
      <c r="EY69" s="400">
        <f t="shared" si="353"/>
        <v>656.20574229073395</v>
      </c>
      <c r="EZ69" s="400">
        <f t="shared" si="354"/>
        <v>761.31089031013732</v>
      </c>
      <c r="FA69" s="400">
        <f t="shared" si="355"/>
        <v>693.87211707190636</v>
      </c>
      <c r="FB69" s="400">
        <f t="shared" si="356"/>
        <v>741.08924694841016</v>
      </c>
      <c r="FC69" s="400">
        <f t="shared" si="357"/>
        <v>755.85641185056534</v>
      </c>
      <c r="FD69" s="400">
        <f t="shared" si="358"/>
        <v>764.89417795577992</v>
      </c>
      <c r="FE69" s="400">
        <f t="shared" si="359"/>
        <v>834.65848605212864</v>
      </c>
      <c r="FF69" s="392" t="s">
        <v>212</v>
      </c>
      <c r="FG69" s="119"/>
      <c r="FH69" s="119"/>
      <c r="FI69" s="119"/>
    </row>
    <row r="70" spans="1:165" s="120" customFormat="1">
      <c r="A70" s="392" t="s">
        <v>937</v>
      </c>
      <c r="B70" s="393" t="s">
        <v>512</v>
      </c>
      <c r="C70" s="394" t="s">
        <v>565</v>
      </c>
      <c r="D70" s="393">
        <v>1</v>
      </c>
      <c r="E70" s="392">
        <v>1</v>
      </c>
      <c r="F70" s="395" t="s">
        <v>211</v>
      </c>
      <c r="G70" s="396">
        <f>MAX(0, G48-SUM(G63:G69))</f>
        <v>221.54205687248066</v>
      </c>
      <c r="H70" s="401"/>
      <c r="I70" s="401"/>
      <c r="J70" s="398">
        <f>MAX(0, J48-SUM(J63:J69))</f>
        <v>122.57892681244135</v>
      </c>
      <c r="K70" s="402"/>
      <c r="L70" s="398">
        <f>MAX(0, L48-SUM(L63:L69))</f>
        <v>587.75930364380201</v>
      </c>
      <c r="M70" s="398">
        <f>MAX(0, M48-SUM(M63:M69))</f>
        <v>568.59940709182604</v>
      </c>
      <c r="N70" s="398">
        <f>MAX(0, N48-SUM(N63:N69))</f>
        <v>211.25772335801537</v>
      </c>
      <c r="O70" s="402"/>
      <c r="P70" s="398">
        <f>MAX(0, P48-SUM(P63:P69))</f>
        <v>1295.6721309680909</v>
      </c>
      <c r="Q70" s="398">
        <f>MAX(0, Q48-SUM(Q63:Q69))</f>
        <v>141.71954668420324</v>
      </c>
      <c r="R70" s="398">
        <f>MAX(0, R48-SUM(R63:R69))</f>
        <v>660.6331759440634</v>
      </c>
      <c r="S70" s="402"/>
      <c r="T70" s="402"/>
      <c r="U70" s="402"/>
      <c r="V70" s="398">
        <f>MAX(0, V48-SUM(V63:V69))</f>
        <v>229.02024126143988</v>
      </c>
      <c r="W70" s="402"/>
      <c r="X70" s="402"/>
      <c r="Y70" s="402"/>
      <c r="Z70" s="402"/>
      <c r="AA70" s="402"/>
      <c r="AB70" s="402"/>
      <c r="AC70" s="402"/>
      <c r="AD70" s="402"/>
      <c r="AE70" s="402"/>
      <c r="AF70" s="402"/>
      <c r="AG70" s="402"/>
      <c r="AH70" s="402"/>
      <c r="AI70" s="402"/>
      <c r="AJ70" s="398">
        <f>MAX(0, AJ48-SUM(AJ63:AJ69))</f>
        <v>2593.5759709469244</v>
      </c>
      <c r="AK70" s="402"/>
      <c r="AL70" s="402"/>
      <c r="AM70" s="398">
        <f>MAX(0, AM48-SUM(AM63:AM69))</f>
        <v>130.54093845361609</v>
      </c>
      <c r="AN70" s="402"/>
      <c r="AO70" s="402"/>
      <c r="AP70" s="398">
        <f>MAX(0, AP48-SUM(AP63:AP69))</f>
        <v>7725.6584782446844</v>
      </c>
      <c r="AQ70" s="398">
        <f>MAX(0, AQ48-SUM(AQ63:AQ69))</f>
        <v>1332.392283017718</v>
      </c>
      <c r="AR70" s="402"/>
      <c r="AS70" s="398">
        <f>MAX(0, AS48-SUM(AS63:AS69))</f>
        <v>15255.733814352327</v>
      </c>
      <c r="AT70" s="398">
        <f>MAX(0, AT48-SUM(AT63:AT69))</f>
        <v>6997.9318813555001</v>
      </c>
      <c r="AU70" s="402"/>
      <c r="AV70" s="398">
        <f>MAX(0, AV48-SUM(AV63:AV69))</f>
        <v>3781.5467076106734</v>
      </c>
      <c r="AW70" s="398">
        <f>MAX(0, AW48-SUM(AW63:AW69))</f>
        <v>2645.2764893002677</v>
      </c>
      <c r="AX70" s="398">
        <f>MAX(0, AX48-SUM(AX63:AX69))</f>
        <v>3585.7062842061159</v>
      </c>
      <c r="AY70" s="402"/>
      <c r="AZ70" s="398">
        <f>MAX(0, AZ48-SUM(AZ63:AZ69))</f>
        <v>3527.3255624114545</v>
      </c>
      <c r="BA70" s="402"/>
      <c r="BB70" s="402"/>
      <c r="BC70" s="398">
        <f>MAX(0, BC48-SUM(BC63:BC69))</f>
        <v>30.342808645253172</v>
      </c>
      <c r="BD70" s="396">
        <f>MAX(0, BD48-SUM(BD63:BD69))</f>
        <v>1008.9327589149789</v>
      </c>
      <c r="BE70" s="396">
        <f t="shared" si="259"/>
        <v>52653.746490095873</v>
      </c>
      <c r="BF70" s="396"/>
      <c r="BG70" s="396">
        <f t="shared" ref="BG70:CL70" si="371">G70*DG57</f>
        <v>79402.575961507871</v>
      </c>
      <c r="BH70" s="396">
        <f t="shared" si="371"/>
        <v>0</v>
      </c>
      <c r="BI70" s="396">
        <f t="shared" si="371"/>
        <v>0</v>
      </c>
      <c r="BJ70" s="396">
        <f t="shared" si="371"/>
        <v>73547.35608746481</v>
      </c>
      <c r="BK70" s="396">
        <f t="shared" si="371"/>
        <v>0</v>
      </c>
      <c r="BL70" s="396">
        <f t="shared" si="371"/>
        <v>228617.0736440937</v>
      </c>
      <c r="BM70" s="396">
        <f t="shared" si="371"/>
        <v>195003.26710000905</v>
      </c>
      <c r="BN70" s="396">
        <f t="shared" si="371"/>
        <v>70336.641249517517</v>
      </c>
      <c r="BO70" s="396">
        <f t="shared" si="371"/>
        <v>0</v>
      </c>
      <c r="BP70" s="396">
        <f t="shared" si="371"/>
        <v>450206.80285169039</v>
      </c>
      <c r="BQ70" s="396">
        <f t="shared" si="371"/>
        <v>44399.542790500069</v>
      </c>
      <c r="BR70" s="396">
        <f t="shared" si="371"/>
        <v>227995.94367015816</v>
      </c>
      <c r="BS70" s="396">
        <f t="shared" si="371"/>
        <v>0</v>
      </c>
      <c r="BT70" s="396">
        <f t="shared" si="371"/>
        <v>0</v>
      </c>
      <c r="BU70" s="396">
        <f t="shared" si="371"/>
        <v>0</v>
      </c>
      <c r="BV70" s="396">
        <f t="shared" si="371"/>
        <v>94376.902457509103</v>
      </c>
      <c r="BW70" s="396">
        <f t="shared" si="371"/>
        <v>0</v>
      </c>
      <c r="BX70" s="396">
        <f t="shared" si="371"/>
        <v>0</v>
      </c>
      <c r="BY70" s="396">
        <f t="shared" si="371"/>
        <v>0</v>
      </c>
      <c r="BZ70" s="396">
        <f t="shared" si="371"/>
        <v>0</v>
      </c>
      <c r="CA70" s="396">
        <f t="shared" si="371"/>
        <v>0</v>
      </c>
      <c r="CB70" s="396">
        <f t="shared" si="371"/>
        <v>0</v>
      </c>
      <c r="CC70" s="396">
        <f t="shared" si="371"/>
        <v>0</v>
      </c>
      <c r="CD70" s="396">
        <f t="shared" si="371"/>
        <v>0</v>
      </c>
      <c r="CE70" s="396">
        <f t="shared" si="371"/>
        <v>0</v>
      </c>
      <c r="CF70" s="396">
        <f t="shared" si="371"/>
        <v>0</v>
      </c>
      <c r="CG70" s="396">
        <f t="shared" si="371"/>
        <v>0</v>
      </c>
      <c r="CH70" s="396">
        <f t="shared" si="371"/>
        <v>0</v>
      </c>
      <c r="CI70" s="396">
        <f t="shared" si="371"/>
        <v>0</v>
      </c>
      <c r="CJ70" s="396">
        <f t="shared" si="371"/>
        <v>892919.99155770463</v>
      </c>
      <c r="CK70" s="396">
        <f t="shared" si="371"/>
        <v>0</v>
      </c>
      <c r="CL70" s="396">
        <f t="shared" si="371"/>
        <v>0</v>
      </c>
      <c r="CM70" s="396">
        <f t="shared" ref="CM70:DD70" si="372">AM70*EM57</f>
        <v>43989.046589335499</v>
      </c>
      <c r="CN70" s="396">
        <f t="shared" si="372"/>
        <v>0</v>
      </c>
      <c r="CO70" s="396">
        <f t="shared" si="372"/>
        <v>0</v>
      </c>
      <c r="CP70" s="396">
        <f t="shared" si="372"/>
        <v>3320122.9300367297</v>
      </c>
      <c r="CQ70" s="396">
        <f t="shared" si="372"/>
        <v>563456.8933980891</v>
      </c>
      <c r="CR70" s="396">
        <f t="shared" si="372"/>
        <v>0</v>
      </c>
      <c r="CS70" s="396">
        <f t="shared" si="372"/>
        <v>6419612.8624113677</v>
      </c>
      <c r="CT70" s="396">
        <f t="shared" si="372"/>
        <v>2952757.0132562588</v>
      </c>
      <c r="CU70" s="396">
        <f t="shared" si="372"/>
        <v>0</v>
      </c>
      <c r="CV70" s="396">
        <f t="shared" si="372"/>
        <v>1625441.9109347938</v>
      </c>
      <c r="CW70" s="396">
        <f t="shared" si="372"/>
        <v>1050128.8691249478</v>
      </c>
      <c r="CX70" s="396">
        <f t="shared" si="372"/>
        <v>1372336.5238555656</v>
      </c>
      <c r="CY70" s="396">
        <f t="shared" si="372"/>
        <v>0</v>
      </c>
      <c r="CZ70" s="396">
        <f t="shared" si="372"/>
        <v>1330898.3483671718</v>
      </c>
      <c r="DA70" s="396">
        <f t="shared" si="372"/>
        <v>0</v>
      </c>
      <c r="DB70" s="396">
        <f t="shared" si="372"/>
        <v>0</v>
      </c>
      <c r="DC70" s="396">
        <f t="shared" si="372"/>
        <v>11283.167948292157</v>
      </c>
      <c r="DD70" s="396">
        <f t="shared" si="372"/>
        <v>384296.61381957796</v>
      </c>
      <c r="DE70" s="396">
        <f t="shared" si="310"/>
        <v>21431130.277112287</v>
      </c>
      <c r="DF70" s="392"/>
      <c r="DG70" s="400">
        <f t="shared" si="370"/>
        <v>358.40858879093958</v>
      </c>
      <c r="DH70" s="400"/>
      <c r="DI70" s="400"/>
      <c r="DJ70" s="400">
        <f t="shared" si="312"/>
        <v>600</v>
      </c>
      <c r="DK70" s="400"/>
      <c r="DL70" s="400">
        <f t="shared" si="314"/>
        <v>388.96376837727064</v>
      </c>
      <c r="DM70" s="400">
        <f t="shared" si="315"/>
        <v>342.95369405567629</v>
      </c>
      <c r="DN70" s="400">
        <f t="shared" si="316"/>
        <v>332.94234232714439</v>
      </c>
      <c r="DO70" s="400"/>
      <c r="DP70" s="400">
        <f t="shared" si="318"/>
        <v>347.4696970716721</v>
      </c>
      <c r="DQ70" s="400">
        <f t="shared" si="319"/>
        <v>313.29159476805654</v>
      </c>
      <c r="DR70" s="400">
        <f t="shared" si="320"/>
        <v>345.11730862493476</v>
      </c>
      <c r="DS70" s="400"/>
      <c r="DT70" s="400"/>
      <c r="DU70" s="400"/>
      <c r="DV70" s="400">
        <f t="shared" si="324"/>
        <v>412.08978707594844</v>
      </c>
      <c r="DW70" s="400"/>
      <c r="DX70" s="400"/>
      <c r="DY70" s="400"/>
      <c r="DZ70" s="400"/>
      <c r="EA70" s="400"/>
      <c r="EB70" s="400"/>
      <c r="EC70" s="400"/>
      <c r="ED70" s="400"/>
      <c r="EE70" s="400"/>
      <c r="EF70" s="400"/>
      <c r="EG70" s="400"/>
      <c r="EH70" s="400"/>
      <c r="EI70" s="400"/>
      <c r="EJ70" s="400">
        <f t="shared" si="338"/>
        <v>344.28140974474564</v>
      </c>
      <c r="EK70" s="400"/>
      <c r="EL70" s="400"/>
      <c r="EM70" s="400">
        <f t="shared" si="341"/>
        <v>336.97510612707691</v>
      </c>
      <c r="EN70" s="400"/>
      <c r="EO70" s="400"/>
      <c r="EP70" s="400">
        <f t="shared" si="344"/>
        <v>429.75274397465745</v>
      </c>
      <c r="EQ70" s="400">
        <f t="shared" si="345"/>
        <v>422.89114143015217</v>
      </c>
      <c r="ER70" s="400"/>
      <c r="ES70" s="400">
        <f t="shared" si="347"/>
        <v>420.80000480684242</v>
      </c>
      <c r="ET70" s="400">
        <f t="shared" si="348"/>
        <v>421.94709284370879</v>
      </c>
      <c r="EU70" s="400"/>
      <c r="EV70" s="400">
        <f t="shared" si="350"/>
        <v>429.83520675903816</v>
      </c>
      <c r="EW70" s="400">
        <f t="shared" si="351"/>
        <v>396.982649402645</v>
      </c>
      <c r="EX70" s="400">
        <f t="shared" si="352"/>
        <v>382.72418739378264</v>
      </c>
      <c r="EY70" s="400"/>
      <c r="EZ70" s="400">
        <f t="shared" si="354"/>
        <v>377.31089031013732</v>
      </c>
      <c r="FA70" s="400"/>
      <c r="FB70" s="400"/>
      <c r="FC70" s="400">
        <f t="shared" si="357"/>
        <v>371.85641185056534</v>
      </c>
      <c r="FD70" s="400">
        <f t="shared" si="358"/>
        <v>380.89417795577992</v>
      </c>
      <c r="FE70" s="400">
        <f t="shared" si="359"/>
        <v>407.02004521451221</v>
      </c>
      <c r="FF70" s="403">
        <f>(DE69+DE70)/(BE69+BE70)</f>
        <v>611.8638787981331</v>
      </c>
      <c r="FG70" s="119"/>
      <c r="FH70" s="119"/>
      <c r="FI70" s="119"/>
    </row>
    <row r="71" spans="1:165">
      <c r="A71" s="1"/>
      <c r="B71" s="404" t="s">
        <v>213</v>
      </c>
      <c r="C71" s="37"/>
      <c r="D71" s="1"/>
      <c r="E71" s="1"/>
      <c r="F71" s="4"/>
      <c r="G71" s="105"/>
      <c r="H71" s="105"/>
      <c r="I71" s="105"/>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05"/>
      <c r="BE71" s="105"/>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9"/>
      <c r="DF71" s="1"/>
      <c r="DG71" s="221"/>
      <c r="DH71" s="221"/>
      <c r="DI71" s="221"/>
      <c r="DJ71" s="221"/>
      <c r="DK71" s="221"/>
      <c r="DL71" s="221"/>
      <c r="DM71" s="221"/>
      <c r="DN71" s="221"/>
      <c r="DO71" s="221"/>
      <c r="DP71" s="221"/>
      <c r="DQ71" s="221"/>
      <c r="DR71" s="221"/>
      <c r="DS71" s="221"/>
      <c r="DT71" s="221"/>
      <c r="DU71" s="221"/>
      <c r="DV71" s="221"/>
      <c r="DW71" s="221"/>
      <c r="DX71" s="221"/>
      <c r="DY71" s="221"/>
      <c r="DZ71" s="221"/>
      <c r="EA71" s="221"/>
      <c r="EB71" s="221"/>
      <c r="EC71" s="221"/>
      <c r="ED71" s="221"/>
      <c r="EE71" s="221"/>
      <c r="EF71" s="221"/>
      <c r="EG71" s="221"/>
      <c r="EH71" s="221"/>
      <c r="EI71" s="221"/>
      <c r="EJ71" s="221"/>
      <c r="EK71" s="221"/>
      <c r="EL71" s="221"/>
      <c r="EM71" s="221"/>
      <c r="EN71" s="221"/>
      <c r="EO71" s="221"/>
      <c r="EP71" s="221"/>
      <c r="EQ71" s="221"/>
      <c r="ER71" s="221"/>
      <c r="ES71" s="221"/>
      <c r="ET71" s="221"/>
      <c r="EU71" s="221"/>
      <c r="EV71" s="221"/>
      <c r="EW71" s="221"/>
      <c r="EX71" s="221"/>
      <c r="EY71" s="221"/>
      <c r="EZ71" s="221"/>
      <c r="FA71" s="221"/>
      <c r="FB71" s="221"/>
      <c r="FC71" s="221"/>
      <c r="FD71" s="221"/>
      <c r="FE71" s="221"/>
    </row>
    <row r="72" spans="1:165">
      <c r="A72" s="1" t="s">
        <v>788</v>
      </c>
      <c r="B72" s="2"/>
      <c r="C72" s="114" t="s">
        <v>565</v>
      </c>
      <c r="D72" s="113">
        <v>1</v>
      </c>
      <c r="E72" s="112">
        <v>1</v>
      </c>
      <c r="F72" s="115" t="s">
        <v>272</v>
      </c>
      <c r="G72" s="7">
        <f>G69+G70</f>
        <v>223.54205687248066</v>
      </c>
      <c r="H72" s="7">
        <f t="shared" ref="H72:BS72" si="373">H69+H70</f>
        <v>433.96947368421053</v>
      </c>
      <c r="I72" s="7">
        <f t="shared" si="373"/>
        <v>1860.7129195356661</v>
      </c>
      <c r="J72" s="168">
        <f t="shared" si="373"/>
        <v>314.41529044880497</v>
      </c>
      <c r="K72" s="168">
        <f t="shared" si="373"/>
        <v>913.17412254021269</v>
      </c>
      <c r="L72" s="168">
        <f t="shared" si="373"/>
        <v>1850.2357285019632</v>
      </c>
      <c r="M72" s="168">
        <f t="shared" si="373"/>
        <v>654.2315499489689</v>
      </c>
      <c r="N72" s="168">
        <f t="shared" si="373"/>
        <v>561.44459694766613</v>
      </c>
      <c r="O72" s="168">
        <f t="shared" si="373"/>
        <v>400.89772727272725</v>
      </c>
      <c r="P72" s="168">
        <f t="shared" si="373"/>
        <v>1358.5365377477519</v>
      </c>
      <c r="Q72" s="168">
        <f t="shared" si="373"/>
        <v>604.29328604350246</v>
      </c>
      <c r="R72" s="168">
        <f t="shared" si="373"/>
        <v>1325.2867632657844</v>
      </c>
      <c r="S72" s="168">
        <f t="shared" si="373"/>
        <v>711.04949342586303</v>
      </c>
      <c r="T72" s="168">
        <f t="shared" si="373"/>
        <v>615.05536712099297</v>
      </c>
      <c r="U72" s="168">
        <f t="shared" si="373"/>
        <v>1595.4737142064312</v>
      </c>
      <c r="V72" s="168">
        <f t="shared" si="373"/>
        <v>1292.1925445455317</v>
      </c>
      <c r="W72" s="168">
        <f t="shared" si="373"/>
        <v>542.84448419364514</v>
      </c>
      <c r="X72" s="168">
        <f t="shared" si="373"/>
        <v>1706.8633268339868</v>
      </c>
      <c r="Y72" s="168">
        <f t="shared" si="373"/>
        <v>1434.7537030941407</v>
      </c>
      <c r="Z72" s="168">
        <f t="shared" si="373"/>
        <v>1075.6176638176639</v>
      </c>
      <c r="AA72" s="168">
        <f t="shared" si="373"/>
        <v>869.15229894773415</v>
      </c>
      <c r="AB72" s="168">
        <f t="shared" si="373"/>
        <v>1867.8968588398998</v>
      </c>
      <c r="AC72" s="168">
        <f t="shared" si="373"/>
        <v>998.83143895122112</v>
      </c>
      <c r="AD72" s="168">
        <f t="shared" si="373"/>
        <v>674.25973904559464</v>
      </c>
      <c r="AE72" s="168">
        <f t="shared" si="373"/>
        <v>1591.6126003429194</v>
      </c>
      <c r="AF72" s="168">
        <f t="shared" si="373"/>
        <v>493.66996665090733</v>
      </c>
      <c r="AG72" s="168">
        <f t="shared" si="373"/>
        <v>561.74064529811426</v>
      </c>
      <c r="AH72" s="168">
        <f t="shared" si="373"/>
        <v>483.38386865380153</v>
      </c>
      <c r="AI72" s="168">
        <f t="shared" si="373"/>
        <v>684.83832163329998</v>
      </c>
      <c r="AJ72" s="168">
        <f t="shared" si="373"/>
        <v>3189.5440576653259</v>
      </c>
      <c r="AK72" s="168">
        <f t="shared" si="373"/>
        <v>1174.5199840177033</v>
      </c>
      <c r="AL72" s="168">
        <f t="shared" si="373"/>
        <v>3000</v>
      </c>
      <c r="AM72" s="168">
        <f t="shared" si="373"/>
        <v>160.82783298149354</v>
      </c>
      <c r="AN72" s="168">
        <f t="shared" si="373"/>
        <v>257.17391304347825</v>
      </c>
      <c r="AO72" s="168">
        <f t="shared" si="373"/>
        <v>108.31354725431675</v>
      </c>
      <c r="AP72" s="168">
        <f t="shared" si="373"/>
        <v>9065.9785531443467</v>
      </c>
      <c r="AQ72" s="168">
        <f t="shared" si="373"/>
        <v>2827.6174723546246</v>
      </c>
      <c r="AR72" s="168">
        <f t="shared" si="373"/>
        <v>2421.0050055682041</v>
      </c>
      <c r="AS72" s="168">
        <f t="shared" si="373"/>
        <v>15891.244216918938</v>
      </c>
      <c r="AT72" s="168">
        <f t="shared" si="373"/>
        <v>10908.73263461569</v>
      </c>
      <c r="AU72" s="168">
        <f t="shared" si="373"/>
        <v>2418.4418730778498</v>
      </c>
      <c r="AV72" s="168">
        <f t="shared" si="373"/>
        <v>5118.5189534791771</v>
      </c>
      <c r="AW72" s="168">
        <f t="shared" si="373"/>
        <v>4219.1360197052572</v>
      </c>
      <c r="AX72" s="168">
        <f t="shared" si="373"/>
        <v>4838.4824376863762</v>
      </c>
      <c r="AY72" s="168">
        <f t="shared" si="373"/>
        <v>22.733235294117648</v>
      </c>
      <c r="AZ72" s="168">
        <f t="shared" si="373"/>
        <v>4164.0572755371359</v>
      </c>
      <c r="BA72" s="168">
        <f t="shared" si="373"/>
        <v>910.55725359749567</v>
      </c>
      <c r="BB72" s="168">
        <f t="shared" si="373"/>
        <v>307.50700463196881</v>
      </c>
      <c r="BC72" s="168">
        <f t="shared" si="373"/>
        <v>843.46873583327738</v>
      </c>
      <c r="BD72" s="7">
        <f t="shared" si="373"/>
        <v>1517.2943893034912</v>
      </c>
      <c r="BE72" s="116">
        <f t="shared" si="259"/>
        <v>101065.13048412176</v>
      </c>
      <c r="BF72" s="7"/>
      <c r="BG72" s="7">
        <f t="shared" si="373"/>
        <v>80887.393139089749</v>
      </c>
      <c r="BH72" s="7">
        <f t="shared" si="373"/>
        <v>322920.23422212899</v>
      </c>
      <c r="BI72" s="7">
        <f t="shared" si="373"/>
        <v>1370605.1109415763</v>
      </c>
      <c r="BJ72" s="7">
        <f t="shared" si="373"/>
        <v>262314.33790564665</v>
      </c>
      <c r="BK72" s="7">
        <f t="shared" si="373"/>
        <v>747884.30314168811</v>
      </c>
      <c r="BL72" s="7">
        <f t="shared" si="373"/>
        <v>1204465.608489922</v>
      </c>
      <c r="BM72" s="7">
        <f t="shared" si="373"/>
        <v>257253.86967991243</v>
      </c>
      <c r="BN72" s="7">
        <f t="shared" si="373"/>
        <v>321400.43865310133</v>
      </c>
      <c r="BO72" s="7">
        <f t="shared" si="373"/>
        <v>254991.15270014264</v>
      </c>
      <c r="BP72" s="7">
        <f t="shared" si="373"/>
        <v>496190.21143539937</v>
      </c>
      <c r="BQ72" s="7">
        <f t="shared" si="373"/>
        <v>366948.32320616918</v>
      </c>
      <c r="BR72" s="7">
        <f t="shared" si="373"/>
        <v>712606.37842607952</v>
      </c>
      <c r="BS72" s="7">
        <f t="shared" si="373"/>
        <v>569230.28578481264</v>
      </c>
      <c r="BT72" s="7">
        <f t="shared" ref="BT72:DD72" si="374">BT69+BT70</f>
        <v>485892.76588780398</v>
      </c>
      <c r="BU72" s="7">
        <f t="shared" si="374"/>
        <v>1277098.7200706336</v>
      </c>
      <c r="BV72" s="7">
        <f t="shared" si="374"/>
        <v>940757.51500398747</v>
      </c>
      <c r="BW72" s="7">
        <f t="shared" si="374"/>
        <v>435246.06087654148</v>
      </c>
      <c r="BX72" s="7">
        <f t="shared" si="374"/>
        <v>1364817.3252372937</v>
      </c>
      <c r="BY72" s="7">
        <f t="shared" si="374"/>
        <v>1154425.6129623461</v>
      </c>
      <c r="BZ72" s="7">
        <f t="shared" si="374"/>
        <v>858150.3921036704</v>
      </c>
      <c r="CA72" s="7">
        <f t="shared" si="374"/>
        <v>657937.41026798985</v>
      </c>
      <c r="CB72" s="7">
        <f t="shared" si="374"/>
        <v>1938099.1226873426</v>
      </c>
      <c r="CC72" s="7">
        <f t="shared" si="374"/>
        <v>795872.93283026339</v>
      </c>
      <c r="CD72" s="7">
        <f t="shared" si="374"/>
        <v>515137.91692683659</v>
      </c>
      <c r="CE72" s="7">
        <f t="shared" si="374"/>
        <v>1555783.6607795041</v>
      </c>
      <c r="CF72" s="7">
        <f t="shared" si="374"/>
        <v>377560.2469715128</v>
      </c>
      <c r="CG72" s="7">
        <f t="shared" si="374"/>
        <v>434231.37713446142</v>
      </c>
      <c r="CH72" s="7">
        <f t="shared" si="374"/>
        <v>369630.44395766244</v>
      </c>
      <c r="CI72" s="7">
        <f t="shared" si="374"/>
        <v>783260.0938872234</v>
      </c>
      <c r="CJ72" s="7">
        <f t="shared" si="374"/>
        <v>1326952.4699158608</v>
      </c>
      <c r="CK72" s="7">
        <f t="shared" si="374"/>
        <v>862131.50877668615</v>
      </c>
      <c r="CL72" s="7">
        <f t="shared" si="374"/>
        <v>3657762.0190024851</v>
      </c>
      <c r="CM72" s="7">
        <f t="shared" si="374"/>
        <v>65825.143585831538</v>
      </c>
      <c r="CN72" s="7">
        <f t="shared" si="374"/>
        <v>207497.97245377681</v>
      </c>
      <c r="CO72" s="7">
        <f t="shared" si="374"/>
        <v>85598.783672052406</v>
      </c>
      <c r="CP72" s="7">
        <f t="shared" si="374"/>
        <v>4410812.0687906481</v>
      </c>
      <c r="CQ72" s="7">
        <f t="shared" si="374"/>
        <v>1769940.8531172611</v>
      </c>
      <c r="CR72" s="7">
        <f t="shared" si="374"/>
        <v>1951500.9084222442</v>
      </c>
      <c r="CS72" s="7">
        <f t="shared" si="374"/>
        <v>6931071.6374517754</v>
      </c>
      <c r="CT72" s="7">
        <f t="shared" si="374"/>
        <v>6104655.5110372957</v>
      </c>
      <c r="CU72" s="7">
        <f t="shared" si="374"/>
        <v>2137785.1576134497</v>
      </c>
      <c r="CV72" s="7">
        <f t="shared" si="374"/>
        <v>2713516.9950822825</v>
      </c>
      <c r="CW72" s="7">
        <f t="shared" si="374"/>
        <v>2279285.8549682396</v>
      </c>
      <c r="CX72" s="7">
        <f t="shared" si="374"/>
        <v>2332870.3021190269</v>
      </c>
      <c r="CY72" s="7">
        <f t="shared" si="374"/>
        <v>14917.679540846384</v>
      </c>
      <c r="CZ72" s="7">
        <f t="shared" si="374"/>
        <v>1815649.1357755836</v>
      </c>
      <c r="DA72" s="7">
        <f t="shared" si="374"/>
        <v>631810.28926887503</v>
      </c>
      <c r="DB72" s="7">
        <f t="shared" si="374"/>
        <v>227890.13449406705</v>
      </c>
      <c r="DC72" s="7">
        <f t="shared" si="374"/>
        <v>625889.61365529615</v>
      </c>
      <c r="DD72" s="7">
        <f t="shared" si="374"/>
        <v>773139.46519985911</v>
      </c>
      <c r="DE72" s="116">
        <f t="shared" si="310"/>
        <v>61838102.749254182</v>
      </c>
      <c r="DF72" s="1"/>
      <c r="DG72" s="221">
        <f>BG72/G72</f>
        <v>361.8441839122554</v>
      </c>
      <c r="DH72" s="221">
        <f t="shared" ref="DH72:FE72" si="375">BH72/H72</f>
        <v>744.10817765746935</v>
      </c>
      <c r="DI72" s="221">
        <f t="shared" si="375"/>
        <v>736.60213596173969</v>
      </c>
      <c r="DJ72" s="221">
        <f t="shared" si="375"/>
        <v>834.29256106219259</v>
      </c>
      <c r="DK72" s="221">
        <f t="shared" si="375"/>
        <v>818.99419254377108</v>
      </c>
      <c r="DL72" s="221">
        <f t="shared" si="375"/>
        <v>650.97954273378627</v>
      </c>
      <c r="DM72" s="221">
        <f t="shared" si="375"/>
        <v>393.21532215922429</v>
      </c>
      <c r="DN72" s="221">
        <f t="shared" si="375"/>
        <v>572.45263450822733</v>
      </c>
      <c r="DO72" s="221">
        <f t="shared" si="375"/>
        <v>636.05038231277967</v>
      </c>
      <c r="DP72" s="221">
        <f t="shared" si="375"/>
        <v>365.23876807760183</v>
      </c>
      <c r="DQ72" s="221">
        <f t="shared" si="375"/>
        <v>607.23547932940789</v>
      </c>
      <c r="DR72" s="221">
        <f t="shared" si="375"/>
        <v>537.69976293286743</v>
      </c>
      <c r="DS72" s="221">
        <f t="shared" si="375"/>
        <v>800.54945689116494</v>
      </c>
      <c r="DT72" s="221">
        <f t="shared" si="375"/>
        <v>789.99841617871732</v>
      </c>
      <c r="DU72" s="221">
        <f t="shared" si="375"/>
        <v>800.45111912473385</v>
      </c>
      <c r="DV72" s="221">
        <f t="shared" si="375"/>
        <v>728.03199412890513</v>
      </c>
      <c r="DW72" s="221">
        <f t="shared" si="375"/>
        <v>801.78775606989348</v>
      </c>
      <c r="DX72" s="221">
        <f t="shared" si="375"/>
        <v>799.60551250981257</v>
      </c>
      <c r="DY72" s="221">
        <f t="shared" si="375"/>
        <v>804.61587969611185</v>
      </c>
      <c r="DZ72" s="221">
        <f t="shared" si="375"/>
        <v>797.82102969363461</v>
      </c>
      <c r="EA72" s="221">
        <f t="shared" si="375"/>
        <v>756.98748201499541</v>
      </c>
      <c r="EB72" s="221">
        <f t="shared" si="375"/>
        <v>1037.5835868641288</v>
      </c>
      <c r="EC72" s="221">
        <f t="shared" si="375"/>
        <v>796.80404700310055</v>
      </c>
      <c r="ED72" s="221">
        <f t="shared" si="375"/>
        <v>764.00515572234406</v>
      </c>
      <c r="EE72" s="221">
        <f t="shared" si="375"/>
        <v>977.48890681331886</v>
      </c>
      <c r="EF72" s="221">
        <f t="shared" si="375"/>
        <v>764.80295030485399</v>
      </c>
      <c r="EG72" s="221">
        <f t="shared" si="375"/>
        <v>773.01042886796267</v>
      </c>
      <c r="EH72" s="221">
        <f t="shared" si="375"/>
        <v>764.67269167890038</v>
      </c>
      <c r="EI72" s="221">
        <f t="shared" si="375"/>
        <v>1143.7153400224349</v>
      </c>
      <c r="EJ72" s="221">
        <f t="shared" si="375"/>
        <v>416.03202399002447</v>
      </c>
      <c r="EK72" s="221">
        <f t="shared" si="375"/>
        <v>734.02881220256143</v>
      </c>
      <c r="EL72" s="221">
        <f t="shared" si="375"/>
        <v>1219.2540063341617</v>
      </c>
      <c r="EM72" s="221">
        <f t="shared" si="375"/>
        <v>409.28950148452248</v>
      </c>
      <c r="EN72" s="221">
        <f t="shared" si="375"/>
        <v>806.83911520488027</v>
      </c>
      <c r="EO72" s="221">
        <f t="shared" si="375"/>
        <v>790.2869570975198</v>
      </c>
      <c r="EP72" s="221">
        <f t="shared" si="375"/>
        <v>486.52354987767421</v>
      </c>
      <c r="EQ72" s="221">
        <f t="shared" si="375"/>
        <v>625.94777066623124</v>
      </c>
      <c r="ER72" s="221">
        <f t="shared" si="375"/>
        <v>806.07057975257328</v>
      </c>
      <c r="ES72" s="221">
        <f t="shared" si="375"/>
        <v>436.15663712929842</v>
      </c>
      <c r="ET72" s="221">
        <f t="shared" si="375"/>
        <v>559.61180051896656</v>
      </c>
      <c r="EU72" s="221">
        <f t="shared" si="375"/>
        <v>883.951432288418</v>
      </c>
      <c r="EV72" s="221">
        <f t="shared" si="375"/>
        <v>530.1371392281045</v>
      </c>
      <c r="EW72" s="221">
        <f t="shared" si="375"/>
        <v>540.22573444490831</v>
      </c>
      <c r="EX72" s="221">
        <f t="shared" si="375"/>
        <v>482.14917221742331</v>
      </c>
      <c r="EY72" s="221">
        <f t="shared" si="375"/>
        <v>656.20574229073395</v>
      </c>
      <c r="EZ72" s="221">
        <f t="shared" si="375"/>
        <v>436.02885734595878</v>
      </c>
      <c r="FA72" s="221">
        <f t="shared" si="375"/>
        <v>693.87211707190636</v>
      </c>
      <c r="FB72" s="221">
        <f t="shared" si="375"/>
        <v>741.08924694841016</v>
      </c>
      <c r="FC72" s="221">
        <f t="shared" si="375"/>
        <v>742.04245761044001</v>
      </c>
      <c r="FD72" s="221">
        <f t="shared" si="375"/>
        <v>509.55139006001735</v>
      </c>
      <c r="FE72" s="222">
        <f t="shared" si="375"/>
        <v>611.8638787981331</v>
      </c>
      <c r="FG72" s="193"/>
      <c r="FH72" s="193"/>
      <c r="FI72" s="193"/>
    </row>
    <row r="73" spans="1:165">
      <c r="A73" s="1"/>
      <c r="B73" s="2"/>
      <c r="C73" s="37"/>
      <c r="D73" s="1"/>
      <c r="E73" s="1"/>
      <c r="F73" s="4"/>
      <c r="G73" s="7"/>
      <c r="H73" s="7"/>
      <c r="I73" s="7"/>
      <c r="J73" s="168"/>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c r="AQ73" s="168"/>
      <c r="AR73" s="168"/>
      <c r="AS73" s="168"/>
      <c r="AT73" s="168"/>
      <c r="AU73" s="168"/>
      <c r="AV73" s="168"/>
      <c r="AW73" s="168"/>
      <c r="AX73" s="168"/>
      <c r="AY73" s="168"/>
      <c r="AZ73" s="168"/>
      <c r="BA73" s="168"/>
      <c r="BB73" s="168"/>
      <c r="BC73" s="168"/>
      <c r="BD73" s="7"/>
      <c r="BE73" s="9"/>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9"/>
      <c r="DF73" s="1"/>
      <c r="DG73" s="221"/>
      <c r="DH73" s="221"/>
      <c r="DI73" s="221"/>
      <c r="DJ73" s="221"/>
      <c r="DK73" s="221"/>
      <c r="DL73" s="221"/>
      <c r="DM73" s="221"/>
      <c r="DN73" s="221"/>
      <c r="DO73" s="221"/>
      <c r="DP73" s="221"/>
      <c r="DQ73" s="221"/>
      <c r="DR73" s="221"/>
      <c r="DS73" s="221"/>
      <c r="DT73" s="221"/>
      <c r="DU73" s="221"/>
      <c r="DV73" s="221"/>
      <c r="DW73" s="221"/>
      <c r="DX73" s="221"/>
      <c r="DY73" s="221"/>
      <c r="DZ73" s="221"/>
      <c r="EA73" s="221"/>
      <c r="EB73" s="221"/>
      <c r="EC73" s="221"/>
      <c r="ED73" s="221"/>
      <c r="EE73" s="221"/>
      <c r="EF73" s="221"/>
      <c r="EG73" s="221"/>
      <c r="EH73" s="221"/>
      <c r="EI73" s="221"/>
      <c r="EJ73" s="221"/>
      <c r="EK73" s="221"/>
      <c r="EL73" s="221"/>
      <c r="EM73" s="221"/>
      <c r="EN73" s="221"/>
      <c r="EO73" s="221"/>
      <c r="EP73" s="221"/>
      <c r="EQ73" s="221"/>
      <c r="ER73" s="221"/>
      <c r="ES73" s="221"/>
      <c r="ET73" s="221"/>
      <c r="EU73" s="221"/>
      <c r="EV73" s="221"/>
      <c r="EW73" s="221"/>
      <c r="EX73" s="221"/>
      <c r="EY73" s="221"/>
      <c r="EZ73" s="221"/>
      <c r="FA73" s="221"/>
      <c r="FB73" s="221"/>
      <c r="FC73" s="221"/>
      <c r="FD73" s="221"/>
      <c r="FE73" s="221"/>
    </row>
    <row r="74" spans="1:165">
      <c r="A74" s="1" t="s">
        <v>117</v>
      </c>
      <c r="B74" s="2" t="s">
        <v>279</v>
      </c>
      <c r="C74" s="37" t="s">
        <v>310</v>
      </c>
      <c r="D74" s="1">
        <v>4</v>
      </c>
      <c r="E74" s="1">
        <v>1</v>
      </c>
      <c r="F74" s="68" t="s">
        <v>566</v>
      </c>
      <c r="G74" s="124">
        <f>G17</f>
        <v>0.31967659054153053</v>
      </c>
      <c r="H74" s="124">
        <f t="shared" ref="H74:BD74" si="376">H17</f>
        <v>0.6619704398773838</v>
      </c>
      <c r="I74" s="124">
        <f t="shared" si="376"/>
        <v>1.1457155716857752</v>
      </c>
      <c r="J74" s="175">
        <f t="shared" si="376"/>
        <v>0.39349733154814687</v>
      </c>
      <c r="K74" s="175">
        <f t="shared" si="376"/>
        <v>0.86339422946675637</v>
      </c>
      <c r="L74" s="175">
        <f t="shared" si="376"/>
        <v>13.710759184320864</v>
      </c>
      <c r="M74" s="175">
        <f t="shared" si="376"/>
        <v>0.93330626809297168</v>
      </c>
      <c r="N74" s="175">
        <f t="shared" si="376"/>
        <v>1.8117412156089798</v>
      </c>
      <c r="O74" s="175">
        <f t="shared" si="376"/>
        <v>0.81903673596108151</v>
      </c>
      <c r="P74" s="175">
        <f t="shared" si="376"/>
        <v>2.2064352354957273</v>
      </c>
      <c r="Q74" s="175">
        <f t="shared" si="376"/>
        <v>1.0056106275006662</v>
      </c>
      <c r="R74" s="175">
        <f t="shared" si="376"/>
        <v>1.0108003591020824</v>
      </c>
      <c r="S74" s="175">
        <f t="shared" si="376"/>
        <v>1.7092655578502223</v>
      </c>
      <c r="T74" s="175">
        <f t="shared" si="376"/>
        <v>0.86197559419978276</v>
      </c>
      <c r="U74" s="175">
        <f t="shared" si="376"/>
        <v>1.1191168539241714</v>
      </c>
      <c r="V74" s="175">
        <f t="shared" si="376"/>
        <v>9.6441979942098133</v>
      </c>
      <c r="W74" s="175">
        <f t="shared" si="376"/>
        <v>1.7071976459676568</v>
      </c>
      <c r="X74" s="175">
        <f t="shared" si="376"/>
        <v>1.2383468004982403</v>
      </c>
      <c r="Y74" s="175">
        <f t="shared" si="376"/>
        <v>1.1857540347476607</v>
      </c>
      <c r="Z74" s="175">
        <f t="shared" si="376"/>
        <v>1.3223934251612925</v>
      </c>
      <c r="AA74" s="175">
        <f t="shared" si="376"/>
        <v>1.4661757641485593</v>
      </c>
      <c r="AB74" s="175">
        <f t="shared" si="376"/>
        <v>1.6475250834887341</v>
      </c>
      <c r="AC74" s="175">
        <f t="shared" si="376"/>
        <v>1.731112956351512</v>
      </c>
      <c r="AD74" s="175">
        <f t="shared" si="376"/>
        <v>1.0180463681533196</v>
      </c>
      <c r="AE74" s="175">
        <f t="shared" si="376"/>
        <v>1.3179741816737771</v>
      </c>
      <c r="AF74" s="175">
        <f t="shared" si="376"/>
        <v>2.0462560706355717</v>
      </c>
      <c r="AG74" s="175">
        <f t="shared" si="376"/>
        <v>1.0377597236729337</v>
      </c>
      <c r="AH74" s="175">
        <f t="shared" si="376"/>
        <v>1.5907945629025739</v>
      </c>
      <c r="AI74" s="175">
        <f t="shared" si="376"/>
        <v>1.1574647743881397</v>
      </c>
      <c r="AJ74" s="175">
        <f t="shared" si="376"/>
        <v>3.3397945232128308</v>
      </c>
      <c r="AK74" s="175">
        <f t="shared" si="376"/>
        <v>3.4032613584876321</v>
      </c>
      <c r="AL74" s="175">
        <f t="shared" si="376"/>
        <v>2.2858473359287279</v>
      </c>
      <c r="AM74" s="175">
        <f t="shared" si="376"/>
        <v>1.5763059405412061</v>
      </c>
      <c r="AN74" s="175">
        <f t="shared" si="376"/>
        <v>3.8354213986895385</v>
      </c>
      <c r="AO74" s="175">
        <f t="shared" si="376"/>
        <v>0.93909263887902839</v>
      </c>
      <c r="AP74" s="175">
        <f t="shared" si="376"/>
        <v>2.8599727100356178</v>
      </c>
      <c r="AQ74" s="175">
        <f t="shared" si="376"/>
        <v>2.5973166425304153</v>
      </c>
      <c r="AR74" s="175">
        <f t="shared" si="376"/>
        <v>2.6266899182475769</v>
      </c>
      <c r="AS74" s="175">
        <f t="shared" si="376"/>
        <v>2.2233745248440533</v>
      </c>
      <c r="AT74" s="175">
        <f t="shared" si="376"/>
        <v>2.8227196497494216</v>
      </c>
      <c r="AU74" s="175">
        <f t="shared" si="376"/>
        <v>1.8536631297909587</v>
      </c>
      <c r="AV74" s="175">
        <f t="shared" si="376"/>
        <v>2.4883660035546966</v>
      </c>
      <c r="AW74" s="175">
        <f t="shared" si="376"/>
        <v>5.650242975524665</v>
      </c>
      <c r="AX74" s="175">
        <f t="shared" si="376"/>
        <v>3.0239109835309899</v>
      </c>
      <c r="AY74" s="175">
        <f t="shared" si="376"/>
        <v>0.89288752501694424</v>
      </c>
      <c r="AZ74" s="168"/>
      <c r="BA74" s="175">
        <f t="shared" si="376"/>
        <v>2.8489535879744659</v>
      </c>
      <c r="BB74" s="175">
        <f t="shared" si="376"/>
        <v>2.2754091877316656</v>
      </c>
      <c r="BC74" s="175">
        <f t="shared" si="376"/>
        <v>2.0807694302100499</v>
      </c>
      <c r="BD74" s="124">
        <f t="shared" si="376"/>
        <v>6.8240502801110869</v>
      </c>
      <c r="BE74" s="438">
        <f>SUM(G74:BD74)</f>
        <v>113.13135092576749</v>
      </c>
      <c r="BF74" s="7"/>
      <c r="BG74" s="7">
        <f>G74*DG74</f>
        <v>6761.6285946275475</v>
      </c>
      <c r="BH74" s="110">
        <f t="shared" ref="BH74:DD74" si="377">H74*DH74</f>
        <v>14254.692837904808</v>
      </c>
      <c r="BI74" s="110">
        <f t="shared" si="377"/>
        <v>24662.930192169537</v>
      </c>
      <c r="BJ74" s="110">
        <f t="shared" si="377"/>
        <v>8508.952677403091</v>
      </c>
      <c r="BK74" s="110">
        <f t="shared" si="377"/>
        <v>18656.754527404202</v>
      </c>
      <c r="BL74" s="110">
        <f t="shared" si="377"/>
        <v>293966.92451940133</v>
      </c>
      <c r="BM74" s="110">
        <f t="shared" si="377"/>
        <v>19770.074848764943</v>
      </c>
      <c r="BN74" s="110">
        <f t="shared" si="377"/>
        <v>38702.551066253684</v>
      </c>
      <c r="BO74" s="110">
        <f t="shared" si="377"/>
        <v>17548.412773780947</v>
      </c>
      <c r="BP74" s="110">
        <f t="shared" si="377"/>
        <v>46676.830200692624</v>
      </c>
      <c r="BQ74" s="110">
        <f t="shared" si="377"/>
        <v>21516.907276330767</v>
      </c>
      <c r="BR74" s="110">
        <f t="shared" si="377"/>
        <v>21557.664496658203</v>
      </c>
      <c r="BS74" s="110">
        <f t="shared" si="377"/>
        <v>36903.336459345017</v>
      </c>
      <c r="BT74" s="110">
        <f t="shared" si="377"/>
        <v>18601.106130841414</v>
      </c>
      <c r="BU74" s="110">
        <f t="shared" si="377"/>
        <v>24161.814705067693</v>
      </c>
      <c r="BV74" s="110">
        <f t="shared" si="377"/>
        <v>207520.51549027875</v>
      </c>
      <c r="BW74" s="110">
        <f t="shared" si="377"/>
        <v>36860.803908685622</v>
      </c>
      <c r="BX74" s="110">
        <f t="shared" si="377"/>
        <v>26734.95081534511</v>
      </c>
      <c r="BY74" s="110">
        <f t="shared" si="377"/>
        <v>25605.454693150437</v>
      </c>
      <c r="BZ74" s="110">
        <f t="shared" si="377"/>
        <v>28547.092728510834</v>
      </c>
      <c r="CA74" s="110">
        <f t="shared" si="377"/>
        <v>31591.116622103931</v>
      </c>
      <c r="CB74" s="110">
        <f t="shared" si="377"/>
        <v>35960.868706824083</v>
      </c>
      <c r="CC74" s="110">
        <f t="shared" si="377"/>
        <v>37368.541811290816</v>
      </c>
      <c r="CD74" s="110">
        <f t="shared" si="377"/>
        <v>21942.591846413896</v>
      </c>
      <c r="CE74" s="110">
        <f t="shared" si="377"/>
        <v>28688.490184809634</v>
      </c>
      <c r="CF74" s="110">
        <f t="shared" si="377"/>
        <v>44105.872903620133</v>
      </c>
      <c r="CG74" s="110">
        <f t="shared" si="377"/>
        <v>22376.831471043053</v>
      </c>
      <c r="CH74" s="110">
        <f t="shared" si="377"/>
        <v>34288.454802722605</v>
      </c>
      <c r="CI74" s="110">
        <f t="shared" si="377"/>
        <v>25387.065355848026</v>
      </c>
      <c r="CJ74" s="110">
        <f t="shared" si="377"/>
        <v>70822.527170468005</v>
      </c>
      <c r="CK74" s="110">
        <f t="shared" si="377"/>
        <v>73250.609102749921</v>
      </c>
      <c r="CL74" s="110">
        <f t="shared" si="377"/>
        <v>50308.93058586464</v>
      </c>
      <c r="CM74" s="110">
        <f t="shared" si="377"/>
        <v>33415.970132797353</v>
      </c>
      <c r="CN74" s="110">
        <f t="shared" si="377"/>
        <v>82831.52909722332</v>
      </c>
      <c r="CO74" s="110">
        <f t="shared" si="377"/>
        <v>20265.53364928989</v>
      </c>
      <c r="CP74" s="110">
        <f t="shared" si="377"/>
        <v>60849.1956473959</v>
      </c>
      <c r="CQ74" s="110">
        <f t="shared" si="377"/>
        <v>55623.015774622676</v>
      </c>
      <c r="CR74" s="110">
        <f t="shared" si="377"/>
        <v>56725.187976810092</v>
      </c>
      <c r="CS74" s="110">
        <f t="shared" si="377"/>
        <v>47192.85549177241</v>
      </c>
      <c r="CT74" s="110">
        <f t="shared" si="377"/>
        <v>60262.90175581941</v>
      </c>
      <c r="CU74" s="110">
        <f t="shared" si="377"/>
        <v>40175.503962249917</v>
      </c>
      <c r="CV74" s="110">
        <f t="shared" si="377"/>
        <v>53051.363846029752</v>
      </c>
      <c r="CW74" s="110">
        <f t="shared" si="377"/>
        <v>120518.82233055805</v>
      </c>
      <c r="CX74" s="110">
        <f t="shared" si="377"/>
        <v>64323.942486826149</v>
      </c>
      <c r="CY74" s="110">
        <f t="shared" si="377"/>
        <v>19148.712054753694</v>
      </c>
      <c r="CZ74" s="110">
        <f t="shared" si="377"/>
        <v>0</v>
      </c>
      <c r="DA74" s="110">
        <f t="shared" si="377"/>
        <v>61205.477647060339</v>
      </c>
      <c r="DB74" s="110">
        <f t="shared" si="377"/>
        <v>48991.178189703918</v>
      </c>
      <c r="DC74" s="110">
        <f t="shared" si="377"/>
        <v>44802.42918493606</v>
      </c>
      <c r="DD74" s="110">
        <f t="shared" si="377"/>
        <v>145346.63013857367</v>
      </c>
      <c r="DE74" s="116">
        <f t="shared" si="310"/>
        <v>2428341.5488727977</v>
      </c>
      <c r="DF74" s="1"/>
      <c r="DG74" s="370">
        <f>DG17*(1+0.27+0.242)+DG$72</f>
        <v>21151.466183912256</v>
      </c>
      <c r="DH74" s="433">
        <f t="shared" ref="DH74:FD74" si="378">DH17*(1+0.27+0.242)+DH$72</f>
        <v>21533.730177657468</v>
      </c>
      <c r="DI74" s="433">
        <f t="shared" si="378"/>
        <v>21526.22413596174</v>
      </c>
      <c r="DJ74" s="433">
        <f t="shared" si="378"/>
        <v>21623.914561062193</v>
      </c>
      <c r="DK74" s="433">
        <f t="shared" si="378"/>
        <v>21608.61619254377</v>
      </c>
      <c r="DL74" s="433">
        <f t="shared" si="378"/>
        <v>21440.601542733784</v>
      </c>
      <c r="DM74" s="433">
        <f t="shared" si="378"/>
        <v>21182.837322159223</v>
      </c>
      <c r="DN74" s="433">
        <f t="shared" si="378"/>
        <v>21362.074634508226</v>
      </c>
      <c r="DO74" s="433">
        <f t="shared" si="378"/>
        <v>21425.67238231278</v>
      </c>
      <c r="DP74" s="433">
        <f t="shared" si="378"/>
        <v>21154.8607680776</v>
      </c>
      <c r="DQ74" s="433">
        <f t="shared" si="378"/>
        <v>21396.857479329406</v>
      </c>
      <c r="DR74" s="433">
        <f t="shared" si="378"/>
        <v>21327.321762932868</v>
      </c>
      <c r="DS74" s="433">
        <f t="shared" si="378"/>
        <v>21590.171456891163</v>
      </c>
      <c r="DT74" s="433">
        <f t="shared" si="378"/>
        <v>21579.620416178717</v>
      </c>
      <c r="DU74" s="433">
        <f t="shared" si="378"/>
        <v>21590.073119124732</v>
      </c>
      <c r="DV74" s="433">
        <f t="shared" si="378"/>
        <v>21517.653994128905</v>
      </c>
      <c r="DW74" s="433">
        <f t="shared" si="378"/>
        <v>21591.409756069894</v>
      </c>
      <c r="DX74" s="433">
        <f t="shared" si="378"/>
        <v>21589.227512509813</v>
      </c>
      <c r="DY74" s="433">
        <f t="shared" si="378"/>
        <v>21594.237879696113</v>
      </c>
      <c r="DZ74" s="433">
        <f t="shared" si="378"/>
        <v>21587.443029693633</v>
      </c>
      <c r="EA74" s="433">
        <f t="shared" si="378"/>
        <v>21546.609482014996</v>
      </c>
      <c r="EB74" s="433">
        <f t="shared" si="378"/>
        <v>21827.205586864129</v>
      </c>
      <c r="EC74" s="433">
        <f t="shared" si="378"/>
        <v>21586.4260470031</v>
      </c>
      <c r="ED74" s="433">
        <f t="shared" si="378"/>
        <v>21553.627155722344</v>
      </c>
      <c r="EE74" s="433">
        <f t="shared" si="378"/>
        <v>21767.110906813319</v>
      </c>
      <c r="EF74" s="433">
        <f t="shared" si="378"/>
        <v>21554.424950304852</v>
      </c>
      <c r="EG74" s="433">
        <f t="shared" si="378"/>
        <v>21562.632428867961</v>
      </c>
      <c r="EH74" s="433">
        <f t="shared" si="378"/>
        <v>21554.294691678901</v>
      </c>
      <c r="EI74" s="433">
        <f t="shared" si="378"/>
        <v>21933.337340022434</v>
      </c>
      <c r="EJ74" s="433">
        <f t="shared" si="378"/>
        <v>21205.654023990024</v>
      </c>
      <c r="EK74" s="433">
        <f t="shared" si="378"/>
        <v>21523.650812202563</v>
      </c>
      <c r="EL74" s="433">
        <f t="shared" si="378"/>
        <v>22008.876006334162</v>
      </c>
      <c r="EM74" s="433">
        <f t="shared" si="378"/>
        <v>21198.911501484523</v>
      </c>
      <c r="EN74" s="433">
        <f t="shared" si="378"/>
        <v>21596.461115204878</v>
      </c>
      <c r="EO74" s="433">
        <f t="shared" si="378"/>
        <v>21579.908957097519</v>
      </c>
      <c r="EP74" s="433">
        <f t="shared" si="378"/>
        <v>21276.145549877674</v>
      </c>
      <c r="EQ74" s="433">
        <f t="shared" si="378"/>
        <v>21415.569770666232</v>
      </c>
      <c r="ER74" s="433">
        <f t="shared" si="378"/>
        <v>21595.692579752573</v>
      </c>
      <c r="ES74" s="433">
        <f t="shared" si="378"/>
        <v>21225.778637129297</v>
      </c>
      <c r="ET74" s="433">
        <f t="shared" si="378"/>
        <v>21349.233800518967</v>
      </c>
      <c r="EU74" s="433">
        <f t="shared" si="378"/>
        <v>21673.573432288416</v>
      </c>
      <c r="EV74" s="433">
        <f t="shared" si="378"/>
        <v>21319.759139228103</v>
      </c>
      <c r="EW74" s="433">
        <f t="shared" si="378"/>
        <v>21329.847734444909</v>
      </c>
      <c r="EX74" s="433">
        <f t="shared" si="378"/>
        <v>21271.771172217424</v>
      </c>
      <c r="EY74" s="433">
        <f t="shared" si="378"/>
        <v>21445.827742290734</v>
      </c>
      <c r="EZ74" s="433">
        <f t="shared" si="378"/>
        <v>21225.650857345958</v>
      </c>
      <c r="FA74" s="433">
        <f t="shared" si="378"/>
        <v>21483.494117071907</v>
      </c>
      <c r="FB74" s="433">
        <f t="shared" si="378"/>
        <v>21530.711246948409</v>
      </c>
      <c r="FC74" s="433">
        <f t="shared" si="378"/>
        <v>21531.664457610441</v>
      </c>
      <c r="FD74" s="433">
        <f t="shared" si="378"/>
        <v>21299.173390060016</v>
      </c>
      <c r="FE74" s="338">
        <f t="shared" ref="FE74" si="379">FE17*(1+0.27+0.242)+FE$72</f>
        <v>21401.485878798132</v>
      </c>
    </row>
    <row r="75" spans="1:165">
      <c r="A75" s="1" t="s">
        <v>117</v>
      </c>
      <c r="B75" s="2" t="s">
        <v>263</v>
      </c>
      <c r="C75" s="37" t="s">
        <v>310</v>
      </c>
      <c r="D75" s="1">
        <v>4</v>
      </c>
      <c r="E75" s="1">
        <v>1</v>
      </c>
      <c r="F75" s="68" t="s">
        <v>566</v>
      </c>
      <c r="G75" s="124">
        <f t="shared" ref="G75:V75" si="380">G18</f>
        <v>2.8870792083281978</v>
      </c>
      <c r="H75" s="124">
        <f t="shared" si="380"/>
        <v>5.9784205351426225</v>
      </c>
      <c r="I75" s="124">
        <f t="shared" si="380"/>
        <v>10.347243756787158</v>
      </c>
      <c r="J75" s="175">
        <f t="shared" si="380"/>
        <v>3.5537727755442017</v>
      </c>
      <c r="K75" s="175">
        <f t="shared" si="380"/>
        <v>7.7975291348716436</v>
      </c>
      <c r="L75" s="175">
        <f t="shared" si="380"/>
        <v>123.82529388339782</v>
      </c>
      <c r="M75" s="175">
        <f t="shared" si="380"/>
        <v>8.4289222337146512</v>
      </c>
      <c r="N75" s="175">
        <f t="shared" si="380"/>
        <v>16.362287853468601</v>
      </c>
      <c r="O75" s="175">
        <f t="shared" si="380"/>
        <v>7.3969255216485186</v>
      </c>
      <c r="P75" s="175">
        <f t="shared" si="380"/>
        <v>19.926868220570789</v>
      </c>
      <c r="Q75" s="175">
        <f t="shared" si="380"/>
        <v>9.0819209796153917</v>
      </c>
      <c r="R75" s="175">
        <f t="shared" si="380"/>
        <v>9.1287907431406801</v>
      </c>
      <c r="S75" s="175">
        <f t="shared" si="380"/>
        <v>15.436804569334821</v>
      </c>
      <c r="T75" s="175">
        <f t="shared" si="380"/>
        <v>7.7847170851167879</v>
      </c>
      <c r="U75" s="175">
        <f t="shared" si="380"/>
        <v>10.107024087002674</v>
      </c>
      <c r="V75" s="175">
        <f t="shared" si="380"/>
        <v>87.099163135207391</v>
      </c>
      <c r="W75" s="175">
        <f t="shared" ref="W75:BD75" si="381">W18</f>
        <v>15.418128740145399</v>
      </c>
      <c r="X75" s="175">
        <f t="shared" si="381"/>
        <v>11.183819541999732</v>
      </c>
      <c r="Y75" s="175">
        <f t="shared" si="381"/>
        <v>10.708841126314811</v>
      </c>
      <c r="Z75" s="175">
        <f t="shared" si="381"/>
        <v>11.942865620987924</v>
      </c>
      <c r="AA75" s="175">
        <f t="shared" si="381"/>
        <v>13.241399869966676</v>
      </c>
      <c r="AB75" s="175">
        <f t="shared" si="381"/>
        <v>14.879210910257628</v>
      </c>
      <c r="AC75" s="175">
        <f t="shared" si="381"/>
        <v>15.63411388704959</v>
      </c>
      <c r="AD75" s="175">
        <f t="shared" si="381"/>
        <v>9.1942312623846671</v>
      </c>
      <c r="AE75" s="175">
        <f t="shared" si="381"/>
        <v>11.9029543282413</v>
      </c>
      <c r="AF75" s="175">
        <f t="shared" si="381"/>
        <v>18.480250137927506</v>
      </c>
      <c r="AG75" s="175">
        <f t="shared" si="381"/>
        <v>9.3722675044211829</v>
      </c>
      <c r="AH75" s="175">
        <f t="shared" si="381"/>
        <v>14.366863396213871</v>
      </c>
      <c r="AI75" s="175">
        <f t="shared" si="381"/>
        <v>10.453353743692889</v>
      </c>
      <c r="AJ75" s="175">
        <f t="shared" si="381"/>
        <v>30.162519287765875</v>
      </c>
      <c r="AK75" s="175">
        <f t="shared" si="381"/>
        <v>30.735704143841431</v>
      </c>
      <c r="AL75" s="175">
        <f t="shared" si="381"/>
        <v>20.644058752606327</v>
      </c>
      <c r="AM75" s="175">
        <f t="shared" si="381"/>
        <v>14.236013025512767</v>
      </c>
      <c r="AN75" s="175">
        <f t="shared" si="381"/>
        <v>34.638649506914895</v>
      </c>
      <c r="AO75" s="175">
        <f t="shared" si="381"/>
        <v>8.4811803948762243</v>
      </c>
      <c r="AP75" s="175">
        <f t="shared" si="381"/>
        <v>25.829128537509174</v>
      </c>
      <c r="AQ75" s="175">
        <f t="shared" si="381"/>
        <v>23.457015927852812</v>
      </c>
      <c r="AR75" s="175">
        <f t="shared" si="381"/>
        <v>23.722293324173428</v>
      </c>
      <c r="AS75" s="175">
        <f t="shared" si="381"/>
        <v>20.079851177497854</v>
      </c>
      <c r="AT75" s="175">
        <f t="shared" si="381"/>
        <v>25.492686836799468</v>
      </c>
      <c r="AU75" s="175">
        <f t="shared" si="381"/>
        <v>16.740895140924597</v>
      </c>
      <c r="AV75" s="175">
        <f t="shared" si="381"/>
        <v>22.473055469603349</v>
      </c>
      <c r="AW75" s="175">
        <f t="shared" si="381"/>
        <v>51.028756872707135</v>
      </c>
      <c r="AX75" s="175">
        <f t="shared" si="381"/>
        <v>27.309696070014251</v>
      </c>
      <c r="AY75" s="175">
        <f t="shared" si="381"/>
        <v>8.0638904603092758</v>
      </c>
      <c r="AZ75" s="168"/>
      <c r="BA75" s="175">
        <f t="shared" si="381"/>
        <v>25.729612091394397</v>
      </c>
      <c r="BB75" s="175">
        <f t="shared" si="381"/>
        <v>20.549789226701609</v>
      </c>
      <c r="BC75" s="175">
        <f t="shared" si="381"/>
        <v>18.791948916584516</v>
      </c>
      <c r="BD75" s="124">
        <f t="shared" si="381"/>
        <v>61.629704092253256</v>
      </c>
      <c r="BE75" s="438">
        <f t="shared" ref="BE75:BE90" si="382">SUM(G75:BD75)</f>
        <v>1021.7175130483379</v>
      </c>
      <c r="BF75" s="7"/>
      <c r="BG75" s="110">
        <f t="shared" ref="BG75:BG85" si="383">G75*DG75</f>
        <v>30530.622912092254</v>
      </c>
      <c r="BH75" s="110">
        <f t="shared" ref="BH75:BH78" si="384">H75*DH75</f>
        <v>65506.635677217913</v>
      </c>
      <c r="BI75" s="110">
        <f t="shared" ref="BI75:BI78" si="385">I75*DI75</f>
        <v>113298.95546960375</v>
      </c>
      <c r="BJ75" s="110">
        <f t="shared" ref="BJ75:BJ78" si="386">J75*DJ75</f>
        <v>39259.826209986335</v>
      </c>
      <c r="BK75" s="110">
        <f t="shared" ref="BK75:BK78" si="387">K75*DK75</f>
        <v>86022.863678895344</v>
      </c>
      <c r="BL75" s="110">
        <f t="shared" ref="BL75:BL78" si="388">L75*DL75</f>
        <v>1345244.4723040906</v>
      </c>
      <c r="BM75" s="110">
        <f t="shared" ref="BM75:BM78" si="389">M75*DM75</f>
        <v>89399.577647555037</v>
      </c>
      <c r="BN75" s="110">
        <f t="shared" ref="BN75:BN78" si="390">N75*DN75</f>
        <v>176475.87157253956</v>
      </c>
      <c r="BO75" s="110">
        <f t="shared" ref="BO75:BO78" si="391">O75*DO75</f>
        <v>80250.156047259428</v>
      </c>
      <c r="BP75" s="110">
        <f t="shared" ref="BP75:BP78" si="392">P75*DP75</f>
        <v>210792.62032362726</v>
      </c>
      <c r="BQ75" s="110">
        <f t="shared" ref="BQ75:BQ78" si="393">Q75*DQ75</f>
        <v>98269.184635961457</v>
      </c>
      <c r="BR75" s="110">
        <f t="shared" ref="BR75:BR78" si="394">R75*DR75</f>
        <v>98141.552921444818</v>
      </c>
      <c r="BS75" s="110">
        <f t="shared" ref="BS75:BS78" si="395">S75*DS75</f>
        <v>170015.13415576413</v>
      </c>
      <c r="BT75" s="110">
        <f t="shared" ref="BT75:BT78" si="396">T75*DT75</f>
        <v>85655.796372208919</v>
      </c>
      <c r="BU75" s="110">
        <f t="shared" ref="BU75:BU78" si="397">U75*DU75</f>
        <v>111313.95138648969</v>
      </c>
      <c r="BV75" s="110">
        <f t="shared" ref="BV75:BV78" si="398">V75*DV75</f>
        <v>952961.0700774322</v>
      </c>
      <c r="BW75" s="110">
        <f t="shared" ref="BW75:BW78" si="399">W75*DW75</f>
        <v>169828.53788416547</v>
      </c>
      <c r="BX75" s="110">
        <f t="shared" ref="BX75:BX78" si="400">X75*DX75</f>
        <v>123163.80675867085</v>
      </c>
      <c r="BY75" s="110">
        <f t="shared" ref="BY75:BY78" si="401">Y75*DY75</f>
        <v>117986.67749443263</v>
      </c>
      <c r="BZ75" s="110">
        <f t="shared" ref="BZ75:BZ78" si="402">Z75*DZ75</f>
        <v>131501.62520143201</v>
      </c>
      <c r="CA75" s="110">
        <f t="shared" ref="CA75:CA78" si="403">AA75*EA75</f>
        <v>145258.9545993644</v>
      </c>
      <c r="CB75" s="110">
        <f t="shared" ref="CB75:CB78" si="404">AB75*EB75</f>
        <v>167400.88904275076</v>
      </c>
      <c r="CC75" s="110">
        <f t="shared" ref="CC75:CC78" si="405">AC75*EC75</f>
        <v>172129.66828122837</v>
      </c>
      <c r="CD75" s="110">
        <f t="shared" ref="CD75:CD78" si="406">AD75*ED75</f>
        <v>100925.79317651736</v>
      </c>
      <c r="CE75" s="110">
        <f t="shared" ref="CE75:CE78" si="407">AE75*EE75</f>
        <v>133200.74473058083</v>
      </c>
      <c r="CF75" s="110">
        <f t="shared" ref="CF75:CF78" si="408">AF75*EF75</f>
        <v>202873.88958015118</v>
      </c>
      <c r="CG75" s="110">
        <f t="shared" ref="CG75:CG78" si="409">AG75*EG75</f>
        <v>102964.51071057979</v>
      </c>
      <c r="CH75" s="110">
        <f t="shared" ref="CH75:CH78" si="410">AH75*EH75</f>
        <v>157715.76966856167</v>
      </c>
      <c r="CI75" s="110">
        <f t="shared" ref="CI75:CI78" si="411">AI75*EI75</f>
        <v>118716.52366791325</v>
      </c>
      <c r="CJ75" s="110">
        <f t="shared" ref="CJ75:CJ78" si="412">AJ75*EJ75</f>
        <v>320600.57882693637</v>
      </c>
      <c r="CK75" s="110">
        <f t="shared" ref="CK75:CK78" si="413">AK75*EK75</f>
        <v>336466.8759385494</v>
      </c>
      <c r="CL75" s="110">
        <f t="shared" ref="CL75:CL78" si="414">AL75*EL75</f>
        <v>236009.62596894123</v>
      </c>
      <c r="CM75" s="110">
        <f t="shared" ref="CM75:CM78" si="415">AM75*EM75</f>
        <v>151220.08787875925</v>
      </c>
      <c r="CN75" s="110">
        <f t="shared" ref="CN75:CN78" si="416">AN75*EN75</f>
        <v>381714.86592445802</v>
      </c>
      <c r="CO75" s="110">
        <f t="shared" ref="CO75:CO78" si="417">AO75*EO75</f>
        <v>93321.478926409589</v>
      </c>
      <c r="CP75" s="110">
        <f t="shared" ref="CP75:CP78" si="418">AP75*EP75</f>
        <v>276361.24904508301</v>
      </c>
      <c r="CQ75" s="110">
        <f t="shared" ref="CQ75:CQ78" si="419">AQ75*EQ75</f>
        <v>254251.07782754424</v>
      </c>
      <c r="CR75" s="110">
        <f t="shared" ref="CR75:CR78" si="420">AR75*ER75</f>
        <v>261399.35109086125</v>
      </c>
      <c r="CS75" s="110">
        <f t="shared" ref="CS75:CS78" si="421">AS75*ES75</f>
        <v>213834.94196076767</v>
      </c>
      <c r="CT75" s="110">
        <f t="shared" ref="CT75:CT78" si="422">AT75*ET75</f>
        <v>274624.67454216024</v>
      </c>
      <c r="CU75" s="110">
        <f t="shared" ref="CU75:CU78" si="423">AU75*EU75</f>
        <v>185774.1188057464</v>
      </c>
      <c r="CV75" s="110">
        <f t="shared" ref="CV75:CV78" si="424">AV75*EV75</f>
        <v>241432.7525592692</v>
      </c>
      <c r="CW75" s="110">
        <f t="shared" ref="CW75:CW78" si="425">AW75*EW75</f>
        <v>548727.45575223281</v>
      </c>
      <c r="CX75" s="110">
        <f t="shared" ref="CX75:CX78" si="426">AX75*EX75</f>
        <v>292083.26106570789</v>
      </c>
      <c r="CY75" s="110">
        <f t="shared" ref="CY75:CY78" si="427">AY75*EY75</f>
        <v>87648.671430431074</v>
      </c>
      <c r="CZ75" s="110">
        <f t="shared" ref="CZ75:CZ78" si="428">AZ75*EZ75</f>
        <v>0</v>
      </c>
      <c r="DA75" s="110">
        <f t="shared" ref="DA75:DA78" si="429">BA75*FA75</f>
        <v>280631.46144454082</v>
      </c>
      <c r="DB75" s="110">
        <f t="shared" ref="DB75:DB78" si="430">BB75*FB75</f>
        <v>225105.7209212766</v>
      </c>
      <c r="DC75" s="110">
        <f t="shared" ref="DC75:DC78" si="431">BC75*FC75</f>
        <v>205867.96602321</v>
      </c>
      <c r="DD75" s="110">
        <f t="shared" ref="DD75:DD78" si="432">BD75*FD75</f>
        <v>660832.15503017907</v>
      </c>
      <c r="DE75" s="116">
        <f t="shared" si="310"/>
        <v>11124714.053151581</v>
      </c>
      <c r="DF75" s="1"/>
      <c r="DG75" s="433">
        <f t="shared" ref="DG75:DV75" si="433">DG18*(1+0.27+0.242)+DG$72</f>
        <v>10574.916969379383</v>
      </c>
      <c r="DH75" s="433">
        <f t="shared" si="433"/>
        <v>10957.180963124598</v>
      </c>
      <c r="DI75" s="433">
        <f t="shared" si="433"/>
        <v>10949.674921428867</v>
      </c>
      <c r="DJ75" s="433">
        <f t="shared" si="433"/>
        <v>11047.365346529321</v>
      </c>
      <c r="DK75" s="433">
        <f t="shared" si="433"/>
        <v>11032.066978010898</v>
      </c>
      <c r="DL75" s="433">
        <f t="shared" si="433"/>
        <v>10864.052328200914</v>
      </c>
      <c r="DM75" s="433">
        <f t="shared" si="433"/>
        <v>10606.288107626351</v>
      </c>
      <c r="DN75" s="433">
        <f t="shared" si="433"/>
        <v>10785.525419975354</v>
      </c>
      <c r="DO75" s="433">
        <f t="shared" si="433"/>
        <v>10849.123167779908</v>
      </c>
      <c r="DP75" s="433">
        <f t="shared" si="433"/>
        <v>10578.311553544729</v>
      </c>
      <c r="DQ75" s="433">
        <f t="shared" si="433"/>
        <v>10820.308264796535</v>
      </c>
      <c r="DR75" s="433">
        <f t="shared" si="433"/>
        <v>10750.772548399995</v>
      </c>
      <c r="DS75" s="433">
        <f t="shared" si="433"/>
        <v>11013.622242358293</v>
      </c>
      <c r="DT75" s="433">
        <f t="shared" si="433"/>
        <v>11003.071201645846</v>
      </c>
      <c r="DU75" s="433">
        <f t="shared" si="433"/>
        <v>11013.523904591861</v>
      </c>
      <c r="DV75" s="433">
        <f t="shared" si="433"/>
        <v>10941.104779596033</v>
      </c>
      <c r="DW75" s="433">
        <f t="shared" ref="DW75:FD75" si="434">DW18*(1+0.27+0.242)+DW$72</f>
        <v>11014.860541537022</v>
      </c>
      <c r="DX75" s="433">
        <f t="shared" si="434"/>
        <v>11012.67829797694</v>
      </c>
      <c r="DY75" s="433">
        <f t="shared" si="434"/>
        <v>11017.688665163239</v>
      </c>
      <c r="DZ75" s="433">
        <f t="shared" si="434"/>
        <v>11010.893815160762</v>
      </c>
      <c r="EA75" s="433">
        <f t="shared" si="434"/>
        <v>10970.060267482124</v>
      </c>
      <c r="EB75" s="433">
        <f t="shared" si="434"/>
        <v>11250.656372331257</v>
      </c>
      <c r="EC75" s="433">
        <f t="shared" si="434"/>
        <v>11009.876832470229</v>
      </c>
      <c r="ED75" s="433">
        <f t="shared" si="434"/>
        <v>10977.077941189471</v>
      </c>
      <c r="EE75" s="433">
        <f t="shared" si="434"/>
        <v>11190.561692280447</v>
      </c>
      <c r="EF75" s="433">
        <f t="shared" si="434"/>
        <v>10977.875735771982</v>
      </c>
      <c r="EG75" s="433">
        <f t="shared" si="434"/>
        <v>10986.083214335091</v>
      </c>
      <c r="EH75" s="433">
        <f t="shared" si="434"/>
        <v>10977.745477146029</v>
      </c>
      <c r="EI75" s="433">
        <f t="shared" si="434"/>
        <v>11356.788125489562</v>
      </c>
      <c r="EJ75" s="433">
        <f t="shared" si="434"/>
        <v>10629.104809457152</v>
      </c>
      <c r="EK75" s="433">
        <f t="shared" si="434"/>
        <v>10947.101597669689</v>
      </c>
      <c r="EL75" s="433">
        <f t="shared" si="434"/>
        <v>11432.32679180129</v>
      </c>
      <c r="EM75" s="433">
        <f t="shared" si="434"/>
        <v>10622.362286951649</v>
      </c>
      <c r="EN75" s="433">
        <f t="shared" si="434"/>
        <v>11019.911900672008</v>
      </c>
      <c r="EO75" s="433">
        <f t="shared" si="434"/>
        <v>11003.359742564648</v>
      </c>
      <c r="EP75" s="433">
        <f t="shared" si="434"/>
        <v>10699.596335344802</v>
      </c>
      <c r="EQ75" s="433">
        <f t="shared" si="434"/>
        <v>10839.020556133359</v>
      </c>
      <c r="ER75" s="433">
        <f t="shared" si="434"/>
        <v>11019.143365219701</v>
      </c>
      <c r="ES75" s="433">
        <f t="shared" si="434"/>
        <v>10649.229422596427</v>
      </c>
      <c r="ET75" s="433">
        <f t="shared" si="434"/>
        <v>10772.684585986095</v>
      </c>
      <c r="EU75" s="433">
        <f t="shared" si="434"/>
        <v>11097.024217755546</v>
      </c>
      <c r="EV75" s="433">
        <f t="shared" si="434"/>
        <v>10743.209924695233</v>
      </c>
      <c r="EW75" s="433">
        <f t="shared" si="434"/>
        <v>10753.298519912036</v>
      </c>
      <c r="EX75" s="433">
        <f t="shared" si="434"/>
        <v>10695.221957684551</v>
      </c>
      <c r="EY75" s="433">
        <f t="shared" si="434"/>
        <v>10869.278527757862</v>
      </c>
      <c r="EZ75" s="433">
        <f t="shared" si="434"/>
        <v>10649.101642813086</v>
      </c>
      <c r="FA75" s="433">
        <f t="shared" si="434"/>
        <v>10906.944902539035</v>
      </c>
      <c r="FB75" s="433">
        <f t="shared" si="434"/>
        <v>10954.162032415537</v>
      </c>
      <c r="FC75" s="433">
        <f t="shared" si="434"/>
        <v>10955.115243077567</v>
      </c>
      <c r="FD75" s="433">
        <f t="shared" si="434"/>
        <v>10722.624175527146</v>
      </c>
      <c r="FE75" s="338">
        <f t="shared" ref="FE75" si="435">FE18*(1+0.27+0.242)+FE$72</f>
        <v>10824.93666426526</v>
      </c>
    </row>
    <row r="76" spans="1:165">
      <c r="A76" s="1" t="s">
        <v>117</v>
      </c>
      <c r="B76" s="2" t="s">
        <v>368</v>
      </c>
      <c r="C76" s="37" t="s">
        <v>310</v>
      </c>
      <c r="D76" s="1">
        <v>4</v>
      </c>
      <c r="E76" s="1">
        <v>1</v>
      </c>
      <c r="F76" s="68" t="s">
        <v>272</v>
      </c>
      <c r="G76" s="124">
        <f t="shared" ref="G76:V76" si="436">G19</f>
        <v>11.251117503043712</v>
      </c>
      <c r="H76" s="124">
        <f t="shared" si="436"/>
        <v>23.298256497246989</v>
      </c>
      <c r="I76" s="124">
        <f t="shared" si="436"/>
        <v>40.323817581597019</v>
      </c>
      <c r="J76" s="124">
        <f t="shared" si="436"/>
        <v>13.849261551753138</v>
      </c>
      <c r="K76" s="124">
        <f t="shared" si="436"/>
        <v>30.387429716779195</v>
      </c>
      <c r="L76" s="124">
        <f t="shared" si="436"/>
        <v>482.55445410441797</v>
      </c>
      <c r="M76" s="124">
        <f t="shared" si="436"/>
        <v>32.848005763740915</v>
      </c>
      <c r="N76" s="124">
        <f t="shared" si="436"/>
        <v>63.764798252487914</v>
      </c>
      <c r="O76" s="124">
        <f t="shared" si="436"/>
        <v>28.826253871130255</v>
      </c>
      <c r="P76" s="124">
        <f t="shared" si="436"/>
        <v>77.656177624283231</v>
      </c>
      <c r="Q76" s="124">
        <f t="shared" si="436"/>
        <v>35.392780288207042</v>
      </c>
      <c r="R76" s="124">
        <f t="shared" si="436"/>
        <v>35.575434513710007</v>
      </c>
      <c r="S76" s="124">
        <f t="shared" si="436"/>
        <v>60.158135454025405</v>
      </c>
      <c r="T76" s="124">
        <f t="shared" si="436"/>
        <v>30.33750040523454</v>
      </c>
      <c r="U76" s="124">
        <f t="shared" si="436"/>
        <v>39.387667397878069</v>
      </c>
      <c r="V76" s="124">
        <f t="shared" si="436"/>
        <v>339.43056221808757</v>
      </c>
      <c r="W76" s="124">
        <f t="shared" ref="W76:BD76" si="437">W19</f>
        <v>60.08535464909604</v>
      </c>
      <c r="X76" s="124">
        <f t="shared" si="437"/>
        <v>43.584002626910717</v>
      </c>
      <c r="Y76" s="124">
        <f t="shared" si="437"/>
        <v>41.732983801079776</v>
      </c>
      <c r="Z76" s="124">
        <f t="shared" si="437"/>
        <v>46.542049846497058</v>
      </c>
      <c r="AA76" s="124">
        <f t="shared" si="437"/>
        <v>51.602514199134838</v>
      </c>
      <c r="AB76" s="124">
        <f t="shared" si="437"/>
        <v>57.98516016497458</v>
      </c>
      <c r="AC76" s="124">
        <f t="shared" si="437"/>
        <v>60.927061471590321</v>
      </c>
      <c r="AD76" s="124">
        <f t="shared" si="437"/>
        <v>35.830460066646125</v>
      </c>
      <c r="AE76" s="124">
        <f t="shared" si="437"/>
        <v>46.386513190940363</v>
      </c>
      <c r="AF76" s="124">
        <f t="shared" si="437"/>
        <v>72.018621861041026</v>
      </c>
      <c r="AG76" s="124">
        <f t="shared" si="437"/>
        <v>36.524277774582551</v>
      </c>
      <c r="AH76" s="124">
        <f t="shared" si="437"/>
        <v>55.988511764656991</v>
      </c>
      <c r="AI76" s="124">
        <f t="shared" si="437"/>
        <v>40.737334442332575</v>
      </c>
      <c r="AJ76" s="124">
        <f t="shared" si="437"/>
        <v>117.54511193026407</v>
      </c>
      <c r="AK76" s="124">
        <f t="shared" si="437"/>
        <v>119.77884703114675</v>
      </c>
      <c r="AL76" s="124">
        <f t="shared" si="437"/>
        <v>80.451111315304075</v>
      </c>
      <c r="AM76" s="124">
        <f t="shared" si="437"/>
        <v>55.478580172954167</v>
      </c>
      <c r="AN76" s="124">
        <f t="shared" si="437"/>
        <v>134.98885469606537</v>
      </c>
      <c r="AO76" s="124">
        <f t="shared" si="437"/>
        <v>33.051658891797054</v>
      </c>
      <c r="AP76" s="124">
        <f t="shared" si="437"/>
        <v>100.65763327117547</v>
      </c>
      <c r="AQ76" s="124">
        <f t="shared" si="437"/>
        <v>91.413370895308745</v>
      </c>
      <c r="AR76" s="124">
        <f t="shared" si="437"/>
        <v>92.447172513322926</v>
      </c>
      <c r="AS76" s="124">
        <f t="shared" si="437"/>
        <v>78.252361206425476</v>
      </c>
      <c r="AT76" s="124">
        <f t="shared" si="437"/>
        <v>99.34650017282145</v>
      </c>
      <c r="AU76" s="124">
        <f t="shared" si="437"/>
        <v>65.240253122720858</v>
      </c>
      <c r="AV76" s="124">
        <f t="shared" si="437"/>
        <v>87.578819109483646</v>
      </c>
      <c r="AW76" s="124">
        <f t="shared" si="437"/>
        <v>198.86206722452044</v>
      </c>
      <c r="AX76" s="124">
        <f t="shared" si="437"/>
        <v>106.42749203755554</v>
      </c>
      <c r="AY76" s="124">
        <f t="shared" si="437"/>
        <v>31.42545547032292</v>
      </c>
      <c r="AZ76" s="110"/>
      <c r="BA76" s="124">
        <f t="shared" si="437"/>
        <v>100.26981182675758</v>
      </c>
      <c r="BB76" s="124">
        <f t="shared" si="437"/>
        <v>80.083737427587138</v>
      </c>
      <c r="BC76" s="124">
        <f t="shared" si="437"/>
        <v>73.233330336689662</v>
      </c>
      <c r="BD76" s="124">
        <f t="shared" si="437"/>
        <v>240.17458212422224</v>
      </c>
      <c r="BE76" s="438">
        <f t="shared" si="382"/>
        <v>3981.6932493795516</v>
      </c>
      <c r="BF76" s="7"/>
      <c r="BG76" s="110">
        <f t="shared" si="383"/>
        <v>61173.470697159093</v>
      </c>
      <c r="BH76" s="110">
        <f t="shared" si="384"/>
        <v>135581.07581513474</v>
      </c>
      <c r="BI76" s="110">
        <f t="shared" si="385"/>
        <v>234356.37054962339</v>
      </c>
      <c r="BJ76" s="110">
        <f t="shared" si="386"/>
        <v>81842.905403367477</v>
      </c>
      <c r="BK76" s="110">
        <f t="shared" si="387"/>
        <v>179111.16113458617</v>
      </c>
      <c r="BL76" s="110">
        <f t="shared" si="388"/>
        <v>2763221.2234882014</v>
      </c>
      <c r="BM76" s="110">
        <f t="shared" si="389"/>
        <v>179628.4290451436</v>
      </c>
      <c r="BN76" s="110">
        <f t="shared" si="390"/>
        <v>360125.1017103364</v>
      </c>
      <c r="BO76" s="110">
        <f t="shared" si="391"/>
        <v>164635.61293853947</v>
      </c>
      <c r="BP76" s="110">
        <f t="shared" si="392"/>
        <v>422488.14991041349</v>
      </c>
      <c r="BQ76" s="110">
        <f t="shared" si="393"/>
        <v>201119.22794607616</v>
      </c>
      <c r="BR76" s="110">
        <f t="shared" si="394"/>
        <v>199683.39598770172</v>
      </c>
      <c r="BS76" s="110">
        <f t="shared" si="395"/>
        <v>353477.59496066789</v>
      </c>
      <c r="BT76" s="110">
        <f t="shared" si="396"/>
        <v>177937.20582484032</v>
      </c>
      <c r="BU76" s="110">
        <f t="shared" si="397"/>
        <v>231430.4595316631</v>
      </c>
      <c r="BV76" s="110">
        <f t="shared" si="398"/>
        <v>1969813.83910121</v>
      </c>
      <c r="BW76" s="110">
        <f t="shared" si="399"/>
        <v>353124.35264103505</v>
      </c>
      <c r="BX76" s="110">
        <f t="shared" si="400"/>
        <v>256050.04797392673</v>
      </c>
      <c r="BY76" s="110">
        <f t="shared" si="401"/>
        <v>245384.6633836379</v>
      </c>
      <c r="BZ76" s="110">
        <f t="shared" si="402"/>
        <v>273345.11688922998</v>
      </c>
      <c r="CA76" s="110">
        <f t="shared" si="403"/>
        <v>300958.50805388339</v>
      </c>
      <c r="CB76" s="110">
        <f t="shared" si="404"/>
        <v>354454.07348138926</v>
      </c>
      <c r="CC76" s="110">
        <f t="shared" si="405"/>
        <v>357767.45903852105</v>
      </c>
      <c r="CD76" s="110">
        <f t="shared" si="406"/>
        <v>209223.46987407524</v>
      </c>
      <c r="CE76" s="110">
        <f t="shared" si="407"/>
        <v>280765.80423817993</v>
      </c>
      <c r="CF76" s="110">
        <f t="shared" si="408"/>
        <v>420593.11017989583</v>
      </c>
      <c r="CG76" s="110">
        <f t="shared" si="409"/>
        <v>213603.76485153413</v>
      </c>
      <c r="CH76" s="110">
        <f t="shared" si="410"/>
        <v>326969.00410050928</v>
      </c>
      <c r="CI76" s="110">
        <f t="shared" si="411"/>
        <v>253344.37927953311</v>
      </c>
      <c r="CJ76" s="110">
        <f t="shared" si="412"/>
        <v>645474.24984050484</v>
      </c>
      <c r="CK76" s="110">
        <f t="shared" si="413"/>
        <v>695829.62480501283</v>
      </c>
      <c r="CL76" s="110">
        <f t="shared" si="414"/>
        <v>506400.45141651761</v>
      </c>
      <c r="CM76" s="110">
        <f t="shared" si="415"/>
        <v>304274.88435796782</v>
      </c>
      <c r="CN76" s="110">
        <f t="shared" si="416"/>
        <v>794017.4946020029</v>
      </c>
      <c r="CO76" s="110">
        <f t="shared" si="417"/>
        <v>193865.97688869148</v>
      </c>
      <c r="CP76" s="110">
        <f t="shared" si="418"/>
        <v>559835.72419082839</v>
      </c>
      <c r="CQ76" s="110">
        <f t="shared" si="419"/>
        <v>521166.39825822326</v>
      </c>
      <c r="CR76" s="110">
        <f t="shared" si="420"/>
        <v>543712.15796811157</v>
      </c>
      <c r="CS76" s="110">
        <f t="shared" si="421"/>
        <v>431281.17521026183</v>
      </c>
      <c r="CT76" s="110">
        <f t="shared" si="422"/>
        <v>559804.5507851342</v>
      </c>
      <c r="CU76" s="110">
        <f t="shared" si="423"/>
        <v>388780.30365025671</v>
      </c>
      <c r="CV76" s="110">
        <f t="shared" si="424"/>
        <v>490913.84918245906</v>
      </c>
      <c r="CW76" s="110">
        <f t="shared" si="425"/>
        <v>1116706.6181726041</v>
      </c>
      <c r="CX76" s="110">
        <f t="shared" si="426"/>
        <v>591460.8616922244</v>
      </c>
      <c r="CY76" s="110">
        <f t="shared" si="427"/>
        <v>180113.8450663499</v>
      </c>
      <c r="CZ76" s="110">
        <f t="shared" si="428"/>
        <v>0</v>
      </c>
      <c r="DA76" s="110">
        <f t="shared" si="429"/>
        <v>578469.5480189122</v>
      </c>
      <c r="DB76" s="110">
        <f t="shared" si="430"/>
        <v>465794.79119006195</v>
      </c>
      <c r="DC76" s="110">
        <f t="shared" si="431"/>
        <v>426020.25451078755</v>
      </c>
      <c r="DD76" s="110">
        <f t="shared" si="432"/>
        <v>1341329.1579674592</v>
      </c>
      <c r="DE76" s="116">
        <f t="shared" si="310"/>
        <v>22896460.895804387</v>
      </c>
      <c r="DF76" s="1"/>
      <c r="DG76" s="433">
        <f t="shared" ref="DG76:DV76" si="438">DG19*(1+0.27+0.242)+DG$72</f>
        <v>5437.1017528356733</v>
      </c>
      <c r="DH76" s="433">
        <f t="shared" si="438"/>
        <v>5819.3657465808874</v>
      </c>
      <c r="DI76" s="433">
        <f t="shared" si="438"/>
        <v>5811.859704885158</v>
      </c>
      <c r="DJ76" s="433">
        <f t="shared" si="438"/>
        <v>5909.5501299856105</v>
      </c>
      <c r="DK76" s="433">
        <f t="shared" si="438"/>
        <v>5894.2517614671888</v>
      </c>
      <c r="DL76" s="433">
        <f t="shared" si="438"/>
        <v>5726.2371116572049</v>
      </c>
      <c r="DM76" s="433">
        <f t="shared" si="438"/>
        <v>5468.4728910826425</v>
      </c>
      <c r="DN76" s="433">
        <f t="shared" si="438"/>
        <v>5647.7102034316458</v>
      </c>
      <c r="DO76" s="433">
        <f t="shared" si="438"/>
        <v>5711.3079512361983</v>
      </c>
      <c r="DP76" s="433">
        <f t="shared" si="438"/>
        <v>5440.49633700102</v>
      </c>
      <c r="DQ76" s="433">
        <f t="shared" si="438"/>
        <v>5682.4930482528262</v>
      </c>
      <c r="DR76" s="433">
        <f t="shared" si="438"/>
        <v>5612.9573318562852</v>
      </c>
      <c r="DS76" s="433">
        <f t="shared" si="438"/>
        <v>5875.8070258145835</v>
      </c>
      <c r="DT76" s="433">
        <f t="shared" si="438"/>
        <v>5865.2559851021351</v>
      </c>
      <c r="DU76" s="433">
        <f t="shared" si="438"/>
        <v>5875.708688048152</v>
      </c>
      <c r="DV76" s="433">
        <f t="shared" si="438"/>
        <v>5803.2895630523235</v>
      </c>
      <c r="DW76" s="433">
        <f t="shared" ref="DW76:FD76" si="439">DW19*(1+0.27+0.242)+DW$72</f>
        <v>5877.0453249933116</v>
      </c>
      <c r="DX76" s="433">
        <f t="shared" si="439"/>
        <v>5874.8630814332309</v>
      </c>
      <c r="DY76" s="433">
        <f t="shared" si="439"/>
        <v>5879.8734486195299</v>
      </c>
      <c r="DZ76" s="433">
        <f t="shared" si="439"/>
        <v>5873.0785986170531</v>
      </c>
      <c r="EA76" s="433">
        <f t="shared" si="439"/>
        <v>5832.2450509384134</v>
      </c>
      <c r="EB76" s="433">
        <f t="shared" si="439"/>
        <v>6112.841155787547</v>
      </c>
      <c r="EC76" s="433">
        <f t="shared" si="439"/>
        <v>5872.0616159265192</v>
      </c>
      <c r="ED76" s="433">
        <f t="shared" si="439"/>
        <v>5839.2627246457623</v>
      </c>
      <c r="EE76" s="433">
        <f t="shared" si="439"/>
        <v>6052.746475736737</v>
      </c>
      <c r="EF76" s="433">
        <f t="shared" si="439"/>
        <v>5840.0605192282719</v>
      </c>
      <c r="EG76" s="433">
        <f t="shared" si="439"/>
        <v>5848.2679977913813</v>
      </c>
      <c r="EH76" s="433">
        <f t="shared" si="439"/>
        <v>5839.9302606023184</v>
      </c>
      <c r="EI76" s="433">
        <f t="shared" si="439"/>
        <v>6218.9729089458533</v>
      </c>
      <c r="EJ76" s="433">
        <f t="shared" si="439"/>
        <v>5491.2895929134429</v>
      </c>
      <c r="EK76" s="433">
        <f t="shared" si="439"/>
        <v>5809.2863811259795</v>
      </c>
      <c r="EL76" s="433">
        <f t="shared" si="439"/>
        <v>6294.5115752575803</v>
      </c>
      <c r="EM76" s="433">
        <f t="shared" si="439"/>
        <v>5484.5470704079407</v>
      </c>
      <c r="EN76" s="433">
        <f t="shared" si="439"/>
        <v>5882.0966841282989</v>
      </c>
      <c r="EO76" s="433">
        <f t="shared" si="439"/>
        <v>5865.5445260209381</v>
      </c>
      <c r="EP76" s="433">
        <f t="shared" si="439"/>
        <v>5561.7811188010928</v>
      </c>
      <c r="EQ76" s="433">
        <f t="shared" si="439"/>
        <v>5701.2053395896492</v>
      </c>
      <c r="ER76" s="433">
        <f t="shared" si="439"/>
        <v>5881.3281486759915</v>
      </c>
      <c r="ES76" s="433">
        <f t="shared" si="439"/>
        <v>5511.4142060527165</v>
      </c>
      <c r="ET76" s="433">
        <f t="shared" si="439"/>
        <v>5634.8693694423846</v>
      </c>
      <c r="EU76" s="433">
        <f t="shared" si="439"/>
        <v>5959.209001211836</v>
      </c>
      <c r="EV76" s="433">
        <f t="shared" si="439"/>
        <v>5605.3947081515225</v>
      </c>
      <c r="EW76" s="433">
        <f t="shared" si="439"/>
        <v>5615.4833033683262</v>
      </c>
      <c r="EX76" s="433">
        <f t="shared" si="439"/>
        <v>5557.4067411408414</v>
      </c>
      <c r="EY76" s="433">
        <f t="shared" si="439"/>
        <v>5731.4633112141519</v>
      </c>
      <c r="EZ76" s="433">
        <f t="shared" si="439"/>
        <v>5511.2864262693765</v>
      </c>
      <c r="FA76" s="433">
        <f t="shared" si="439"/>
        <v>5769.1296859953245</v>
      </c>
      <c r="FB76" s="433">
        <f t="shared" si="439"/>
        <v>5816.3468158718279</v>
      </c>
      <c r="FC76" s="433">
        <f t="shared" si="439"/>
        <v>5817.3000265338578</v>
      </c>
      <c r="FD76" s="433">
        <f t="shared" si="439"/>
        <v>5584.8089589834353</v>
      </c>
      <c r="FE76" s="338">
        <f t="shared" ref="FE76" si="440">FE19*(1+0.27+0.242)+FE$72</f>
        <v>5687.1214477215508</v>
      </c>
    </row>
    <row r="77" spans="1:165">
      <c r="A77" s="1" t="s">
        <v>117</v>
      </c>
      <c r="B77" s="2" t="s">
        <v>369</v>
      </c>
      <c r="C77" s="37" t="s">
        <v>310</v>
      </c>
      <c r="D77" s="1">
        <v>4</v>
      </c>
      <c r="E77" s="1">
        <v>1</v>
      </c>
      <c r="F77" s="68" t="s">
        <v>272</v>
      </c>
      <c r="G77" s="124">
        <f t="shared" ref="G77:V77" si="441">G20</f>
        <v>3.828626666407549</v>
      </c>
      <c r="H77" s="124">
        <f t="shared" si="441"/>
        <v>7.9281303463439805</v>
      </c>
      <c r="I77" s="124">
        <f t="shared" si="441"/>
        <v>13.721734151517921</v>
      </c>
      <c r="J77" s="124">
        <f t="shared" si="441"/>
        <v>4.7127453848696028</v>
      </c>
      <c r="K77" s="124">
        <f t="shared" si="441"/>
        <v>10.340494951347949</v>
      </c>
      <c r="L77" s="124">
        <f t="shared" si="441"/>
        <v>164.20776429346785</v>
      </c>
      <c r="M77" s="124">
        <f t="shared" si="441"/>
        <v>11.177800851457231</v>
      </c>
      <c r="N77" s="124">
        <f t="shared" si="441"/>
        <v>21.69843190256692</v>
      </c>
      <c r="O77" s="124">
        <f t="shared" si="441"/>
        <v>9.8092446580338901</v>
      </c>
      <c r="P77" s="124">
        <f t="shared" si="441"/>
        <v>26.425509500116803</v>
      </c>
      <c r="Q77" s="124">
        <f t="shared" si="441"/>
        <v>12.043758530925949</v>
      </c>
      <c r="R77" s="124">
        <f t="shared" si="441"/>
        <v>12.105913675808532</v>
      </c>
      <c r="S77" s="124">
        <f t="shared" si="441"/>
        <v>20.471125782690553</v>
      </c>
      <c r="T77" s="124">
        <f t="shared" si="441"/>
        <v>10.323504577408336</v>
      </c>
      <c r="U77" s="124">
        <f t="shared" si="441"/>
        <v>13.403172945826208</v>
      </c>
      <c r="V77" s="124">
        <f t="shared" si="441"/>
        <v>115.50434004002845</v>
      </c>
      <c r="W77" s="124">
        <f t="shared" ref="W77:BD77" si="442">W20</f>
        <v>20.446359306784512</v>
      </c>
      <c r="X77" s="124">
        <f t="shared" si="442"/>
        <v>14.831137852842204</v>
      </c>
      <c r="Y77" s="124">
        <f t="shared" si="442"/>
        <v>14.20125730678253</v>
      </c>
      <c r="Z77" s="124">
        <f t="shared" si="442"/>
        <v>15.837727506033296</v>
      </c>
      <c r="AA77" s="124">
        <f t="shared" si="442"/>
        <v>17.559745675310477</v>
      </c>
      <c r="AB77" s="124">
        <f t="shared" si="442"/>
        <v>19.731687132720538</v>
      </c>
      <c r="AC77" s="124">
        <f t="shared" si="442"/>
        <v>20.732782516303658</v>
      </c>
      <c r="AD77" s="124">
        <f t="shared" si="442"/>
        <v>12.19269595608624</v>
      </c>
      <c r="AE77" s="124">
        <f t="shared" si="442"/>
        <v>15.784800160202346</v>
      </c>
      <c r="AF77" s="124">
        <f t="shared" si="442"/>
        <v>24.507113720971336</v>
      </c>
      <c r="AG77" s="124">
        <f t="shared" si="442"/>
        <v>12.428794190551621</v>
      </c>
      <c r="AH77" s="124">
        <f t="shared" si="442"/>
        <v>19.052250507262858</v>
      </c>
      <c r="AI77" s="124">
        <f t="shared" si="442"/>
        <v>13.862449212007956</v>
      </c>
      <c r="AJ77" s="124">
        <f t="shared" si="442"/>
        <v>39.999257844416171</v>
      </c>
      <c r="AK77" s="124">
        <f t="shared" si="442"/>
        <v>40.759372363762026</v>
      </c>
      <c r="AL77" s="124">
        <f t="shared" si="442"/>
        <v>27.376593484208911</v>
      </c>
      <c r="AM77" s="124">
        <f t="shared" si="442"/>
        <v>18.87872661601304</v>
      </c>
      <c r="AN77" s="124">
        <f t="shared" si="442"/>
        <v>45.935164095242676</v>
      </c>
      <c r="AO77" s="124">
        <f t="shared" si="442"/>
        <v>11.247101682824612</v>
      </c>
      <c r="AP77" s="124">
        <f t="shared" si="442"/>
        <v>34.252641910035955</v>
      </c>
      <c r="AQ77" s="124">
        <f t="shared" si="442"/>
        <v>31.106925101555674</v>
      </c>
      <c r="AR77" s="124">
        <f t="shared" si="442"/>
        <v>31.458715974011998</v>
      </c>
      <c r="AS77" s="124">
        <f t="shared" si="442"/>
        <v>26.628383957702606</v>
      </c>
      <c r="AT77" s="124">
        <f t="shared" si="442"/>
        <v>33.806478305202063</v>
      </c>
      <c r="AU77" s="124">
        <f t="shared" si="442"/>
        <v>22.200512327887029</v>
      </c>
      <c r="AV77" s="124">
        <f t="shared" si="442"/>
        <v>29.802070964448042</v>
      </c>
      <c r="AW77" s="124">
        <f t="shared" si="442"/>
        <v>67.670488136557125</v>
      </c>
      <c r="AX77" s="124">
        <f t="shared" si="442"/>
        <v>36.216058888695372</v>
      </c>
      <c r="AY77" s="124">
        <f t="shared" si="442"/>
        <v>10.693723248835743</v>
      </c>
      <c r="AZ77" s="110"/>
      <c r="BA77" s="124">
        <f t="shared" si="442"/>
        <v>34.120670705975435</v>
      </c>
      <c r="BB77" s="124">
        <f t="shared" si="442"/>
        <v>27.251580349942529</v>
      </c>
      <c r="BC77" s="124">
        <f t="shared" si="442"/>
        <v>24.920465129000053</v>
      </c>
      <c r="BD77" s="124">
        <f t="shared" si="442"/>
        <v>81.728664682892941</v>
      </c>
      <c r="BE77" s="438">
        <f t="shared" si="382"/>
        <v>1354.924695071888</v>
      </c>
      <c r="BF77" s="7"/>
      <c r="BG77" s="110">
        <f t="shared" si="383"/>
        <v>10366.341385547774</v>
      </c>
      <c r="BH77" s="110">
        <f t="shared" si="384"/>
        <v>24496.744733549796</v>
      </c>
      <c r="BI77" s="110">
        <f t="shared" si="385"/>
        <v>42295.12371436369</v>
      </c>
      <c r="BJ77" s="110">
        <f t="shared" si="386"/>
        <v>14986.699011605719</v>
      </c>
      <c r="BK77" s="110">
        <f t="shared" si="387"/>
        <v>32724.951369902414</v>
      </c>
      <c r="BL77" s="110">
        <f t="shared" si="388"/>
        <v>492085.14719031547</v>
      </c>
      <c r="BM77" s="110">
        <f t="shared" si="389"/>
        <v>30615.533268586762</v>
      </c>
      <c r="BN77" s="110">
        <f t="shared" si="390"/>
        <v>63320.274306804313</v>
      </c>
      <c r="BO77" s="110">
        <f t="shared" si="391"/>
        <v>29249.143091157086</v>
      </c>
      <c r="BP77" s="110">
        <f t="shared" si="392"/>
        <v>71639.080620863882</v>
      </c>
      <c r="BQ77" s="110">
        <f t="shared" si="393"/>
        <v>35564.962556775186</v>
      </c>
      <c r="BR77" s="110">
        <f t="shared" si="394"/>
        <v>34906.711996385515</v>
      </c>
      <c r="BS77" s="110">
        <f t="shared" si="395"/>
        <v>64408.153401397998</v>
      </c>
      <c r="BT77" s="110">
        <f t="shared" si="396"/>
        <v>32371.843267593693</v>
      </c>
      <c r="BU77" s="110">
        <f t="shared" si="397"/>
        <v>42168.987021057001</v>
      </c>
      <c r="BV77" s="110">
        <f t="shared" si="398"/>
        <v>355034.37902667245</v>
      </c>
      <c r="BW77" s="110">
        <f t="shared" si="399"/>
        <v>64355.549529241092</v>
      </c>
      <c r="BX77" s="110">
        <f t="shared" si="400"/>
        <v>46649.100838091821</v>
      </c>
      <c r="BY77" s="110">
        <f t="shared" si="401"/>
        <v>44739.060366413745</v>
      </c>
      <c r="BZ77" s="110">
        <f t="shared" si="402"/>
        <v>49786.914188293653</v>
      </c>
      <c r="CA77" s="110">
        <f t="shared" si="403"/>
        <v>54483.162252472648</v>
      </c>
      <c r="CB77" s="110">
        <f t="shared" si="404"/>
        <v>66758.746274868652</v>
      </c>
      <c r="CC77" s="110">
        <f t="shared" si="405"/>
        <v>65153.749300949799</v>
      </c>
      <c r="CD77" s="110">
        <f t="shared" si="406"/>
        <v>37916.21660211742</v>
      </c>
      <c r="CE77" s="110">
        <f t="shared" si="407"/>
        <v>52456.555210968785</v>
      </c>
      <c r="CF77" s="110">
        <f t="shared" si="408"/>
        <v>76230.509045563987</v>
      </c>
      <c r="CG77" s="110">
        <f t="shared" si="409"/>
        <v>38762.347392853808</v>
      </c>
      <c r="CH77" s="110">
        <f t="shared" si="410"/>
        <v>59260.423376413142</v>
      </c>
      <c r="CI77" s="110">
        <f t="shared" si="411"/>
        <v>48372.442244220183</v>
      </c>
      <c r="CJ77" s="110">
        <f t="shared" si="412"/>
        <v>110468.96060774129</v>
      </c>
      <c r="CK77" s="110">
        <f t="shared" si="413"/>
        <v>125529.575580891</v>
      </c>
      <c r="CL77" s="110">
        <f t="shared" si="414"/>
        <v>97597.480190203161</v>
      </c>
      <c r="CM77" s="110">
        <f t="shared" si="415"/>
        <v>52011.509810172625</v>
      </c>
      <c r="CN77" s="110">
        <f t="shared" si="416"/>
        <v>144814.38748289342</v>
      </c>
      <c r="CO77" s="110">
        <f t="shared" si="417"/>
        <v>35271.250427047977</v>
      </c>
      <c r="CP77" s="110">
        <f t="shared" si="418"/>
        <v>97012.619903375598</v>
      </c>
      <c r="CQ77" s="110">
        <f t="shared" si="419"/>
        <v>92440.169472177164</v>
      </c>
      <c r="CR77" s="110">
        <f t="shared" si="420"/>
        <v>99152.015534472564</v>
      </c>
      <c r="CS77" s="110">
        <f t="shared" si="421"/>
        <v>74077.497870403022</v>
      </c>
      <c r="CT77" s="110">
        <f t="shared" si="422"/>
        <v>98219.821905400633</v>
      </c>
      <c r="CU77" s="110">
        <f t="shared" si="423"/>
        <v>71700.876229309448</v>
      </c>
      <c r="CV77" s="110">
        <f t="shared" si="424"/>
        <v>85707.190934730985</v>
      </c>
      <c r="CW77" s="110">
        <f t="shared" si="425"/>
        <v>195294.92876560974</v>
      </c>
      <c r="CX77" s="110">
        <f t="shared" si="426"/>
        <v>102415.1178737836</v>
      </c>
      <c r="CY77" s="110">
        <f t="shared" si="427"/>
        <v>32102.011547566755</v>
      </c>
      <c r="CZ77" s="110">
        <f t="shared" si="428"/>
        <v>0</v>
      </c>
      <c r="DA77" s="110">
        <f t="shared" si="429"/>
        <v>103713.7144284251</v>
      </c>
      <c r="DB77" s="110">
        <f t="shared" si="430"/>
        <v>84121.063350766679</v>
      </c>
      <c r="DC77" s="110">
        <f t="shared" si="431"/>
        <v>76949.055625610432</v>
      </c>
      <c r="DD77" s="110">
        <f t="shared" si="432"/>
        <v>233359.4168088632</v>
      </c>
      <c r="DE77" s="116">
        <f t="shared" si="310"/>
        <v>4093117.5169344936</v>
      </c>
      <c r="DF77" s="1"/>
      <c r="DG77" s="433">
        <f t="shared" ref="DG77:DV77" si="443">DG20*(1+0.27+0.242)+DG$72</f>
        <v>2707.5874167889679</v>
      </c>
      <c r="DH77" s="433">
        <f t="shared" si="443"/>
        <v>3089.8514105341815</v>
      </c>
      <c r="DI77" s="433">
        <f t="shared" si="443"/>
        <v>3082.345368838452</v>
      </c>
      <c r="DJ77" s="433">
        <f t="shared" si="443"/>
        <v>3180.035793938905</v>
      </c>
      <c r="DK77" s="433">
        <f t="shared" si="443"/>
        <v>3164.7374254204833</v>
      </c>
      <c r="DL77" s="433">
        <f t="shared" si="443"/>
        <v>2996.7227756104985</v>
      </c>
      <c r="DM77" s="433">
        <f t="shared" si="443"/>
        <v>2738.9585550359366</v>
      </c>
      <c r="DN77" s="433">
        <f t="shared" si="443"/>
        <v>2918.1958673849394</v>
      </c>
      <c r="DO77" s="433">
        <f t="shared" si="443"/>
        <v>2981.7936151894919</v>
      </c>
      <c r="DP77" s="433">
        <f t="shared" si="443"/>
        <v>2710.9820009543141</v>
      </c>
      <c r="DQ77" s="433">
        <f t="shared" si="443"/>
        <v>2952.9787122061202</v>
      </c>
      <c r="DR77" s="433">
        <f t="shared" si="443"/>
        <v>2883.4429958095798</v>
      </c>
      <c r="DS77" s="433">
        <f t="shared" si="443"/>
        <v>3146.2926897678772</v>
      </c>
      <c r="DT77" s="433">
        <f t="shared" si="443"/>
        <v>3135.7416490554297</v>
      </c>
      <c r="DU77" s="433">
        <f t="shared" si="443"/>
        <v>3146.1943520014461</v>
      </c>
      <c r="DV77" s="433">
        <f t="shared" si="443"/>
        <v>3073.7752270056171</v>
      </c>
      <c r="DW77" s="433">
        <f t="shared" ref="DW77:FD77" si="444">DW20*(1+0.27+0.242)+DW$72</f>
        <v>3147.5309889466057</v>
      </c>
      <c r="DX77" s="433">
        <f t="shared" si="444"/>
        <v>3145.3487453865246</v>
      </c>
      <c r="DY77" s="433">
        <f t="shared" si="444"/>
        <v>3150.359112572824</v>
      </c>
      <c r="DZ77" s="433">
        <f t="shared" si="444"/>
        <v>3143.5642625703467</v>
      </c>
      <c r="EA77" s="433">
        <f t="shared" si="444"/>
        <v>3102.7307148917075</v>
      </c>
      <c r="EB77" s="433">
        <f t="shared" si="444"/>
        <v>3383.3268197408411</v>
      </c>
      <c r="EC77" s="433">
        <f t="shared" si="444"/>
        <v>3142.5472798798128</v>
      </c>
      <c r="ED77" s="433">
        <f t="shared" si="444"/>
        <v>3109.7483885990564</v>
      </c>
      <c r="EE77" s="433">
        <f t="shared" si="444"/>
        <v>3323.2321396900311</v>
      </c>
      <c r="EF77" s="433">
        <f t="shared" si="444"/>
        <v>3110.5461831815664</v>
      </c>
      <c r="EG77" s="433">
        <f t="shared" si="444"/>
        <v>3118.7536617446749</v>
      </c>
      <c r="EH77" s="433">
        <f t="shared" si="444"/>
        <v>3110.4159245556125</v>
      </c>
      <c r="EI77" s="433">
        <f t="shared" si="444"/>
        <v>3489.4585728991469</v>
      </c>
      <c r="EJ77" s="433">
        <f t="shared" si="444"/>
        <v>2761.7752568667365</v>
      </c>
      <c r="EK77" s="433">
        <f t="shared" si="444"/>
        <v>3079.7720450792735</v>
      </c>
      <c r="EL77" s="433">
        <f t="shared" si="444"/>
        <v>3564.9972392108739</v>
      </c>
      <c r="EM77" s="433">
        <f t="shared" si="444"/>
        <v>2755.0327343612348</v>
      </c>
      <c r="EN77" s="433">
        <f t="shared" si="444"/>
        <v>3152.5823480815925</v>
      </c>
      <c r="EO77" s="433">
        <f t="shared" si="444"/>
        <v>3136.0301899742321</v>
      </c>
      <c r="EP77" s="433">
        <f t="shared" si="444"/>
        <v>2832.2667827543864</v>
      </c>
      <c r="EQ77" s="433">
        <f t="shared" si="444"/>
        <v>2971.6910035429437</v>
      </c>
      <c r="ER77" s="433">
        <f t="shared" si="444"/>
        <v>3151.8138126292856</v>
      </c>
      <c r="ES77" s="433">
        <f t="shared" si="444"/>
        <v>2781.8998700060106</v>
      </c>
      <c r="ET77" s="433">
        <f t="shared" si="444"/>
        <v>2905.3550333956787</v>
      </c>
      <c r="EU77" s="433">
        <f t="shared" si="444"/>
        <v>3229.6946651651301</v>
      </c>
      <c r="EV77" s="433">
        <f t="shared" si="444"/>
        <v>2875.8803721048166</v>
      </c>
      <c r="EW77" s="433">
        <f t="shared" si="444"/>
        <v>2885.9689673216208</v>
      </c>
      <c r="EX77" s="433">
        <f t="shared" si="444"/>
        <v>2827.8924050941355</v>
      </c>
      <c r="EY77" s="433">
        <f t="shared" si="444"/>
        <v>3001.9489751674464</v>
      </c>
      <c r="EZ77" s="433">
        <f t="shared" si="444"/>
        <v>2781.7720902226711</v>
      </c>
      <c r="FA77" s="433">
        <f t="shared" si="444"/>
        <v>3039.6153499486186</v>
      </c>
      <c r="FB77" s="433">
        <f t="shared" si="444"/>
        <v>3086.8324798251224</v>
      </c>
      <c r="FC77" s="433">
        <f t="shared" si="444"/>
        <v>3087.7856904871524</v>
      </c>
      <c r="FD77" s="433">
        <f t="shared" si="444"/>
        <v>2855.2946229367294</v>
      </c>
      <c r="FE77" s="338">
        <f t="shared" ref="FE77" si="445">FE20*(1+0.27+0.242)+FE$72</f>
        <v>2957.6071116748453</v>
      </c>
    </row>
    <row r="78" spans="1:165">
      <c r="A78" s="384" t="s">
        <v>117</v>
      </c>
      <c r="B78" s="385" t="s">
        <v>584</v>
      </c>
      <c r="C78" s="386" t="s">
        <v>310</v>
      </c>
      <c r="D78" s="384">
        <v>4</v>
      </c>
      <c r="E78" s="384">
        <v>1</v>
      </c>
      <c r="F78" s="439" t="s">
        <v>272</v>
      </c>
      <c r="G78" s="124">
        <f t="shared" ref="G78:BD78" si="446">G21</f>
        <v>134.42536496253479</v>
      </c>
      <c r="H78" s="124">
        <f t="shared" si="446"/>
        <v>278.36138337244472</v>
      </c>
      <c r="I78" s="124">
        <f t="shared" si="446"/>
        <v>481.77826723633996</v>
      </c>
      <c r="J78" s="124">
        <f t="shared" si="446"/>
        <v>165.46730029727107</v>
      </c>
      <c r="K78" s="124">
        <f t="shared" si="446"/>
        <v>363.06094295489902</v>
      </c>
      <c r="L78" s="124">
        <f t="shared" si="446"/>
        <v>5765.432508347265</v>
      </c>
      <c r="M78" s="124">
        <f t="shared" si="446"/>
        <v>392.45925232651655</v>
      </c>
      <c r="N78" s="124">
        <f t="shared" si="446"/>
        <v>761.844881144851</v>
      </c>
      <c r="O78" s="124">
        <f t="shared" si="446"/>
        <v>344.40842841442964</v>
      </c>
      <c r="P78" s="124">
        <f t="shared" si="446"/>
        <v>927.81539397448273</v>
      </c>
      <c r="Q78" s="124">
        <f t="shared" si="446"/>
        <v>422.86354275421655</v>
      </c>
      <c r="R78" s="124">
        <f t="shared" si="446"/>
        <v>425.04584694920368</v>
      </c>
      <c r="S78" s="124">
        <f t="shared" si="446"/>
        <v>718.75343153116035</v>
      </c>
      <c r="T78" s="124">
        <f t="shared" si="446"/>
        <v>362.46440079587325</v>
      </c>
      <c r="U78" s="124">
        <f t="shared" si="446"/>
        <v>470.59339337184429</v>
      </c>
      <c r="V78" s="124">
        <f t="shared" si="446"/>
        <v>4055.4262448384566</v>
      </c>
      <c r="W78" s="124">
        <f t="shared" si="446"/>
        <v>717.88386579582345</v>
      </c>
      <c r="X78" s="124">
        <f t="shared" si="446"/>
        <v>520.73009263885092</v>
      </c>
      <c r="Y78" s="124">
        <f t="shared" si="446"/>
        <v>498.61461111912331</v>
      </c>
      <c r="Z78" s="124">
        <f t="shared" si="446"/>
        <v>556.07205551158199</v>
      </c>
      <c r="AA78" s="124">
        <f t="shared" si="446"/>
        <v>616.53314013710508</v>
      </c>
      <c r="AB78" s="124">
        <f t="shared" si="446"/>
        <v>692.7912996623744</v>
      </c>
      <c r="AC78" s="124">
        <f t="shared" si="446"/>
        <v>727.94035545337431</v>
      </c>
      <c r="AD78" s="124">
        <f t="shared" si="446"/>
        <v>428.09282455111179</v>
      </c>
      <c r="AE78" s="124">
        <f t="shared" si="446"/>
        <v>554.21374484309899</v>
      </c>
      <c r="AF78" s="124">
        <f t="shared" si="446"/>
        <v>860.45937438216561</v>
      </c>
      <c r="AG78" s="124">
        <f t="shared" si="446"/>
        <v>436.38237432975308</v>
      </c>
      <c r="AH78" s="124">
        <f t="shared" si="446"/>
        <v>668.93587464864186</v>
      </c>
      <c r="AI78" s="124">
        <f t="shared" si="446"/>
        <v>486.71885690732176</v>
      </c>
      <c r="AJ78" s="124">
        <f t="shared" si="446"/>
        <v>1404.3977912872363</v>
      </c>
      <c r="AK78" s="124">
        <f t="shared" si="446"/>
        <v>1431.0858652571815</v>
      </c>
      <c r="AL78" s="124">
        <f t="shared" si="446"/>
        <v>961.20851971154161</v>
      </c>
      <c r="AM78" s="124">
        <f t="shared" si="446"/>
        <v>662.8433473683931</v>
      </c>
      <c r="AN78" s="124">
        <f t="shared" si="446"/>
        <v>1612.8109988616009</v>
      </c>
      <c r="AO78" s="124">
        <f t="shared" si="446"/>
        <v>394.89244583438835</v>
      </c>
      <c r="AP78" s="124">
        <f t="shared" si="446"/>
        <v>1202.6306795820312</v>
      </c>
      <c r="AQ78" s="124">
        <f t="shared" si="446"/>
        <v>1092.1826868960479</v>
      </c>
      <c r="AR78" s="124">
        <f t="shared" si="446"/>
        <v>1104.5342741728512</v>
      </c>
      <c r="AS78" s="124">
        <f t="shared" si="446"/>
        <v>934.93843713819183</v>
      </c>
      <c r="AT78" s="124">
        <f t="shared" si="446"/>
        <v>1186.9656094045117</v>
      </c>
      <c r="AU78" s="124">
        <f t="shared" si="446"/>
        <v>779.47322422838511</v>
      </c>
      <c r="AV78" s="124">
        <f t="shared" si="446"/>
        <v>1046.3684801616648</v>
      </c>
      <c r="AW78" s="124">
        <f t="shared" si="446"/>
        <v>2375.9511849937198</v>
      </c>
      <c r="AX78" s="124">
        <f t="shared" si="446"/>
        <v>1271.5674203318367</v>
      </c>
      <c r="AY78" s="124">
        <f t="shared" si="446"/>
        <v>375.46299908157943</v>
      </c>
      <c r="AZ78" s="110"/>
      <c r="BA78" s="124">
        <f t="shared" si="446"/>
        <v>1197.997091923555</v>
      </c>
      <c r="BB78" s="124">
        <f t="shared" si="446"/>
        <v>956.81923403207975</v>
      </c>
      <c r="BC78" s="124">
        <f t="shared" si="446"/>
        <v>874.97238876655695</v>
      </c>
      <c r="BD78" s="124">
        <f t="shared" si="446"/>
        <v>2869.5421453059039</v>
      </c>
      <c r="BE78" s="438">
        <f t="shared" si="382"/>
        <v>47572.213877591377</v>
      </c>
      <c r="BF78" s="208"/>
      <c r="BG78" s="110">
        <f t="shared" si="383"/>
        <v>150266.6123936518</v>
      </c>
      <c r="BH78" s="110">
        <f t="shared" si="384"/>
        <v>417572.1875410502</v>
      </c>
      <c r="BI78" s="110">
        <f t="shared" si="385"/>
        <v>719103.27073690691</v>
      </c>
      <c r="BJ78" s="110">
        <f t="shared" si="386"/>
        <v>263141.41676179413</v>
      </c>
      <c r="BK78" s="110">
        <f t="shared" si="387"/>
        <v>571818.87669343129</v>
      </c>
      <c r="BL78" s="110">
        <f t="shared" si="388"/>
        <v>8111845.5942569412</v>
      </c>
      <c r="BM78" s="110">
        <f t="shared" si="389"/>
        <v>451020.18609678606</v>
      </c>
      <c r="BN78" s="110">
        <f t="shared" si="390"/>
        <v>1012074.8394434846</v>
      </c>
      <c r="BO78" s="110">
        <f t="shared" si="391"/>
        <v>479433.88444605039</v>
      </c>
      <c r="BP78" s="110">
        <f t="shared" si="392"/>
        <v>1040302.5893433839</v>
      </c>
      <c r="BQ78" s="110">
        <f t="shared" si="393"/>
        <v>576462.58439747605</v>
      </c>
      <c r="BR78" s="110">
        <f t="shared" si="394"/>
        <v>549881.71143378469</v>
      </c>
      <c r="BS78" s="110">
        <f t="shared" si="395"/>
        <v>1118775.2634884887</v>
      </c>
      <c r="BT78" s="110">
        <f t="shared" si="396"/>
        <v>560369.38955158787</v>
      </c>
      <c r="BU78" s="110">
        <f t="shared" si="397"/>
        <v>732455.61376631318</v>
      </c>
      <c r="BV78" s="110">
        <f t="shared" si="398"/>
        <v>6018382.2971703121</v>
      </c>
      <c r="BW78" s="110">
        <f t="shared" si="399"/>
        <v>1118310.6964168563</v>
      </c>
      <c r="BX78" s="110">
        <f t="shared" si="400"/>
        <v>810050.60263874184</v>
      </c>
      <c r="BY78" s="110">
        <f t="shared" si="401"/>
        <v>778145.8799610053</v>
      </c>
      <c r="BZ78" s="110">
        <f t="shared" si="402"/>
        <v>864036.4538788622</v>
      </c>
      <c r="CA78" s="110">
        <f t="shared" si="403"/>
        <v>932806.92327483685</v>
      </c>
      <c r="CB78" s="110">
        <f t="shared" si="404"/>
        <v>1242579.1041967031</v>
      </c>
      <c r="CC78" s="110">
        <f t="shared" si="405"/>
        <v>1130348.7299248751</v>
      </c>
      <c r="CD78" s="110">
        <f t="shared" si="406"/>
        <v>650703.3004454308</v>
      </c>
      <c r="CE78" s="110">
        <f t="shared" si="407"/>
        <v>960723.37868897931</v>
      </c>
      <c r="CF78" s="110">
        <f t="shared" si="408"/>
        <v>1308589.1551778663</v>
      </c>
      <c r="CG78" s="110">
        <f t="shared" si="409"/>
        <v>667233.20132435556</v>
      </c>
      <c r="CH78" s="110">
        <f t="shared" si="410"/>
        <v>1017232.5170625297</v>
      </c>
      <c r="CI78" s="110">
        <f t="shared" si="411"/>
        <v>924627.27874502365</v>
      </c>
      <c r="CJ78" s="110">
        <f t="shared" si="412"/>
        <v>1645999.1858094996</v>
      </c>
      <c r="CK78" s="110">
        <f t="shared" si="413"/>
        <v>2132359.1719690328</v>
      </c>
      <c r="CL78" s="110">
        <f t="shared" si="414"/>
        <v>1898630.9794827516</v>
      </c>
      <c r="CM78" s="110">
        <f t="shared" si="415"/>
        <v>772404.39381724701</v>
      </c>
      <c r="CN78" s="110">
        <f t="shared" si="416"/>
        <v>2520564.1144535635</v>
      </c>
      <c r="CO78" s="110">
        <f t="shared" si="417"/>
        <v>610617.03845005354</v>
      </c>
      <c r="CP78" s="110">
        <f t="shared" si="418"/>
        <v>1494296.9411860653</v>
      </c>
      <c r="CQ78" s="110">
        <f t="shared" si="419"/>
        <v>1509339.4293162478</v>
      </c>
      <c r="CR78" s="110">
        <f t="shared" si="420"/>
        <v>1725360.4940137735</v>
      </c>
      <c r="CS78" s="110">
        <f t="shared" si="421"/>
        <v>1114593.0631415886</v>
      </c>
      <c r="CT78" s="110">
        <f t="shared" si="422"/>
        <v>1561585.9625427618</v>
      </c>
      <c r="CU78" s="110">
        <f t="shared" si="423"/>
        <v>1278298.2305038113</v>
      </c>
      <c r="CV78" s="110">
        <f t="shared" si="424"/>
        <v>1345773.363653583</v>
      </c>
      <c r="CW78" s="110">
        <f t="shared" si="425"/>
        <v>3079769.0697737345</v>
      </c>
      <c r="CX78" s="110">
        <f t="shared" si="426"/>
        <v>1574390.148902508</v>
      </c>
      <c r="CY78" s="110">
        <f t="shared" si="427"/>
        <v>530231.00332070701</v>
      </c>
      <c r="CZ78" s="110">
        <f t="shared" si="428"/>
        <v>0</v>
      </c>
      <c r="DA78" s="110">
        <f t="shared" si="429"/>
        <v>1736942.579913192</v>
      </c>
      <c r="DB78" s="110">
        <f t="shared" si="430"/>
        <v>1432443.786542841</v>
      </c>
      <c r="DC78" s="110">
        <f t="shared" si="431"/>
        <v>1310745.7876091304</v>
      </c>
      <c r="DD78" s="110">
        <f t="shared" si="432"/>
        <v>3631553.0508276913</v>
      </c>
      <c r="DE78" s="116">
        <f t="shared" si="310"/>
        <v>68084191.334487289</v>
      </c>
      <c r="DF78" s="1"/>
      <c r="DG78" s="433">
        <f t="shared" ref="DG78:FD78" si="447">DG21*(1+0.27+0.242)+DG$72</f>
        <v>1117.8441839122554</v>
      </c>
      <c r="DH78" s="433">
        <f t="shared" si="447"/>
        <v>1500.1081776574692</v>
      </c>
      <c r="DI78" s="433">
        <f t="shared" si="447"/>
        <v>1492.6021359617398</v>
      </c>
      <c r="DJ78" s="433">
        <f t="shared" si="447"/>
        <v>1590.2925610621926</v>
      </c>
      <c r="DK78" s="433">
        <f t="shared" si="447"/>
        <v>1574.9941925437711</v>
      </c>
      <c r="DL78" s="433">
        <f t="shared" si="447"/>
        <v>1406.9795427337863</v>
      </c>
      <c r="DM78" s="433">
        <f t="shared" si="447"/>
        <v>1149.2153221592243</v>
      </c>
      <c r="DN78" s="433">
        <f t="shared" si="447"/>
        <v>1328.4526345082272</v>
      </c>
      <c r="DO78" s="433">
        <f t="shared" si="447"/>
        <v>1392.0503823127797</v>
      </c>
      <c r="DP78" s="433">
        <f t="shared" si="447"/>
        <v>1121.2387680776019</v>
      </c>
      <c r="DQ78" s="433">
        <f t="shared" si="447"/>
        <v>1363.235479329408</v>
      </c>
      <c r="DR78" s="433">
        <f t="shared" si="447"/>
        <v>1293.6997629328675</v>
      </c>
      <c r="DS78" s="433">
        <f t="shared" si="447"/>
        <v>1556.5494568911649</v>
      </c>
      <c r="DT78" s="433">
        <f t="shared" si="447"/>
        <v>1545.9984161787174</v>
      </c>
      <c r="DU78" s="433">
        <f t="shared" si="447"/>
        <v>1556.4511191247339</v>
      </c>
      <c r="DV78" s="433">
        <f t="shared" si="447"/>
        <v>1484.0319941289051</v>
      </c>
      <c r="DW78" s="433">
        <f t="shared" si="447"/>
        <v>1557.7877560698935</v>
      </c>
      <c r="DX78" s="433">
        <f t="shared" si="447"/>
        <v>1555.6055125098126</v>
      </c>
      <c r="DY78" s="433">
        <f t="shared" si="447"/>
        <v>1560.6158796961117</v>
      </c>
      <c r="DZ78" s="433">
        <f t="shared" si="447"/>
        <v>1553.8210296936345</v>
      </c>
      <c r="EA78" s="433">
        <f t="shared" si="447"/>
        <v>1512.9874820149953</v>
      </c>
      <c r="EB78" s="433">
        <f t="shared" si="447"/>
        <v>1793.5835868641288</v>
      </c>
      <c r="EC78" s="433">
        <f t="shared" si="447"/>
        <v>1552.8040470031005</v>
      </c>
      <c r="ED78" s="433">
        <f t="shared" si="447"/>
        <v>1520.0051557223442</v>
      </c>
      <c r="EE78" s="433">
        <f t="shared" si="447"/>
        <v>1733.4889068133189</v>
      </c>
      <c r="EF78" s="433">
        <f t="shared" si="447"/>
        <v>1520.802950304854</v>
      </c>
      <c r="EG78" s="433">
        <f t="shared" si="447"/>
        <v>1529.0104288679627</v>
      </c>
      <c r="EH78" s="433">
        <f t="shared" si="447"/>
        <v>1520.6726916789003</v>
      </c>
      <c r="EI78" s="433">
        <f t="shared" si="447"/>
        <v>1899.7153400224349</v>
      </c>
      <c r="EJ78" s="433">
        <f t="shared" si="447"/>
        <v>1172.0320239900245</v>
      </c>
      <c r="EK78" s="433">
        <f t="shared" si="447"/>
        <v>1490.0288122025613</v>
      </c>
      <c r="EL78" s="433">
        <f t="shared" si="447"/>
        <v>1975.2540063341617</v>
      </c>
      <c r="EM78" s="433">
        <f t="shared" si="447"/>
        <v>1165.2895014845226</v>
      </c>
      <c r="EN78" s="433">
        <f t="shared" si="447"/>
        <v>1562.8391152048803</v>
      </c>
      <c r="EO78" s="433">
        <f t="shared" si="447"/>
        <v>1546.2869570975199</v>
      </c>
      <c r="EP78" s="433">
        <f t="shared" si="447"/>
        <v>1242.5235498776742</v>
      </c>
      <c r="EQ78" s="433">
        <f t="shared" si="447"/>
        <v>1381.9477706662312</v>
      </c>
      <c r="ER78" s="433">
        <f t="shared" si="447"/>
        <v>1562.0705797525734</v>
      </c>
      <c r="ES78" s="433">
        <f t="shared" si="447"/>
        <v>1192.1566371292984</v>
      </c>
      <c r="ET78" s="433">
        <f t="shared" si="447"/>
        <v>1315.6118005189664</v>
      </c>
      <c r="EU78" s="433">
        <f t="shared" si="447"/>
        <v>1639.9514322884179</v>
      </c>
      <c r="EV78" s="433">
        <f t="shared" si="447"/>
        <v>1286.1371392281044</v>
      </c>
      <c r="EW78" s="433">
        <f t="shared" si="447"/>
        <v>1296.2257344449083</v>
      </c>
      <c r="EX78" s="433">
        <f t="shared" si="447"/>
        <v>1238.1491722174233</v>
      </c>
      <c r="EY78" s="433">
        <f t="shared" si="447"/>
        <v>1412.205742290734</v>
      </c>
      <c r="EZ78" s="433">
        <f t="shared" si="447"/>
        <v>1192.0288573459588</v>
      </c>
      <c r="FA78" s="433">
        <f t="shared" si="447"/>
        <v>1449.8721170719064</v>
      </c>
      <c r="FB78" s="433">
        <f t="shared" si="447"/>
        <v>1497.0892469484102</v>
      </c>
      <c r="FC78" s="433">
        <f t="shared" si="447"/>
        <v>1498.0424576104401</v>
      </c>
      <c r="FD78" s="433">
        <f t="shared" si="447"/>
        <v>1265.5513900600174</v>
      </c>
      <c r="FE78" s="338">
        <f t="shared" ref="FE78" si="448">FE21*(1+0.27+0.242)+FE$72</f>
        <v>1367.8638787981331</v>
      </c>
    </row>
    <row r="79" spans="1:165">
      <c r="A79" s="1" t="s">
        <v>117</v>
      </c>
      <c r="B79" s="2" t="s">
        <v>271</v>
      </c>
      <c r="C79" s="37" t="s">
        <v>540</v>
      </c>
      <c r="D79" s="1">
        <v>5</v>
      </c>
      <c r="E79" s="1">
        <v>1</v>
      </c>
      <c r="F79" s="68" t="s">
        <v>211</v>
      </c>
      <c r="G79" s="7">
        <f>G24</f>
        <v>0</v>
      </c>
      <c r="H79" s="359">
        <f t="shared" ref="H79:BD79" si="449">H24</f>
        <v>0</v>
      </c>
      <c r="I79" s="359">
        <f t="shared" si="449"/>
        <v>0</v>
      </c>
      <c r="J79" s="359">
        <f t="shared" si="449"/>
        <v>0</v>
      </c>
      <c r="K79" s="359">
        <f t="shared" si="449"/>
        <v>0</v>
      </c>
      <c r="L79" s="359">
        <f t="shared" si="449"/>
        <v>8</v>
      </c>
      <c r="M79" s="359">
        <f t="shared" si="449"/>
        <v>0</v>
      </c>
      <c r="N79" s="359">
        <f t="shared" si="449"/>
        <v>0</v>
      </c>
      <c r="O79" s="359">
        <f t="shared" si="449"/>
        <v>0</v>
      </c>
      <c r="P79" s="359">
        <f t="shared" si="449"/>
        <v>0</v>
      </c>
      <c r="Q79" s="359">
        <f t="shared" si="449"/>
        <v>0</v>
      </c>
      <c r="R79" s="359">
        <f t="shared" si="449"/>
        <v>0</v>
      </c>
      <c r="S79" s="359">
        <f t="shared" si="449"/>
        <v>0</v>
      </c>
      <c r="T79" s="359">
        <f t="shared" si="449"/>
        <v>0</v>
      </c>
      <c r="U79" s="359">
        <f t="shared" si="449"/>
        <v>0</v>
      </c>
      <c r="V79" s="359">
        <f t="shared" si="449"/>
        <v>0</v>
      </c>
      <c r="W79" s="359">
        <f t="shared" si="449"/>
        <v>0</v>
      </c>
      <c r="X79" s="359">
        <f t="shared" si="449"/>
        <v>0</v>
      </c>
      <c r="Y79" s="359">
        <f t="shared" si="449"/>
        <v>0</v>
      </c>
      <c r="Z79" s="359">
        <f t="shared" si="449"/>
        <v>0</v>
      </c>
      <c r="AA79" s="359">
        <f t="shared" si="449"/>
        <v>0</v>
      </c>
      <c r="AB79" s="359">
        <f t="shared" si="449"/>
        <v>0</v>
      </c>
      <c r="AC79" s="359">
        <f t="shared" si="449"/>
        <v>0</v>
      </c>
      <c r="AD79" s="359">
        <f t="shared" si="449"/>
        <v>0</v>
      </c>
      <c r="AE79" s="359">
        <f t="shared" si="449"/>
        <v>0</v>
      </c>
      <c r="AF79" s="359">
        <f t="shared" si="449"/>
        <v>0</v>
      </c>
      <c r="AG79" s="359">
        <f t="shared" si="449"/>
        <v>0</v>
      </c>
      <c r="AH79" s="359">
        <f t="shared" si="449"/>
        <v>0</v>
      </c>
      <c r="AI79" s="359">
        <f t="shared" si="449"/>
        <v>0</v>
      </c>
      <c r="AJ79" s="359">
        <f t="shared" si="449"/>
        <v>0</v>
      </c>
      <c r="AK79" s="359">
        <f t="shared" si="449"/>
        <v>0</v>
      </c>
      <c r="AL79" s="359">
        <f t="shared" si="449"/>
        <v>0</v>
      </c>
      <c r="AM79" s="359">
        <f t="shared" si="449"/>
        <v>0</v>
      </c>
      <c r="AN79" s="359">
        <f t="shared" si="449"/>
        <v>0</v>
      </c>
      <c r="AO79" s="359">
        <f t="shared" si="449"/>
        <v>0</v>
      </c>
      <c r="AP79" s="359">
        <f t="shared" si="449"/>
        <v>0</v>
      </c>
      <c r="AQ79" s="359">
        <f t="shared" si="449"/>
        <v>0</v>
      </c>
      <c r="AR79" s="359">
        <f t="shared" si="449"/>
        <v>0</v>
      </c>
      <c r="AS79" s="359">
        <f t="shared" si="449"/>
        <v>0</v>
      </c>
      <c r="AT79" s="359">
        <f t="shared" si="449"/>
        <v>0</v>
      </c>
      <c r="AU79" s="359">
        <f t="shared" si="449"/>
        <v>0</v>
      </c>
      <c r="AV79" s="359">
        <f t="shared" si="449"/>
        <v>0</v>
      </c>
      <c r="AW79" s="359">
        <f t="shared" si="449"/>
        <v>0</v>
      </c>
      <c r="AX79" s="359">
        <f t="shared" si="449"/>
        <v>0</v>
      </c>
      <c r="AY79" s="359">
        <f t="shared" si="449"/>
        <v>0</v>
      </c>
      <c r="AZ79" s="359">
        <f t="shared" si="449"/>
        <v>0</v>
      </c>
      <c r="BA79" s="359">
        <f t="shared" si="449"/>
        <v>0</v>
      </c>
      <c r="BB79" s="359">
        <f t="shared" si="449"/>
        <v>0</v>
      </c>
      <c r="BC79" s="359">
        <f t="shared" si="449"/>
        <v>0</v>
      </c>
      <c r="BD79" s="359">
        <f t="shared" si="449"/>
        <v>0</v>
      </c>
      <c r="BE79" s="438">
        <f t="shared" si="382"/>
        <v>8</v>
      </c>
      <c r="BF79" s="413" t="s">
        <v>142</v>
      </c>
      <c r="BG79" s="110"/>
      <c r="BH79" s="359"/>
      <c r="BI79" s="359"/>
      <c r="BJ79" s="359"/>
      <c r="BK79" s="359"/>
      <c r="BL79" s="359">
        <f>L79*DL79</f>
        <v>845280.18400000001</v>
      </c>
      <c r="BM79" s="359"/>
      <c r="BN79" s="359"/>
      <c r="BO79" s="359"/>
      <c r="BP79" s="359"/>
      <c r="BQ79" s="359"/>
      <c r="BR79" s="359"/>
      <c r="BS79" s="359"/>
      <c r="BT79" s="359"/>
      <c r="BU79" s="359"/>
      <c r="BV79" s="359"/>
      <c r="BW79" s="359"/>
      <c r="BX79" s="359"/>
      <c r="BY79" s="359"/>
      <c r="BZ79" s="359"/>
      <c r="CA79" s="359"/>
      <c r="CB79" s="359"/>
      <c r="CC79" s="359"/>
      <c r="CD79" s="359"/>
      <c r="CE79" s="359"/>
      <c r="CF79" s="359"/>
      <c r="CG79" s="359"/>
      <c r="CH79" s="359"/>
      <c r="CI79" s="359"/>
      <c r="CJ79" s="359"/>
      <c r="CK79" s="359"/>
      <c r="CL79" s="359"/>
      <c r="CM79" s="359"/>
      <c r="CN79" s="359"/>
      <c r="CO79" s="359"/>
      <c r="CP79" s="359"/>
      <c r="CQ79" s="359"/>
      <c r="CR79" s="359"/>
      <c r="CS79" s="359"/>
      <c r="CT79" s="359"/>
      <c r="CU79" s="359"/>
      <c r="CV79" s="359"/>
      <c r="CW79" s="359"/>
      <c r="CX79" s="359"/>
      <c r="CY79" s="359"/>
      <c r="CZ79" s="359"/>
      <c r="DA79" s="359"/>
      <c r="DB79" s="359"/>
      <c r="DC79" s="359"/>
      <c r="DD79" s="359"/>
      <c r="DE79" s="354">
        <f t="shared" si="310"/>
        <v>845280.18400000001</v>
      </c>
      <c r="DF79" s="1"/>
      <c r="DG79" s="1"/>
      <c r="DH79" s="1"/>
      <c r="DI79" s="1"/>
      <c r="DJ79" s="1"/>
      <c r="DK79" s="1"/>
      <c r="DL79" s="433">
        <f>DL24*(1+0.27+0.242)+DL$13</f>
        <v>105660.023</v>
      </c>
      <c r="DM79" s="433"/>
      <c r="DN79" s="433"/>
      <c r="DO79" s="433"/>
      <c r="DP79" s="433"/>
      <c r="DQ79" s="433"/>
      <c r="DR79" s="433"/>
      <c r="DS79" s="433"/>
      <c r="DT79" s="433"/>
      <c r="DU79" s="433"/>
      <c r="DV79" s="433"/>
      <c r="DW79" s="433"/>
      <c r="DX79" s="433"/>
      <c r="DY79" s="433"/>
      <c r="DZ79" s="433"/>
      <c r="EA79" s="433"/>
      <c r="EB79" s="433"/>
      <c r="EC79" s="433"/>
      <c r="ED79" s="433"/>
      <c r="EE79" s="433"/>
      <c r="EF79" s="433"/>
      <c r="EG79" s="433"/>
      <c r="EH79" s="433"/>
      <c r="EI79" s="433"/>
      <c r="EJ79" s="433"/>
      <c r="EK79" s="433"/>
      <c r="EL79" s="433"/>
      <c r="EM79" s="433"/>
      <c r="EN79" s="433"/>
      <c r="EO79" s="433"/>
      <c r="EP79" s="433"/>
      <c r="EQ79" s="433"/>
      <c r="ER79" s="433"/>
      <c r="ES79" s="433"/>
      <c r="ET79" s="433"/>
      <c r="EU79" s="433"/>
      <c r="EV79" s="433"/>
      <c r="EW79" s="433"/>
      <c r="EX79" s="433"/>
      <c r="EY79" s="433"/>
      <c r="EZ79" s="433"/>
      <c r="FA79" s="433"/>
      <c r="FB79" s="433"/>
      <c r="FC79" s="433"/>
      <c r="FD79" s="433"/>
      <c r="FE79" s="338">
        <f>FE24*(1+0.27+0.242)+FE$13</f>
        <v>105121.85892472653</v>
      </c>
    </row>
    <row r="80" spans="1:165">
      <c r="A80" s="1" t="s">
        <v>117</v>
      </c>
      <c r="B80" s="2" t="s">
        <v>278</v>
      </c>
      <c r="C80" s="37" t="s">
        <v>540</v>
      </c>
      <c r="D80" s="1">
        <v>5</v>
      </c>
      <c r="E80" s="1">
        <v>1</v>
      </c>
      <c r="F80" s="68" t="s">
        <v>211</v>
      </c>
      <c r="G80" s="359">
        <f t="shared" ref="G80" si="450">G25</f>
        <v>0</v>
      </c>
      <c r="H80" s="359">
        <f t="shared" ref="H80:BD80" si="451">H25</f>
        <v>0</v>
      </c>
      <c r="I80" s="359">
        <f t="shared" si="451"/>
        <v>0</v>
      </c>
      <c r="J80" s="359">
        <f t="shared" si="451"/>
        <v>0</v>
      </c>
      <c r="K80" s="359">
        <f t="shared" si="451"/>
        <v>0</v>
      </c>
      <c r="L80" s="359">
        <f t="shared" si="451"/>
        <v>23</v>
      </c>
      <c r="M80" s="359">
        <f t="shared" si="451"/>
        <v>0</v>
      </c>
      <c r="N80" s="359">
        <f t="shared" si="451"/>
        <v>0</v>
      </c>
      <c r="O80" s="359">
        <f t="shared" si="451"/>
        <v>0</v>
      </c>
      <c r="P80" s="359">
        <f t="shared" si="451"/>
        <v>0</v>
      </c>
      <c r="Q80" s="359">
        <f t="shared" si="451"/>
        <v>0</v>
      </c>
      <c r="R80" s="359">
        <f t="shared" si="451"/>
        <v>0</v>
      </c>
      <c r="S80" s="359">
        <f t="shared" si="451"/>
        <v>0</v>
      </c>
      <c r="T80" s="359">
        <f t="shared" si="451"/>
        <v>0</v>
      </c>
      <c r="U80" s="359">
        <f t="shared" si="451"/>
        <v>0</v>
      </c>
      <c r="V80" s="359">
        <f t="shared" si="451"/>
        <v>0</v>
      </c>
      <c r="W80" s="359">
        <f t="shared" si="451"/>
        <v>0</v>
      </c>
      <c r="X80" s="359">
        <f t="shared" si="451"/>
        <v>0</v>
      </c>
      <c r="Y80" s="359">
        <f t="shared" si="451"/>
        <v>0</v>
      </c>
      <c r="Z80" s="359">
        <f t="shared" si="451"/>
        <v>0</v>
      </c>
      <c r="AA80" s="359">
        <f t="shared" si="451"/>
        <v>0</v>
      </c>
      <c r="AB80" s="359">
        <f t="shared" si="451"/>
        <v>0</v>
      </c>
      <c r="AC80" s="359">
        <f t="shared" si="451"/>
        <v>0</v>
      </c>
      <c r="AD80" s="359">
        <f t="shared" si="451"/>
        <v>0</v>
      </c>
      <c r="AE80" s="359">
        <f t="shared" si="451"/>
        <v>0</v>
      </c>
      <c r="AF80" s="359">
        <f t="shared" si="451"/>
        <v>0</v>
      </c>
      <c r="AG80" s="359">
        <f t="shared" si="451"/>
        <v>0</v>
      </c>
      <c r="AH80" s="359">
        <f t="shared" si="451"/>
        <v>0</v>
      </c>
      <c r="AI80" s="359">
        <f t="shared" si="451"/>
        <v>0</v>
      </c>
      <c r="AJ80" s="359">
        <f t="shared" si="451"/>
        <v>0</v>
      </c>
      <c r="AK80" s="359">
        <f t="shared" si="451"/>
        <v>0</v>
      </c>
      <c r="AL80" s="359">
        <f t="shared" si="451"/>
        <v>0</v>
      </c>
      <c r="AM80" s="359">
        <f t="shared" si="451"/>
        <v>0</v>
      </c>
      <c r="AN80" s="359">
        <f t="shared" si="451"/>
        <v>0</v>
      </c>
      <c r="AO80" s="359">
        <f t="shared" si="451"/>
        <v>0</v>
      </c>
      <c r="AP80" s="359">
        <f t="shared" si="451"/>
        <v>0</v>
      </c>
      <c r="AQ80" s="359">
        <f t="shared" si="451"/>
        <v>0</v>
      </c>
      <c r="AR80" s="359">
        <f t="shared" si="451"/>
        <v>0</v>
      </c>
      <c r="AS80" s="359">
        <f t="shared" si="451"/>
        <v>0</v>
      </c>
      <c r="AT80" s="359">
        <f t="shared" si="451"/>
        <v>0</v>
      </c>
      <c r="AU80" s="359">
        <f t="shared" si="451"/>
        <v>0</v>
      </c>
      <c r="AV80" s="359">
        <f t="shared" si="451"/>
        <v>0</v>
      </c>
      <c r="AW80" s="359">
        <f t="shared" si="451"/>
        <v>0</v>
      </c>
      <c r="AX80" s="359">
        <f t="shared" si="451"/>
        <v>0</v>
      </c>
      <c r="AY80" s="359">
        <f t="shared" si="451"/>
        <v>0</v>
      </c>
      <c r="AZ80" s="359">
        <f t="shared" si="451"/>
        <v>0</v>
      </c>
      <c r="BA80" s="359">
        <f t="shared" si="451"/>
        <v>0</v>
      </c>
      <c r="BB80" s="359">
        <f t="shared" si="451"/>
        <v>0</v>
      </c>
      <c r="BC80" s="359">
        <f t="shared" si="451"/>
        <v>0</v>
      </c>
      <c r="BD80" s="359">
        <f t="shared" si="451"/>
        <v>0</v>
      </c>
      <c r="BE80" s="438">
        <f t="shared" si="382"/>
        <v>23</v>
      </c>
      <c r="BF80" s="413" t="s">
        <v>143</v>
      </c>
      <c r="BG80" s="359"/>
      <c r="BH80" s="359"/>
      <c r="BI80" s="359"/>
      <c r="BJ80" s="359"/>
      <c r="BK80" s="359"/>
      <c r="BL80" s="359">
        <f t="shared" ref="BL80:BL84" si="452">L80*DL80</f>
        <v>1019197.06</v>
      </c>
      <c r="BM80" s="359"/>
      <c r="BN80" s="359"/>
      <c r="BO80" s="359"/>
      <c r="BP80" s="359"/>
      <c r="BQ80" s="359"/>
      <c r="BR80" s="359"/>
      <c r="BS80" s="359"/>
      <c r="BT80" s="359"/>
      <c r="BU80" s="359"/>
      <c r="BV80" s="359"/>
      <c r="BW80" s="359"/>
      <c r="BX80" s="359"/>
      <c r="BY80" s="359"/>
      <c r="BZ80" s="359"/>
      <c r="CA80" s="359"/>
      <c r="CB80" s="359"/>
      <c r="CC80" s="359"/>
      <c r="CD80" s="359"/>
      <c r="CE80" s="359"/>
      <c r="CF80" s="359"/>
      <c r="CG80" s="359"/>
      <c r="CH80" s="359"/>
      <c r="CI80" s="359"/>
      <c r="CJ80" s="359"/>
      <c r="CK80" s="359"/>
      <c r="CL80" s="359"/>
      <c r="CM80" s="359"/>
      <c r="CN80" s="359"/>
      <c r="CO80" s="359"/>
      <c r="CP80" s="359"/>
      <c r="CQ80" s="359"/>
      <c r="CR80" s="359"/>
      <c r="CS80" s="359"/>
      <c r="CT80" s="359"/>
      <c r="CU80" s="359"/>
      <c r="CV80" s="359"/>
      <c r="CW80" s="359"/>
      <c r="CX80" s="359"/>
      <c r="CY80" s="359"/>
      <c r="CZ80" s="359"/>
      <c r="DA80" s="359"/>
      <c r="DB80" s="359"/>
      <c r="DC80" s="359"/>
      <c r="DD80" s="359"/>
      <c r="DE80" s="354">
        <f t="shared" si="310"/>
        <v>1019197.06</v>
      </c>
      <c r="DF80" s="1"/>
      <c r="DG80" s="1"/>
      <c r="DH80" s="1"/>
      <c r="DI80" s="1"/>
      <c r="DJ80" s="1"/>
      <c r="DK80" s="1"/>
      <c r="DL80" s="433">
        <f t="shared" ref="DL80:DL85" si="453">DL25*(1+0.27+0.242)+DL$13</f>
        <v>44312.915652173913</v>
      </c>
      <c r="DM80" s="433"/>
      <c r="DN80" s="433"/>
      <c r="DO80" s="433"/>
      <c r="DP80" s="433"/>
      <c r="DQ80" s="433"/>
      <c r="DR80" s="433"/>
      <c r="DS80" s="433"/>
      <c r="DT80" s="433"/>
      <c r="DU80" s="433"/>
      <c r="DV80" s="433"/>
      <c r="DW80" s="433"/>
      <c r="DX80" s="433"/>
      <c r="DY80" s="433"/>
      <c r="DZ80" s="433"/>
      <c r="EA80" s="433"/>
      <c r="EB80" s="433"/>
      <c r="EC80" s="433"/>
      <c r="ED80" s="433"/>
      <c r="EE80" s="433"/>
      <c r="EF80" s="433"/>
      <c r="EG80" s="433"/>
      <c r="EH80" s="433"/>
      <c r="EI80" s="433"/>
      <c r="EJ80" s="433"/>
      <c r="EK80" s="433"/>
      <c r="EL80" s="433"/>
      <c r="EM80" s="433"/>
      <c r="EN80" s="433"/>
      <c r="EO80" s="433"/>
      <c r="EP80" s="433"/>
      <c r="EQ80" s="433"/>
      <c r="ER80" s="433"/>
      <c r="ES80" s="433"/>
      <c r="ET80" s="433"/>
      <c r="EU80" s="433"/>
      <c r="EV80" s="433"/>
      <c r="EW80" s="433"/>
      <c r="EX80" s="433"/>
      <c r="EY80" s="433"/>
      <c r="EZ80" s="433"/>
      <c r="FA80" s="433"/>
      <c r="FB80" s="433"/>
      <c r="FC80" s="433"/>
      <c r="FD80" s="433"/>
      <c r="FE80" s="338">
        <f t="shared" ref="FE80:FE85" si="454">FE25*(1+0.27+0.242)+FE$13</f>
        <v>43774.751576900446</v>
      </c>
    </row>
    <row r="81" spans="1:165">
      <c r="A81" s="1" t="s">
        <v>117</v>
      </c>
      <c r="B81" s="2" t="s">
        <v>402</v>
      </c>
      <c r="C81" s="37" t="s">
        <v>540</v>
      </c>
      <c r="D81" s="1">
        <v>5</v>
      </c>
      <c r="E81" s="1">
        <v>1</v>
      </c>
      <c r="F81" s="68" t="s">
        <v>211</v>
      </c>
      <c r="G81" s="359">
        <f t="shared" ref="G81" si="455">G26</f>
        <v>0</v>
      </c>
      <c r="H81" s="359">
        <f t="shared" ref="H81:BD81" si="456">H26</f>
        <v>0</v>
      </c>
      <c r="I81" s="359">
        <f t="shared" si="456"/>
        <v>0</v>
      </c>
      <c r="J81" s="359">
        <f t="shared" si="456"/>
        <v>0</v>
      </c>
      <c r="K81" s="359">
        <f t="shared" si="456"/>
        <v>0</v>
      </c>
      <c r="L81" s="359">
        <f t="shared" si="456"/>
        <v>96</v>
      </c>
      <c r="M81" s="359">
        <f t="shared" si="456"/>
        <v>0</v>
      </c>
      <c r="N81" s="359">
        <f t="shared" si="456"/>
        <v>0</v>
      </c>
      <c r="O81" s="359">
        <f t="shared" si="456"/>
        <v>0</v>
      </c>
      <c r="P81" s="359">
        <f t="shared" si="456"/>
        <v>0</v>
      </c>
      <c r="Q81" s="359">
        <f t="shared" si="456"/>
        <v>0</v>
      </c>
      <c r="R81" s="359">
        <f t="shared" si="456"/>
        <v>0</v>
      </c>
      <c r="S81" s="359">
        <f t="shared" si="456"/>
        <v>0</v>
      </c>
      <c r="T81" s="359">
        <f t="shared" si="456"/>
        <v>0</v>
      </c>
      <c r="U81" s="359">
        <f t="shared" si="456"/>
        <v>0</v>
      </c>
      <c r="V81" s="359">
        <f t="shared" si="456"/>
        <v>0</v>
      </c>
      <c r="W81" s="359">
        <f t="shared" si="456"/>
        <v>0</v>
      </c>
      <c r="X81" s="359">
        <f t="shared" si="456"/>
        <v>0</v>
      </c>
      <c r="Y81" s="359">
        <f t="shared" si="456"/>
        <v>0</v>
      </c>
      <c r="Z81" s="359">
        <f t="shared" si="456"/>
        <v>0</v>
      </c>
      <c r="AA81" s="359">
        <f t="shared" si="456"/>
        <v>0</v>
      </c>
      <c r="AB81" s="359">
        <f t="shared" si="456"/>
        <v>0</v>
      </c>
      <c r="AC81" s="359">
        <f t="shared" si="456"/>
        <v>0</v>
      </c>
      <c r="AD81" s="359">
        <f t="shared" si="456"/>
        <v>0</v>
      </c>
      <c r="AE81" s="359">
        <f t="shared" si="456"/>
        <v>0</v>
      </c>
      <c r="AF81" s="359">
        <f t="shared" si="456"/>
        <v>0</v>
      </c>
      <c r="AG81" s="359">
        <f t="shared" si="456"/>
        <v>0</v>
      </c>
      <c r="AH81" s="359">
        <f t="shared" si="456"/>
        <v>0</v>
      </c>
      <c r="AI81" s="359">
        <f t="shared" si="456"/>
        <v>0</v>
      </c>
      <c r="AJ81" s="359">
        <f t="shared" si="456"/>
        <v>0</v>
      </c>
      <c r="AK81" s="359">
        <f t="shared" si="456"/>
        <v>0</v>
      </c>
      <c r="AL81" s="359">
        <f t="shared" si="456"/>
        <v>0</v>
      </c>
      <c r="AM81" s="359">
        <f t="shared" si="456"/>
        <v>0</v>
      </c>
      <c r="AN81" s="359">
        <f t="shared" si="456"/>
        <v>0</v>
      </c>
      <c r="AO81" s="359">
        <f t="shared" si="456"/>
        <v>0</v>
      </c>
      <c r="AP81" s="359">
        <f t="shared" si="456"/>
        <v>0</v>
      </c>
      <c r="AQ81" s="359">
        <f t="shared" si="456"/>
        <v>0</v>
      </c>
      <c r="AR81" s="359">
        <f t="shared" si="456"/>
        <v>0</v>
      </c>
      <c r="AS81" s="359">
        <f t="shared" si="456"/>
        <v>0</v>
      </c>
      <c r="AT81" s="359">
        <f t="shared" si="456"/>
        <v>0</v>
      </c>
      <c r="AU81" s="359">
        <f t="shared" si="456"/>
        <v>0</v>
      </c>
      <c r="AV81" s="359">
        <f t="shared" si="456"/>
        <v>0</v>
      </c>
      <c r="AW81" s="359">
        <f t="shared" si="456"/>
        <v>0</v>
      </c>
      <c r="AX81" s="359">
        <f t="shared" si="456"/>
        <v>0</v>
      </c>
      <c r="AY81" s="359">
        <f t="shared" si="456"/>
        <v>0</v>
      </c>
      <c r="AZ81" s="359">
        <f t="shared" si="456"/>
        <v>0</v>
      </c>
      <c r="BA81" s="359">
        <f t="shared" si="456"/>
        <v>0</v>
      </c>
      <c r="BB81" s="359">
        <f t="shared" si="456"/>
        <v>0</v>
      </c>
      <c r="BC81" s="359">
        <f t="shared" si="456"/>
        <v>0</v>
      </c>
      <c r="BD81" s="359">
        <f t="shared" si="456"/>
        <v>0</v>
      </c>
      <c r="BE81" s="438">
        <f t="shared" si="382"/>
        <v>96</v>
      </c>
      <c r="BF81" s="413" t="s">
        <v>144</v>
      </c>
      <c r="BG81" s="359"/>
      <c r="BH81" s="359"/>
      <c r="BI81" s="359"/>
      <c r="BJ81" s="359"/>
      <c r="BK81" s="359"/>
      <c r="BL81" s="359">
        <f t="shared" si="452"/>
        <v>2081695.7280000004</v>
      </c>
      <c r="BM81" s="359"/>
      <c r="BN81" s="359"/>
      <c r="BO81" s="359"/>
      <c r="BP81" s="359"/>
      <c r="BQ81" s="359"/>
      <c r="BR81" s="359"/>
      <c r="BS81" s="359"/>
      <c r="BT81" s="359"/>
      <c r="BU81" s="359"/>
      <c r="BV81" s="359"/>
      <c r="BW81" s="359"/>
      <c r="BX81" s="359"/>
      <c r="BY81" s="359"/>
      <c r="BZ81" s="359"/>
      <c r="CA81" s="359"/>
      <c r="CB81" s="359"/>
      <c r="CC81" s="359"/>
      <c r="CD81" s="359"/>
      <c r="CE81" s="359"/>
      <c r="CF81" s="359"/>
      <c r="CG81" s="359"/>
      <c r="CH81" s="359"/>
      <c r="CI81" s="359"/>
      <c r="CJ81" s="359"/>
      <c r="CK81" s="359"/>
      <c r="CL81" s="359"/>
      <c r="CM81" s="359"/>
      <c r="CN81" s="359"/>
      <c r="CO81" s="359"/>
      <c r="CP81" s="359"/>
      <c r="CQ81" s="359"/>
      <c r="CR81" s="359"/>
      <c r="CS81" s="359"/>
      <c r="CT81" s="359"/>
      <c r="CU81" s="359"/>
      <c r="CV81" s="359"/>
      <c r="CW81" s="359"/>
      <c r="CX81" s="359"/>
      <c r="CY81" s="359"/>
      <c r="CZ81" s="359"/>
      <c r="DA81" s="359"/>
      <c r="DB81" s="359"/>
      <c r="DC81" s="359"/>
      <c r="DD81" s="359"/>
      <c r="DE81" s="354">
        <f t="shared" si="310"/>
        <v>2081695.7280000004</v>
      </c>
      <c r="DF81" s="1"/>
      <c r="DG81" s="1"/>
      <c r="DH81" s="1"/>
      <c r="DI81" s="1"/>
      <c r="DJ81" s="1"/>
      <c r="DK81" s="1"/>
      <c r="DL81" s="433">
        <f t="shared" si="453"/>
        <v>21684.330500000004</v>
      </c>
      <c r="DM81" s="433"/>
      <c r="DN81" s="433"/>
      <c r="DO81" s="433"/>
      <c r="DP81" s="433"/>
      <c r="DQ81" s="433"/>
      <c r="DR81" s="433"/>
      <c r="DS81" s="433"/>
      <c r="DT81" s="433"/>
      <c r="DU81" s="433"/>
      <c r="DV81" s="433"/>
      <c r="DW81" s="433"/>
      <c r="DX81" s="433"/>
      <c r="DY81" s="433"/>
      <c r="DZ81" s="433"/>
      <c r="EA81" s="433"/>
      <c r="EB81" s="433"/>
      <c r="EC81" s="433"/>
      <c r="ED81" s="433"/>
      <c r="EE81" s="433"/>
      <c r="EF81" s="433"/>
      <c r="EG81" s="433"/>
      <c r="EH81" s="433"/>
      <c r="EI81" s="433"/>
      <c r="EJ81" s="433"/>
      <c r="EK81" s="433"/>
      <c r="EL81" s="433"/>
      <c r="EM81" s="433"/>
      <c r="EN81" s="433"/>
      <c r="EO81" s="433"/>
      <c r="EP81" s="433"/>
      <c r="EQ81" s="433"/>
      <c r="ER81" s="433"/>
      <c r="ES81" s="433"/>
      <c r="ET81" s="433"/>
      <c r="EU81" s="433"/>
      <c r="EV81" s="433"/>
      <c r="EW81" s="433"/>
      <c r="EX81" s="433"/>
      <c r="EY81" s="433"/>
      <c r="EZ81" s="433"/>
      <c r="FA81" s="433"/>
      <c r="FB81" s="433"/>
      <c r="FC81" s="433"/>
      <c r="FD81" s="433"/>
      <c r="FE81" s="338">
        <f t="shared" si="454"/>
        <v>21146.166424726529</v>
      </c>
    </row>
    <row r="82" spans="1:165">
      <c r="A82" s="1" t="s">
        <v>117</v>
      </c>
      <c r="B82" s="2" t="s">
        <v>263</v>
      </c>
      <c r="C82" s="37" t="s">
        <v>540</v>
      </c>
      <c r="D82" s="1">
        <v>5</v>
      </c>
      <c r="E82" s="1">
        <v>1</v>
      </c>
      <c r="F82" s="68" t="s">
        <v>211</v>
      </c>
      <c r="G82" s="359">
        <f t="shared" ref="G82" si="457">G27</f>
        <v>0</v>
      </c>
      <c r="H82" s="359">
        <f t="shared" ref="H82:BD82" si="458">H27</f>
        <v>0</v>
      </c>
      <c r="I82" s="359">
        <f t="shared" si="458"/>
        <v>0</v>
      </c>
      <c r="J82" s="359">
        <f t="shared" si="458"/>
        <v>0</v>
      </c>
      <c r="K82" s="359">
        <f t="shared" si="458"/>
        <v>0</v>
      </c>
      <c r="L82" s="359">
        <f t="shared" si="458"/>
        <v>172</v>
      </c>
      <c r="M82" s="359">
        <f t="shared" si="458"/>
        <v>0</v>
      </c>
      <c r="N82" s="359">
        <f t="shared" si="458"/>
        <v>0</v>
      </c>
      <c r="O82" s="359">
        <f t="shared" si="458"/>
        <v>0</v>
      </c>
      <c r="P82" s="359">
        <f t="shared" si="458"/>
        <v>0</v>
      </c>
      <c r="Q82" s="359">
        <f t="shared" si="458"/>
        <v>0</v>
      </c>
      <c r="R82" s="359">
        <f t="shared" si="458"/>
        <v>0</v>
      </c>
      <c r="S82" s="359">
        <f t="shared" si="458"/>
        <v>0</v>
      </c>
      <c r="T82" s="359">
        <f t="shared" si="458"/>
        <v>0</v>
      </c>
      <c r="U82" s="359">
        <f t="shared" si="458"/>
        <v>0</v>
      </c>
      <c r="V82" s="359">
        <f t="shared" si="458"/>
        <v>0</v>
      </c>
      <c r="W82" s="359">
        <f t="shared" si="458"/>
        <v>0</v>
      </c>
      <c r="X82" s="359">
        <f t="shared" si="458"/>
        <v>0</v>
      </c>
      <c r="Y82" s="359">
        <f t="shared" si="458"/>
        <v>0</v>
      </c>
      <c r="Z82" s="359">
        <f t="shared" si="458"/>
        <v>0</v>
      </c>
      <c r="AA82" s="359">
        <f t="shared" si="458"/>
        <v>0</v>
      </c>
      <c r="AB82" s="359">
        <f t="shared" si="458"/>
        <v>0</v>
      </c>
      <c r="AC82" s="359">
        <f t="shared" si="458"/>
        <v>0</v>
      </c>
      <c r="AD82" s="359">
        <f t="shared" si="458"/>
        <v>0</v>
      </c>
      <c r="AE82" s="359">
        <f t="shared" si="458"/>
        <v>0</v>
      </c>
      <c r="AF82" s="359">
        <f t="shared" si="458"/>
        <v>0</v>
      </c>
      <c r="AG82" s="359">
        <f t="shared" si="458"/>
        <v>0</v>
      </c>
      <c r="AH82" s="359">
        <f t="shared" si="458"/>
        <v>0</v>
      </c>
      <c r="AI82" s="359">
        <f t="shared" si="458"/>
        <v>0</v>
      </c>
      <c r="AJ82" s="359">
        <f t="shared" si="458"/>
        <v>0</v>
      </c>
      <c r="AK82" s="359">
        <f t="shared" si="458"/>
        <v>0</v>
      </c>
      <c r="AL82" s="359">
        <f t="shared" si="458"/>
        <v>0</v>
      </c>
      <c r="AM82" s="359">
        <f t="shared" si="458"/>
        <v>0</v>
      </c>
      <c r="AN82" s="359">
        <f t="shared" si="458"/>
        <v>0</v>
      </c>
      <c r="AO82" s="359">
        <f t="shared" si="458"/>
        <v>0</v>
      </c>
      <c r="AP82" s="359">
        <f t="shared" si="458"/>
        <v>0</v>
      </c>
      <c r="AQ82" s="359">
        <f t="shared" si="458"/>
        <v>0</v>
      </c>
      <c r="AR82" s="359">
        <f t="shared" si="458"/>
        <v>0</v>
      </c>
      <c r="AS82" s="359">
        <f t="shared" si="458"/>
        <v>0</v>
      </c>
      <c r="AT82" s="359">
        <f t="shared" si="458"/>
        <v>0</v>
      </c>
      <c r="AU82" s="359">
        <f t="shared" si="458"/>
        <v>0</v>
      </c>
      <c r="AV82" s="359">
        <f t="shared" si="458"/>
        <v>0</v>
      </c>
      <c r="AW82" s="359">
        <f t="shared" si="458"/>
        <v>0</v>
      </c>
      <c r="AX82" s="359">
        <f t="shared" si="458"/>
        <v>0</v>
      </c>
      <c r="AY82" s="359">
        <f t="shared" si="458"/>
        <v>0</v>
      </c>
      <c r="AZ82" s="359">
        <f t="shared" si="458"/>
        <v>0</v>
      </c>
      <c r="BA82" s="359">
        <f t="shared" si="458"/>
        <v>0</v>
      </c>
      <c r="BB82" s="359">
        <f t="shared" si="458"/>
        <v>0</v>
      </c>
      <c r="BC82" s="359">
        <f t="shared" si="458"/>
        <v>0</v>
      </c>
      <c r="BD82" s="359">
        <f t="shared" si="458"/>
        <v>0</v>
      </c>
      <c r="BE82" s="438">
        <f t="shared" si="382"/>
        <v>172</v>
      </c>
      <c r="BF82" s="415" t="s">
        <v>145</v>
      </c>
      <c r="BG82" s="359"/>
      <c r="BH82" s="359"/>
      <c r="BI82" s="359"/>
      <c r="BJ82" s="359"/>
      <c r="BK82" s="359"/>
      <c r="BL82" s="359">
        <f t="shared" si="452"/>
        <v>1965506.1440000001</v>
      </c>
      <c r="BM82" s="359"/>
      <c r="BN82" s="359"/>
      <c r="BO82" s="359"/>
      <c r="BP82" s="359"/>
      <c r="BQ82" s="359"/>
      <c r="BR82" s="359"/>
      <c r="BS82" s="359"/>
      <c r="BT82" s="359"/>
      <c r="BU82" s="359"/>
      <c r="BV82" s="359"/>
      <c r="BW82" s="359"/>
      <c r="BX82" s="359"/>
      <c r="BY82" s="359"/>
      <c r="BZ82" s="359"/>
      <c r="CA82" s="359"/>
      <c r="CB82" s="359"/>
      <c r="CC82" s="359"/>
      <c r="CD82" s="359"/>
      <c r="CE82" s="359"/>
      <c r="CF82" s="359"/>
      <c r="CG82" s="359"/>
      <c r="CH82" s="359"/>
      <c r="CI82" s="359"/>
      <c r="CJ82" s="359"/>
      <c r="CK82" s="359"/>
      <c r="CL82" s="359"/>
      <c r="CM82" s="359"/>
      <c r="CN82" s="359"/>
      <c r="CO82" s="359"/>
      <c r="CP82" s="359"/>
      <c r="CQ82" s="359"/>
      <c r="CR82" s="359"/>
      <c r="CS82" s="359"/>
      <c r="CT82" s="359"/>
      <c r="CU82" s="359"/>
      <c r="CV82" s="359"/>
      <c r="CW82" s="359"/>
      <c r="CX82" s="359"/>
      <c r="CY82" s="359"/>
      <c r="CZ82" s="359"/>
      <c r="DA82" s="359"/>
      <c r="DB82" s="359"/>
      <c r="DC82" s="359"/>
      <c r="DD82" s="359"/>
      <c r="DE82" s="354">
        <f t="shared" si="310"/>
        <v>1965506.1440000001</v>
      </c>
      <c r="DF82" s="1"/>
      <c r="DG82" s="1"/>
      <c r="DH82" s="1"/>
      <c r="DI82" s="1"/>
      <c r="DJ82" s="1"/>
      <c r="DK82" s="1"/>
      <c r="DL82" s="433">
        <f t="shared" si="453"/>
        <v>11427.361302325582</v>
      </c>
      <c r="DM82" s="433"/>
      <c r="DN82" s="433"/>
      <c r="DO82" s="433"/>
      <c r="DP82" s="433"/>
      <c r="DQ82" s="433"/>
      <c r="DR82" s="433"/>
      <c r="DS82" s="433"/>
      <c r="DT82" s="433"/>
      <c r="DU82" s="433"/>
      <c r="DV82" s="433"/>
      <c r="DW82" s="433"/>
      <c r="DX82" s="433"/>
      <c r="DY82" s="433"/>
      <c r="DZ82" s="433"/>
      <c r="EA82" s="433"/>
      <c r="EB82" s="433"/>
      <c r="EC82" s="433"/>
      <c r="ED82" s="433"/>
      <c r="EE82" s="433"/>
      <c r="EF82" s="433"/>
      <c r="EG82" s="433"/>
      <c r="EH82" s="433"/>
      <c r="EI82" s="433"/>
      <c r="EJ82" s="433"/>
      <c r="EK82" s="433"/>
      <c r="EL82" s="433"/>
      <c r="EM82" s="433"/>
      <c r="EN82" s="433"/>
      <c r="EO82" s="433"/>
      <c r="EP82" s="433"/>
      <c r="EQ82" s="433"/>
      <c r="ER82" s="433"/>
      <c r="ES82" s="433"/>
      <c r="ET82" s="433"/>
      <c r="EU82" s="433"/>
      <c r="EV82" s="433"/>
      <c r="EW82" s="433"/>
      <c r="EX82" s="433"/>
      <c r="EY82" s="433"/>
      <c r="EZ82" s="433"/>
      <c r="FA82" s="433"/>
      <c r="FB82" s="433"/>
      <c r="FC82" s="433"/>
      <c r="FD82" s="433"/>
      <c r="FE82" s="338">
        <f t="shared" si="454"/>
        <v>10889.197227052111</v>
      </c>
    </row>
    <row r="83" spans="1:165">
      <c r="A83" s="1" t="s">
        <v>117</v>
      </c>
      <c r="B83" s="2" t="s">
        <v>368</v>
      </c>
      <c r="C83" s="37" t="s">
        <v>540</v>
      </c>
      <c r="D83" s="1">
        <v>5</v>
      </c>
      <c r="E83" s="1">
        <v>1</v>
      </c>
      <c r="F83" s="68" t="s">
        <v>211</v>
      </c>
      <c r="G83" s="359">
        <f t="shared" ref="G83" si="459">G28</f>
        <v>0</v>
      </c>
      <c r="H83" s="359">
        <f t="shared" ref="H83:BD83" si="460">H28</f>
        <v>0</v>
      </c>
      <c r="I83" s="359">
        <f t="shared" si="460"/>
        <v>0</v>
      </c>
      <c r="J83" s="359">
        <f t="shared" si="460"/>
        <v>0</v>
      </c>
      <c r="K83" s="359">
        <f t="shared" si="460"/>
        <v>0</v>
      </c>
      <c r="L83" s="359">
        <f t="shared" si="460"/>
        <v>305</v>
      </c>
      <c r="M83" s="359">
        <f t="shared" si="460"/>
        <v>0</v>
      </c>
      <c r="N83" s="359">
        <f t="shared" si="460"/>
        <v>0</v>
      </c>
      <c r="O83" s="359">
        <f t="shared" si="460"/>
        <v>0</v>
      </c>
      <c r="P83" s="359">
        <f t="shared" si="460"/>
        <v>0</v>
      </c>
      <c r="Q83" s="359">
        <f t="shared" si="460"/>
        <v>0</v>
      </c>
      <c r="R83" s="359">
        <f t="shared" si="460"/>
        <v>0</v>
      </c>
      <c r="S83" s="359">
        <f t="shared" si="460"/>
        <v>0</v>
      </c>
      <c r="T83" s="359">
        <f t="shared" si="460"/>
        <v>0</v>
      </c>
      <c r="U83" s="359">
        <f t="shared" si="460"/>
        <v>0</v>
      </c>
      <c r="V83" s="359">
        <f t="shared" si="460"/>
        <v>0</v>
      </c>
      <c r="W83" s="359">
        <f t="shared" si="460"/>
        <v>0</v>
      </c>
      <c r="X83" s="359">
        <f t="shared" si="460"/>
        <v>0</v>
      </c>
      <c r="Y83" s="359">
        <f t="shared" si="460"/>
        <v>0</v>
      </c>
      <c r="Z83" s="359">
        <f t="shared" si="460"/>
        <v>0</v>
      </c>
      <c r="AA83" s="359">
        <f t="shared" si="460"/>
        <v>0</v>
      </c>
      <c r="AB83" s="359">
        <f t="shared" si="460"/>
        <v>0</v>
      </c>
      <c r="AC83" s="359">
        <f t="shared" si="460"/>
        <v>0</v>
      </c>
      <c r="AD83" s="359">
        <f t="shared" si="460"/>
        <v>0</v>
      </c>
      <c r="AE83" s="359">
        <f t="shared" si="460"/>
        <v>0</v>
      </c>
      <c r="AF83" s="359">
        <f t="shared" si="460"/>
        <v>0</v>
      </c>
      <c r="AG83" s="359">
        <f t="shared" si="460"/>
        <v>0</v>
      </c>
      <c r="AH83" s="359">
        <f t="shared" si="460"/>
        <v>0</v>
      </c>
      <c r="AI83" s="359">
        <f t="shared" si="460"/>
        <v>0</v>
      </c>
      <c r="AJ83" s="359">
        <f t="shared" si="460"/>
        <v>0</v>
      </c>
      <c r="AK83" s="359">
        <f t="shared" si="460"/>
        <v>0</v>
      </c>
      <c r="AL83" s="359">
        <f t="shared" si="460"/>
        <v>0</v>
      </c>
      <c r="AM83" s="359">
        <f t="shared" si="460"/>
        <v>0</v>
      </c>
      <c r="AN83" s="359">
        <f t="shared" si="460"/>
        <v>0</v>
      </c>
      <c r="AO83" s="359">
        <f t="shared" si="460"/>
        <v>0</v>
      </c>
      <c r="AP83" s="359">
        <f t="shared" si="460"/>
        <v>0</v>
      </c>
      <c r="AQ83" s="359">
        <f t="shared" si="460"/>
        <v>0</v>
      </c>
      <c r="AR83" s="359">
        <f t="shared" si="460"/>
        <v>0</v>
      </c>
      <c r="AS83" s="359">
        <f t="shared" si="460"/>
        <v>0</v>
      </c>
      <c r="AT83" s="359">
        <f t="shared" si="460"/>
        <v>0</v>
      </c>
      <c r="AU83" s="359">
        <f t="shared" si="460"/>
        <v>0</v>
      </c>
      <c r="AV83" s="359">
        <f t="shared" si="460"/>
        <v>0</v>
      </c>
      <c r="AW83" s="359">
        <f t="shared" si="460"/>
        <v>0</v>
      </c>
      <c r="AX83" s="359">
        <f t="shared" si="460"/>
        <v>0</v>
      </c>
      <c r="AY83" s="359">
        <f t="shared" si="460"/>
        <v>0</v>
      </c>
      <c r="AZ83" s="359">
        <f t="shared" si="460"/>
        <v>0</v>
      </c>
      <c r="BA83" s="359">
        <f t="shared" si="460"/>
        <v>0</v>
      </c>
      <c r="BB83" s="359">
        <f t="shared" si="460"/>
        <v>0</v>
      </c>
      <c r="BC83" s="359">
        <f t="shared" si="460"/>
        <v>0</v>
      </c>
      <c r="BD83" s="359">
        <f t="shared" si="460"/>
        <v>0</v>
      </c>
      <c r="BE83" s="438">
        <f t="shared" si="382"/>
        <v>305</v>
      </c>
      <c r="BF83" s="359"/>
      <c r="BG83" s="359"/>
      <c r="BH83" s="359"/>
      <c r="BI83" s="359"/>
      <c r="BJ83" s="359"/>
      <c r="BK83" s="359"/>
      <c r="BL83" s="359">
        <f t="shared" si="452"/>
        <v>1897808.3319999999</v>
      </c>
      <c r="BM83" s="359"/>
      <c r="BN83" s="359"/>
      <c r="BO83" s="359"/>
      <c r="BP83" s="359"/>
      <c r="BQ83" s="359"/>
      <c r="BR83" s="359"/>
      <c r="BS83" s="359"/>
      <c r="BT83" s="359"/>
      <c r="BU83" s="359"/>
      <c r="BV83" s="359"/>
      <c r="BW83" s="359"/>
      <c r="BX83" s="359"/>
      <c r="BY83" s="359"/>
      <c r="BZ83" s="359"/>
      <c r="CA83" s="359"/>
      <c r="CB83" s="359"/>
      <c r="CC83" s="359"/>
      <c r="CD83" s="359"/>
      <c r="CE83" s="359"/>
      <c r="CF83" s="359"/>
      <c r="CG83" s="359"/>
      <c r="CH83" s="359"/>
      <c r="CI83" s="359"/>
      <c r="CJ83" s="359"/>
      <c r="CK83" s="359"/>
      <c r="CL83" s="359"/>
      <c r="CM83" s="359"/>
      <c r="CN83" s="359"/>
      <c r="CO83" s="359"/>
      <c r="CP83" s="359"/>
      <c r="CQ83" s="359"/>
      <c r="CR83" s="359"/>
      <c r="CS83" s="359"/>
      <c r="CT83" s="359"/>
      <c r="CU83" s="359"/>
      <c r="CV83" s="359"/>
      <c r="CW83" s="359"/>
      <c r="CX83" s="359"/>
      <c r="CY83" s="359"/>
      <c r="CZ83" s="359"/>
      <c r="DA83" s="359"/>
      <c r="DB83" s="359"/>
      <c r="DC83" s="359"/>
      <c r="DD83" s="359"/>
      <c r="DE83" s="354">
        <f t="shared" si="310"/>
        <v>1897808.3319999999</v>
      </c>
      <c r="DF83" s="1"/>
      <c r="DG83" s="1"/>
      <c r="DH83" s="1"/>
      <c r="DI83" s="1"/>
      <c r="DJ83" s="1"/>
      <c r="DK83" s="1"/>
      <c r="DL83" s="433">
        <f t="shared" si="453"/>
        <v>6222.3224</v>
      </c>
      <c r="DM83" s="433"/>
      <c r="DN83" s="433"/>
      <c r="DO83" s="433"/>
      <c r="DP83" s="433"/>
      <c r="DQ83" s="433"/>
      <c r="DR83" s="433"/>
      <c r="DS83" s="433"/>
      <c r="DT83" s="433"/>
      <c r="DU83" s="433"/>
      <c r="DV83" s="433"/>
      <c r="DW83" s="433"/>
      <c r="DX83" s="433"/>
      <c r="DY83" s="433"/>
      <c r="DZ83" s="433"/>
      <c r="EA83" s="433"/>
      <c r="EB83" s="433"/>
      <c r="EC83" s="433"/>
      <c r="ED83" s="433"/>
      <c r="EE83" s="433"/>
      <c r="EF83" s="433"/>
      <c r="EG83" s="433"/>
      <c r="EH83" s="433"/>
      <c r="EI83" s="433"/>
      <c r="EJ83" s="433"/>
      <c r="EK83" s="433"/>
      <c r="EL83" s="433"/>
      <c r="EM83" s="433"/>
      <c r="EN83" s="433"/>
      <c r="EO83" s="433"/>
      <c r="EP83" s="433"/>
      <c r="EQ83" s="433"/>
      <c r="ER83" s="433"/>
      <c r="ES83" s="433"/>
      <c r="ET83" s="433"/>
      <c r="EU83" s="433"/>
      <c r="EV83" s="433"/>
      <c r="EW83" s="433"/>
      <c r="EX83" s="433"/>
      <c r="EY83" s="433"/>
      <c r="EZ83" s="433"/>
      <c r="FA83" s="433"/>
      <c r="FB83" s="433"/>
      <c r="FC83" s="433"/>
      <c r="FD83" s="433"/>
      <c r="FE83" s="338">
        <f t="shared" si="454"/>
        <v>5684.158324726528</v>
      </c>
    </row>
    <row r="84" spans="1:165">
      <c r="A84" s="384" t="s">
        <v>117</v>
      </c>
      <c r="B84" s="385" t="s">
        <v>369</v>
      </c>
      <c r="C84" s="386" t="s">
        <v>540</v>
      </c>
      <c r="D84" s="384">
        <v>5</v>
      </c>
      <c r="E84" s="384">
        <v>1</v>
      </c>
      <c r="F84" s="439" t="s">
        <v>211</v>
      </c>
      <c r="G84" s="359">
        <f t="shared" ref="G84" si="461">G29</f>
        <v>0</v>
      </c>
      <c r="H84" s="359">
        <f t="shared" ref="H84:BD84" si="462">H29</f>
        <v>0</v>
      </c>
      <c r="I84" s="359">
        <f t="shared" si="462"/>
        <v>0</v>
      </c>
      <c r="J84" s="359">
        <f t="shared" si="462"/>
        <v>0</v>
      </c>
      <c r="K84" s="359">
        <f t="shared" si="462"/>
        <v>0</v>
      </c>
      <c r="L84" s="359">
        <f t="shared" si="462"/>
        <v>196</v>
      </c>
      <c r="M84" s="359">
        <f t="shared" si="462"/>
        <v>0</v>
      </c>
      <c r="N84" s="359">
        <f t="shared" si="462"/>
        <v>0</v>
      </c>
      <c r="O84" s="359">
        <f t="shared" si="462"/>
        <v>0</v>
      </c>
      <c r="P84" s="359">
        <f t="shared" si="462"/>
        <v>0</v>
      </c>
      <c r="Q84" s="359">
        <f t="shared" si="462"/>
        <v>0</v>
      </c>
      <c r="R84" s="359">
        <f t="shared" si="462"/>
        <v>0</v>
      </c>
      <c r="S84" s="359">
        <f t="shared" si="462"/>
        <v>0</v>
      </c>
      <c r="T84" s="359">
        <f t="shared" si="462"/>
        <v>0</v>
      </c>
      <c r="U84" s="359">
        <f t="shared" si="462"/>
        <v>0</v>
      </c>
      <c r="V84" s="359">
        <f t="shared" si="462"/>
        <v>0</v>
      </c>
      <c r="W84" s="359">
        <f t="shared" si="462"/>
        <v>0</v>
      </c>
      <c r="X84" s="359">
        <f t="shared" si="462"/>
        <v>0</v>
      </c>
      <c r="Y84" s="359">
        <f t="shared" si="462"/>
        <v>0</v>
      </c>
      <c r="Z84" s="359">
        <f t="shared" si="462"/>
        <v>0</v>
      </c>
      <c r="AA84" s="359">
        <f t="shared" si="462"/>
        <v>0</v>
      </c>
      <c r="AB84" s="359">
        <f t="shared" si="462"/>
        <v>0</v>
      </c>
      <c r="AC84" s="359">
        <f t="shared" si="462"/>
        <v>0</v>
      </c>
      <c r="AD84" s="359">
        <f t="shared" si="462"/>
        <v>0</v>
      </c>
      <c r="AE84" s="359">
        <f t="shared" si="462"/>
        <v>0</v>
      </c>
      <c r="AF84" s="359">
        <f t="shared" si="462"/>
        <v>0</v>
      </c>
      <c r="AG84" s="359">
        <f t="shared" si="462"/>
        <v>0</v>
      </c>
      <c r="AH84" s="359">
        <f t="shared" si="462"/>
        <v>0</v>
      </c>
      <c r="AI84" s="359">
        <f t="shared" si="462"/>
        <v>0</v>
      </c>
      <c r="AJ84" s="359">
        <f t="shared" si="462"/>
        <v>0</v>
      </c>
      <c r="AK84" s="359">
        <f t="shared" si="462"/>
        <v>0</v>
      </c>
      <c r="AL84" s="359">
        <f t="shared" si="462"/>
        <v>0</v>
      </c>
      <c r="AM84" s="359">
        <f t="shared" si="462"/>
        <v>0</v>
      </c>
      <c r="AN84" s="359">
        <f t="shared" si="462"/>
        <v>0</v>
      </c>
      <c r="AO84" s="359">
        <f t="shared" si="462"/>
        <v>0</v>
      </c>
      <c r="AP84" s="359">
        <f t="shared" si="462"/>
        <v>0</v>
      </c>
      <c r="AQ84" s="359">
        <f t="shared" si="462"/>
        <v>0</v>
      </c>
      <c r="AR84" s="359">
        <f t="shared" si="462"/>
        <v>0</v>
      </c>
      <c r="AS84" s="359">
        <f t="shared" si="462"/>
        <v>0</v>
      </c>
      <c r="AT84" s="359">
        <f t="shared" si="462"/>
        <v>0</v>
      </c>
      <c r="AU84" s="359">
        <f t="shared" si="462"/>
        <v>0</v>
      </c>
      <c r="AV84" s="359">
        <f t="shared" si="462"/>
        <v>0</v>
      </c>
      <c r="AW84" s="359">
        <f t="shared" si="462"/>
        <v>0</v>
      </c>
      <c r="AX84" s="359">
        <f t="shared" si="462"/>
        <v>0</v>
      </c>
      <c r="AY84" s="359">
        <f t="shared" si="462"/>
        <v>0</v>
      </c>
      <c r="AZ84" s="359">
        <f t="shared" si="462"/>
        <v>0</v>
      </c>
      <c r="BA84" s="359">
        <f t="shared" si="462"/>
        <v>0</v>
      </c>
      <c r="BB84" s="359">
        <f t="shared" si="462"/>
        <v>0</v>
      </c>
      <c r="BC84" s="359">
        <f t="shared" si="462"/>
        <v>0</v>
      </c>
      <c r="BD84" s="359">
        <f t="shared" si="462"/>
        <v>0</v>
      </c>
      <c r="BE84" s="438">
        <f t="shared" si="382"/>
        <v>196</v>
      </c>
      <c r="BF84" s="208"/>
      <c r="BG84" s="359"/>
      <c r="BH84" s="359"/>
      <c r="BI84" s="359"/>
      <c r="BJ84" s="359"/>
      <c r="BK84" s="359"/>
      <c r="BL84" s="359">
        <f t="shared" si="452"/>
        <v>664047.94400000002</v>
      </c>
      <c r="BM84" s="359"/>
      <c r="BN84" s="359"/>
      <c r="BO84" s="359"/>
      <c r="BP84" s="359"/>
      <c r="BQ84" s="359"/>
      <c r="BR84" s="359"/>
      <c r="BS84" s="359"/>
      <c r="BT84" s="359"/>
      <c r="BU84" s="359"/>
      <c r="BV84" s="359"/>
      <c r="BW84" s="359"/>
      <c r="BX84" s="359"/>
      <c r="BY84" s="359"/>
      <c r="BZ84" s="359"/>
      <c r="CA84" s="359"/>
      <c r="CB84" s="359"/>
      <c r="CC84" s="359"/>
      <c r="CD84" s="359"/>
      <c r="CE84" s="359"/>
      <c r="CF84" s="359"/>
      <c r="CG84" s="359"/>
      <c r="CH84" s="359"/>
      <c r="CI84" s="359"/>
      <c r="CJ84" s="359"/>
      <c r="CK84" s="359"/>
      <c r="CL84" s="359"/>
      <c r="CM84" s="359"/>
      <c r="CN84" s="359"/>
      <c r="CO84" s="359"/>
      <c r="CP84" s="359"/>
      <c r="CQ84" s="359"/>
      <c r="CR84" s="359"/>
      <c r="CS84" s="359"/>
      <c r="CT84" s="359"/>
      <c r="CU84" s="359"/>
      <c r="CV84" s="359"/>
      <c r="CW84" s="359"/>
      <c r="CX84" s="359"/>
      <c r="CY84" s="359"/>
      <c r="CZ84" s="359"/>
      <c r="DA84" s="359"/>
      <c r="DB84" s="359"/>
      <c r="DC84" s="359"/>
      <c r="DD84" s="359"/>
      <c r="DE84" s="354">
        <f t="shared" si="310"/>
        <v>664047.94400000002</v>
      </c>
      <c r="DF84" s="1"/>
      <c r="DG84" s="1"/>
      <c r="DH84" s="1"/>
      <c r="DI84" s="1"/>
      <c r="DJ84" s="1"/>
      <c r="DK84" s="1"/>
      <c r="DL84" s="433">
        <f t="shared" si="453"/>
        <v>3387.9997142857146</v>
      </c>
      <c r="DM84" s="433"/>
      <c r="DN84" s="433"/>
      <c r="DO84" s="433"/>
      <c r="DP84" s="433"/>
      <c r="DQ84" s="433"/>
      <c r="DR84" s="433"/>
      <c r="DS84" s="433"/>
      <c r="DT84" s="433"/>
      <c r="DU84" s="433"/>
      <c r="DV84" s="433"/>
      <c r="DW84" s="433"/>
      <c r="DX84" s="433"/>
      <c r="DY84" s="433"/>
      <c r="DZ84" s="433"/>
      <c r="EA84" s="433"/>
      <c r="EB84" s="433"/>
      <c r="EC84" s="433"/>
      <c r="ED84" s="433"/>
      <c r="EE84" s="433"/>
      <c r="EF84" s="433"/>
      <c r="EG84" s="433"/>
      <c r="EH84" s="433"/>
      <c r="EI84" s="433"/>
      <c r="EJ84" s="433"/>
      <c r="EK84" s="433"/>
      <c r="EL84" s="433"/>
      <c r="EM84" s="433"/>
      <c r="EN84" s="433"/>
      <c r="EO84" s="433"/>
      <c r="EP84" s="433"/>
      <c r="EQ84" s="433"/>
      <c r="ER84" s="433"/>
      <c r="ES84" s="433"/>
      <c r="ET84" s="433"/>
      <c r="EU84" s="433"/>
      <c r="EV84" s="433"/>
      <c r="EW84" s="433"/>
      <c r="EX84" s="433"/>
      <c r="EY84" s="433"/>
      <c r="EZ84" s="433"/>
      <c r="FA84" s="433"/>
      <c r="FB84" s="433"/>
      <c r="FC84" s="433"/>
      <c r="FD84" s="433"/>
      <c r="FE84" s="338">
        <f t="shared" si="454"/>
        <v>2849.8356390122426</v>
      </c>
    </row>
    <row r="85" spans="1:165">
      <c r="A85" s="1" t="s">
        <v>117</v>
      </c>
      <c r="B85" s="2" t="s">
        <v>278</v>
      </c>
      <c r="C85" s="72" t="s">
        <v>542</v>
      </c>
      <c r="D85" s="70">
        <v>5</v>
      </c>
      <c r="E85" s="70">
        <v>1</v>
      </c>
      <c r="F85" s="68" t="s">
        <v>272</v>
      </c>
      <c r="G85" s="446">
        <f>G30</f>
        <v>0</v>
      </c>
      <c r="H85" s="446">
        <f t="shared" ref="H85:BD85" si="463">H30</f>
        <v>0</v>
      </c>
      <c r="I85" s="446">
        <f t="shared" si="463"/>
        <v>0.36920915916517771</v>
      </c>
      <c r="J85" s="446">
        <f t="shared" si="463"/>
        <v>0</v>
      </c>
      <c r="K85" s="446">
        <f t="shared" si="463"/>
        <v>0.42067431541806016</v>
      </c>
      <c r="L85" s="446">
        <f t="shared" si="463"/>
        <v>4.5990272656284938</v>
      </c>
      <c r="M85" s="446">
        <f t="shared" si="463"/>
        <v>0</v>
      </c>
      <c r="N85" s="446">
        <f t="shared" si="463"/>
        <v>0</v>
      </c>
      <c r="O85" s="446">
        <f t="shared" si="463"/>
        <v>0</v>
      </c>
      <c r="P85" s="446">
        <f t="shared" si="463"/>
        <v>0</v>
      </c>
      <c r="Q85" s="446">
        <f t="shared" si="463"/>
        <v>0</v>
      </c>
      <c r="R85" s="446">
        <f t="shared" si="463"/>
        <v>0</v>
      </c>
      <c r="S85" s="446">
        <f t="shared" si="463"/>
        <v>0.314393250583763</v>
      </c>
      <c r="T85" s="446">
        <f t="shared" si="463"/>
        <v>0</v>
      </c>
      <c r="U85" s="446">
        <f t="shared" si="463"/>
        <v>0</v>
      </c>
      <c r="V85" s="446">
        <f t="shared" si="463"/>
        <v>2</v>
      </c>
      <c r="W85" s="446">
        <f t="shared" si="463"/>
        <v>0</v>
      </c>
      <c r="X85" s="446">
        <f t="shared" si="463"/>
        <v>0</v>
      </c>
      <c r="Y85" s="446">
        <f t="shared" si="463"/>
        <v>0</v>
      </c>
      <c r="Z85" s="446">
        <f t="shared" si="463"/>
        <v>0</v>
      </c>
      <c r="AA85" s="446">
        <f t="shared" si="463"/>
        <v>0</v>
      </c>
      <c r="AB85" s="446">
        <f t="shared" si="463"/>
        <v>0</v>
      </c>
      <c r="AC85" s="446">
        <f t="shared" si="463"/>
        <v>0</v>
      </c>
      <c r="AD85" s="446">
        <f t="shared" si="463"/>
        <v>0</v>
      </c>
      <c r="AE85" s="446">
        <f t="shared" si="463"/>
        <v>0</v>
      </c>
      <c r="AF85" s="446">
        <f t="shared" si="463"/>
        <v>0</v>
      </c>
      <c r="AG85" s="446">
        <f t="shared" si="463"/>
        <v>0</v>
      </c>
      <c r="AH85" s="446">
        <f t="shared" si="463"/>
        <v>0</v>
      </c>
      <c r="AI85" s="446">
        <f t="shared" si="463"/>
        <v>0</v>
      </c>
      <c r="AJ85" s="446">
        <f t="shared" si="463"/>
        <v>0</v>
      </c>
      <c r="AK85" s="446">
        <f t="shared" si="463"/>
        <v>0</v>
      </c>
      <c r="AL85" s="446">
        <f t="shared" si="463"/>
        <v>0</v>
      </c>
      <c r="AM85" s="446">
        <f t="shared" si="463"/>
        <v>0</v>
      </c>
      <c r="AN85" s="446">
        <f t="shared" si="463"/>
        <v>0</v>
      </c>
      <c r="AO85" s="446">
        <f t="shared" si="463"/>
        <v>0</v>
      </c>
      <c r="AP85" s="446">
        <f t="shared" si="463"/>
        <v>0</v>
      </c>
      <c r="AQ85" s="446">
        <f t="shared" si="463"/>
        <v>0</v>
      </c>
      <c r="AR85" s="446">
        <f t="shared" si="463"/>
        <v>0</v>
      </c>
      <c r="AS85" s="446">
        <f t="shared" si="463"/>
        <v>0</v>
      </c>
      <c r="AT85" s="446">
        <f t="shared" si="463"/>
        <v>0.36839738925483062</v>
      </c>
      <c r="AU85" s="446">
        <f t="shared" si="463"/>
        <v>0</v>
      </c>
      <c r="AV85" s="446">
        <f t="shared" si="463"/>
        <v>0</v>
      </c>
      <c r="AW85" s="446">
        <f t="shared" si="463"/>
        <v>0.33620607241344386</v>
      </c>
      <c r="AX85" s="446">
        <f t="shared" si="463"/>
        <v>0</v>
      </c>
      <c r="AY85" s="446">
        <f t="shared" si="463"/>
        <v>0</v>
      </c>
      <c r="AZ85" s="446">
        <f t="shared" si="463"/>
        <v>0</v>
      </c>
      <c r="BA85" s="446">
        <f t="shared" si="463"/>
        <v>0</v>
      </c>
      <c r="BB85" s="446">
        <f t="shared" si="463"/>
        <v>0</v>
      </c>
      <c r="BC85" s="446">
        <f t="shared" si="463"/>
        <v>0</v>
      </c>
      <c r="BD85" s="446">
        <f t="shared" si="463"/>
        <v>0.42250420570428615</v>
      </c>
      <c r="BE85" s="447">
        <f>SUM(G85:BD85)</f>
        <v>8.830411658168055</v>
      </c>
      <c r="BF85" s="413" t="s">
        <v>142</v>
      </c>
      <c r="BG85" s="359">
        <f t="shared" si="383"/>
        <v>0</v>
      </c>
      <c r="BH85" s="359">
        <f t="shared" ref="BH85" si="464">H85*DH85</f>
        <v>0</v>
      </c>
      <c r="BI85" s="359">
        <f t="shared" ref="BI85" si="465">I85*DI85</f>
        <v>15813.518463725481</v>
      </c>
      <c r="BJ85" s="359">
        <f t="shared" ref="BJ85" si="466">J85*DJ85</f>
        <v>0</v>
      </c>
      <c r="BK85" s="359">
        <f t="shared" ref="BK85" si="467">K85*DK85</f>
        <v>18005.496734712342</v>
      </c>
      <c r="BL85" s="359">
        <f t="shared" ref="BL85" si="468">L85*DL85</f>
        <v>199934.67560203469</v>
      </c>
      <c r="BM85" s="359">
        <f t="shared" ref="BM85" si="469">M85*DM85</f>
        <v>0</v>
      </c>
      <c r="BN85" s="359">
        <f t="shared" ref="BN85" si="470">N85*DN85</f>
        <v>0</v>
      </c>
      <c r="BO85" s="359">
        <f t="shared" ref="BO85" si="471">O85*DO85</f>
        <v>0</v>
      </c>
      <c r="BP85" s="359">
        <f t="shared" ref="BP85" si="472">P85*DP85</f>
        <v>0</v>
      </c>
      <c r="BQ85" s="359">
        <f t="shared" ref="BQ85" si="473">Q85*DQ85</f>
        <v>0</v>
      </c>
      <c r="BR85" s="359">
        <f t="shared" ref="BR85" si="474">R85*DR85</f>
        <v>0</v>
      </c>
      <c r="BS85" s="359">
        <f t="shared" ref="BS85" si="475">S85*DS85</f>
        <v>13453.284567054236</v>
      </c>
      <c r="BT85" s="359">
        <f t="shared" ref="BT85" si="476">T85*DT85</f>
        <v>0</v>
      </c>
      <c r="BU85" s="359">
        <f t="shared" ref="BU85" si="477">U85*DU85</f>
        <v>0</v>
      </c>
      <c r="BV85" s="359">
        <f t="shared" ref="BV85" si="478">V85*DV85</f>
        <v>86245.323882352939</v>
      </c>
      <c r="BW85" s="359">
        <f t="shared" ref="BW85" si="479">W85*DW85</f>
        <v>0</v>
      </c>
      <c r="BX85" s="359">
        <f t="shared" ref="BX85" si="480">X85*DX85</f>
        <v>0</v>
      </c>
      <c r="BY85" s="359">
        <f t="shared" ref="BY85" si="481">Y85*DY85</f>
        <v>0</v>
      </c>
      <c r="BZ85" s="359">
        <f t="shared" ref="BZ85" si="482">Z85*DZ85</f>
        <v>0</v>
      </c>
      <c r="CA85" s="359">
        <f t="shared" ref="CA85" si="483">AA85*EA85</f>
        <v>0</v>
      </c>
      <c r="CB85" s="359">
        <f t="shared" ref="CB85" si="484">AB85*EB85</f>
        <v>0</v>
      </c>
      <c r="CC85" s="359">
        <f t="shared" ref="CC85" si="485">AC85*EC85</f>
        <v>0</v>
      </c>
      <c r="CD85" s="359">
        <f t="shared" ref="CD85" si="486">AD85*ED85</f>
        <v>0</v>
      </c>
      <c r="CE85" s="359">
        <f t="shared" ref="CE85" si="487">AE85*EE85</f>
        <v>0</v>
      </c>
      <c r="CF85" s="359">
        <f t="shared" ref="CF85" si="488">AF85*EF85</f>
        <v>0</v>
      </c>
      <c r="CG85" s="359">
        <f t="shared" ref="CG85" si="489">AG85*EG85</f>
        <v>0</v>
      </c>
      <c r="CH85" s="359">
        <f t="shared" ref="CH85" si="490">AH85*EH85</f>
        <v>0</v>
      </c>
      <c r="CI85" s="359">
        <f t="shared" ref="CI85" si="491">AI85*EI85</f>
        <v>0</v>
      </c>
      <c r="CJ85" s="359">
        <f t="shared" ref="CJ85" si="492">AJ85*EJ85</f>
        <v>0</v>
      </c>
      <c r="CK85" s="359">
        <f t="shared" ref="CK85" si="493">AK85*EK85</f>
        <v>0</v>
      </c>
      <c r="CL85" s="359">
        <f t="shared" ref="CL85" si="494">AL85*EL85</f>
        <v>0</v>
      </c>
      <c r="CM85" s="359">
        <f t="shared" ref="CM85" si="495">AM85*EM85</f>
        <v>0</v>
      </c>
      <c r="CN85" s="359">
        <f t="shared" ref="CN85" si="496">AN85*EN85</f>
        <v>0</v>
      </c>
      <c r="CO85" s="359">
        <f t="shared" ref="CO85" si="497">AO85*EO85</f>
        <v>0</v>
      </c>
      <c r="CP85" s="359">
        <f t="shared" ref="CP85" si="498">AP85*EP85</f>
        <v>0</v>
      </c>
      <c r="CQ85" s="359">
        <f t="shared" ref="CQ85" si="499">AQ85*EQ85</f>
        <v>0</v>
      </c>
      <c r="CR85" s="359">
        <f t="shared" ref="CR85" si="500">AR85*ER85</f>
        <v>0</v>
      </c>
      <c r="CS85" s="359">
        <f t="shared" ref="CS85" si="501">AS85*ES85</f>
        <v>0</v>
      </c>
      <c r="CT85" s="359">
        <f t="shared" ref="CT85" si="502">AT85*ET85</f>
        <v>15734.428198958056</v>
      </c>
      <c r="CU85" s="359">
        <f t="shared" ref="CU85" si="503">AU85*EU85</f>
        <v>0</v>
      </c>
      <c r="CV85" s="359">
        <f t="shared" ref="CV85" si="504">AV85*EV85</f>
        <v>0</v>
      </c>
      <c r="CW85" s="359">
        <f t="shared" ref="CW85" si="505">AW85*EW85</f>
        <v>0</v>
      </c>
      <c r="CX85" s="359">
        <f t="shared" ref="CX85" si="506">AX85*EX85</f>
        <v>0</v>
      </c>
      <c r="CY85" s="359">
        <f t="shared" ref="CY85" si="507">AY85*EY85</f>
        <v>0</v>
      </c>
      <c r="CZ85" s="359">
        <f t="shared" ref="CZ85" si="508">AZ85*EZ85</f>
        <v>0</v>
      </c>
      <c r="DA85" s="359">
        <f t="shared" ref="DA85" si="509">BA85*FA85</f>
        <v>0</v>
      </c>
      <c r="DB85" s="359">
        <f t="shared" ref="DB85" si="510">BB85*FB85</f>
        <v>0</v>
      </c>
      <c r="DC85" s="359">
        <f t="shared" ref="DC85" si="511">BC85*FC85</f>
        <v>0</v>
      </c>
      <c r="DD85" s="359">
        <f t="shared" ref="DD85" si="512">BD85*FD85</f>
        <v>18186.580278560679</v>
      </c>
      <c r="DE85" s="354">
        <f t="shared" si="310"/>
        <v>367373.30772739841</v>
      </c>
      <c r="DF85" s="1"/>
      <c r="DG85" s="1"/>
      <c r="DH85" s="1"/>
      <c r="DI85" s="433">
        <f t="shared" ref="DG85:DV90" si="513">DI30*(1+0.27+0.242)+DI$13</f>
        <v>42830.785941176473</v>
      </c>
      <c r="DJ85" s="433"/>
      <c r="DK85" s="433">
        <f t="shared" si="513"/>
        <v>42801.511941176475</v>
      </c>
      <c r="DL85" s="433">
        <f t="shared" si="453"/>
        <v>43473.25294117647</v>
      </c>
      <c r="DM85" s="433"/>
      <c r="DN85" s="433"/>
      <c r="DO85" s="433"/>
      <c r="DP85" s="433"/>
      <c r="DQ85" s="433"/>
      <c r="DR85" s="433"/>
      <c r="DS85" s="433">
        <f t="shared" si="513"/>
        <v>42791.263941176469</v>
      </c>
      <c r="DT85" s="433"/>
      <c r="DU85" s="433"/>
      <c r="DV85" s="433">
        <f t="shared" si="513"/>
        <v>43122.66194117647</v>
      </c>
      <c r="DW85" s="433"/>
      <c r="DX85" s="433"/>
      <c r="DY85" s="433"/>
      <c r="DZ85" s="433"/>
      <c r="EA85" s="433"/>
      <c r="EB85" s="433"/>
      <c r="EC85" s="433"/>
      <c r="ED85" s="433"/>
      <c r="EE85" s="433"/>
      <c r="EF85" s="433"/>
      <c r="EG85" s="433"/>
      <c r="EH85" s="433"/>
      <c r="EI85" s="433"/>
      <c r="EJ85" s="433"/>
      <c r="EK85" s="433"/>
      <c r="EL85" s="433"/>
      <c r="EM85" s="433"/>
      <c r="EN85" s="433"/>
      <c r="EO85" s="433"/>
      <c r="EP85" s="433"/>
      <c r="EQ85" s="433"/>
      <c r="ER85" s="433"/>
      <c r="ES85" s="433"/>
      <c r="ET85" s="433">
        <f t="shared" ref="ET85" si="514">ET30*(1+0.27+0.242)+ET$13</f>
        <v>42710.476941176472</v>
      </c>
      <c r="EU85" s="433"/>
      <c r="EV85" s="433"/>
      <c r="EW85" s="433"/>
      <c r="EX85" s="433"/>
      <c r="EY85" s="433"/>
      <c r="EZ85" s="433"/>
      <c r="FA85" s="433"/>
      <c r="FB85" s="433"/>
      <c r="FC85" s="433"/>
      <c r="FD85" s="433">
        <f t="shared" ref="FD85" si="515">FD30*(1+0.27+0.242)+FD$13</f>
        <v>43044.731941176469</v>
      </c>
      <c r="FE85" s="338">
        <f t="shared" si="454"/>
        <v>42935.088865903002</v>
      </c>
    </row>
    <row r="86" spans="1:165">
      <c r="A86" s="1" t="s">
        <v>117</v>
      </c>
      <c r="B86" s="2" t="s">
        <v>402</v>
      </c>
      <c r="C86" s="72" t="s">
        <v>542</v>
      </c>
      <c r="D86" s="70">
        <v>5</v>
      </c>
      <c r="E86" s="70">
        <v>1</v>
      </c>
      <c r="F86" s="68" t="s">
        <v>272</v>
      </c>
      <c r="G86" s="359">
        <f t="shared" ref="G86:V86" si="516">G31</f>
        <v>0.49266908404407506</v>
      </c>
      <c r="H86" s="359">
        <f t="shared" si="516"/>
        <v>0.82220099425425164</v>
      </c>
      <c r="I86" s="359">
        <f t="shared" si="516"/>
        <v>0.91630488654186548</v>
      </c>
      <c r="J86" s="359">
        <f t="shared" si="516"/>
        <v>0.4760111931738904</v>
      </c>
      <c r="K86" s="359">
        <f t="shared" si="516"/>
        <v>0.63223929956073655</v>
      </c>
      <c r="L86" s="359">
        <f t="shared" si="516"/>
        <v>20.85138429937178</v>
      </c>
      <c r="M86" s="359">
        <f t="shared" si="516"/>
        <v>1.1394524829405832</v>
      </c>
      <c r="N86" s="359">
        <f t="shared" si="516"/>
        <v>1.389395708541755</v>
      </c>
      <c r="O86" s="359">
        <f t="shared" si="516"/>
        <v>0.79955799496524371</v>
      </c>
      <c r="P86" s="359">
        <f t="shared" si="516"/>
        <v>1.6657394782413097</v>
      </c>
      <c r="Q86" s="359">
        <f t="shared" si="516"/>
        <v>1.1963059469929276</v>
      </c>
      <c r="R86" s="359">
        <f t="shared" si="516"/>
        <v>1.0670796562005125</v>
      </c>
      <c r="S86" s="359">
        <f t="shared" si="516"/>
        <v>1.2453673815445854</v>
      </c>
      <c r="T86" s="359">
        <f t="shared" si="516"/>
        <v>0.77215596303170453</v>
      </c>
      <c r="U86" s="359">
        <f t="shared" si="516"/>
        <v>1.0595834465137963</v>
      </c>
      <c r="V86" s="359">
        <f t="shared" si="516"/>
        <v>3.777823973312914</v>
      </c>
      <c r="W86" s="359">
        <f t="shared" ref="W86:BD86" si="517">W31</f>
        <v>1.2991878310715888</v>
      </c>
      <c r="X86" s="359">
        <f t="shared" si="517"/>
        <v>0.8501939180530963</v>
      </c>
      <c r="Y86" s="359">
        <f t="shared" si="517"/>
        <v>1.0433139134142442</v>
      </c>
      <c r="Z86" s="359">
        <f t="shared" si="517"/>
        <v>1.0416422159129139</v>
      </c>
      <c r="AA86" s="359">
        <f t="shared" si="517"/>
        <v>1.1190197148435361</v>
      </c>
      <c r="AB86" s="359">
        <f t="shared" si="517"/>
        <v>1.1185579748643508</v>
      </c>
      <c r="AC86" s="359">
        <f t="shared" si="517"/>
        <v>1.1846219992780189</v>
      </c>
      <c r="AD86" s="359">
        <f t="shared" si="517"/>
        <v>1.0522465214727412</v>
      </c>
      <c r="AE86" s="359">
        <f t="shared" si="517"/>
        <v>0.84842575897209127</v>
      </c>
      <c r="AF86" s="359">
        <f t="shared" si="517"/>
        <v>1.8356035934609911</v>
      </c>
      <c r="AG86" s="359">
        <f t="shared" si="517"/>
        <v>1.1202681684604991</v>
      </c>
      <c r="AH86" s="359">
        <f t="shared" si="517"/>
        <v>1.3191608709213685</v>
      </c>
      <c r="AI86" s="359">
        <f t="shared" si="517"/>
        <v>0.84262184421417041</v>
      </c>
      <c r="AJ86" s="359">
        <f t="shared" si="517"/>
        <v>1.4061764892293236</v>
      </c>
      <c r="AK86" s="359">
        <f t="shared" si="517"/>
        <v>1.5914764849430723</v>
      </c>
      <c r="AL86" s="359">
        <f t="shared" si="517"/>
        <v>1.2404593305846958</v>
      </c>
      <c r="AM86" s="359">
        <f t="shared" si="517"/>
        <v>0.75579828254630843</v>
      </c>
      <c r="AN86" s="359">
        <f t="shared" si="517"/>
        <v>1.347677862250412</v>
      </c>
      <c r="AO86" s="359">
        <f t="shared" si="517"/>
        <v>0.51883738539751867</v>
      </c>
      <c r="AP86" s="359">
        <f t="shared" si="517"/>
        <v>0.78711803681490289</v>
      </c>
      <c r="AQ86" s="359">
        <f t="shared" si="517"/>
        <v>0.99126766504500174</v>
      </c>
      <c r="AR86" s="359">
        <f t="shared" si="517"/>
        <v>0.70502091877915618</v>
      </c>
      <c r="AS86" s="359">
        <f t="shared" si="517"/>
        <v>0.85382559109069422</v>
      </c>
      <c r="AT86" s="359">
        <f t="shared" si="517"/>
        <v>1.0322657585137758</v>
      </c>
      <c r="AU86" s="359">
        <f t="shared" si="517"/>
        <v>0.73846155217028386</v>
      </c>
      <c r="AV86" s="359">
        <f t="shared" si="517"/>
        <v>1.1468289729840353</v>
      </c>
      <c r="AW86" s="359">
        <f t="shared" si="517"/>
        <v>1.8019677263798071</v>
      </c>
      <c r="AX86" s="359">
        <f t="shared" si="517"/>
        <v>1.1427101198409448</v>
      </c>
      <c r="AY86" s="359">
        <f t="shared" si="517"/>
        <v>0.80616616169520772</v>
      </c>
      <c r="AZ86" s="359">
        <f t="shared" si="517"/>
        <v>0</v>
      </c>
      <c r="BA86" s="359">
        <f t="shared" si="517"/>
        <v>1.6040595676511644</v>
      </c>
      <c r="BB86" s="359">
        <f t="shared" si="517"/>
        <v>1.0378997316077165</v>
      </c>
      <c r="BC86" s="359">
        <f t="shared" si="517"/>
        <v>1.0653747403099831</v>
      </c>
      <c r="BD86" s="359">
        <f t="shared" si="517"/>
        <v>2.6374999801477874</v>
      </c>
      <c r="BE86" s="441">
        <f t="shared" ref="BE86:BE87" si="518">SUM(G86:BD86)</f>
        <v>76.189028472153339</v>
      </c>
      <c r="BF86" s="413" t="s">
        <v>143</v>
      </c>
      <c r="BG86" s="359">
        <f t="shared" ref="BG86:BG90" si="519">G86*DG86</f>
        <v>9946.1779053226419</v>
      </c>
      <c r="BH86" s="359">
        <f t="shared" ref="BH86:BH90" si="520">H86*DH86</f>
        <v>16522.360893264791</v>
      </c>
      <c r="BI86" s="359">
        <f t="shared" ref="BI86:BI90" si="521">I86*DI86</f>
        <v>18496.859452304812</v>
      </c>
      <c r="BJ86" s="359">
        <f t="shared" ref="BJ86:BJ90" si="522">J86*DJ86</f>
        <v>9628.7553982542413</v>
      </c>
      <c r="BK86" s="359">
        <f t="shared" ref="BK86:BK90" si="523">K86*DK86</f>
        <v>12744.101342375861</v>
      </c>
      <c r="BL86" s="359">
        <f t="shared" ref="BL86:BL90" si="524">L86*DL86</f>
        <v>434309.85677599738</v>
      </c>
      <c r="BM86" s="359">
        <f t="shared" ref="BM86:BM90" si="525">M86*DM86</f>
        <v>22937.053215333883</v>
      </c>
      <c r="BN86" s="359">
        <f t="shared" ref="BN86:BN90" si="526">N86*DN86</f>
        <v>27873.264838849256</v>
      </c>
      <c r="BO86" s="359">
        <f t="shared" ref="BO86:BO90" si="527">O86*DO86</f>
        <v>16369.374869247671</v>
      </c>
      <c r="BP86" s="359">
        <f t="shared" ref="BP86:BP90" si="528">P86*DP86</f>
        <v>33778.814718746944</v>
      </c>
      <c r="BQ86" s="359">
        <f t="shared" ref="BQ86:BQ90" si="529">Q86*DQ86</f>
        <v>24112.910227603057</v>
      </c>
      <c r="BR86" s="359">
        <f t="shared" ref="BR86:BR90" si="530">R86*DR86</f>
        <v>21537.114198259718</v>
      </c>
      <c r="BS86" s="359">
        <f t="shared" ref="BS86:BS90" si="531">S86*DS86</f>
        <v>25090.213721441854</v>
      </c>
      <c r="BT86" s="359">
        <f t="shared" ref="BT86:BT90" si="532">T86*DT86</f>
        <v>15547.792772799181</v>
      </c>
      <c r="BU86" s="359">
        <f t="shared" ref="BU86:BU90" si="533">U86*DU86</f>
        <v>21311.719803126161</v>
      </c>
      <c r="BV86" s="359">
        <f t="shared" ref="BV86:BV90" si="534">V86*DV86</f>
        <v>77363.167357866172</v>
      </c>
      <c r="BW86" s="359">
        <f t="shared" ref="BW86:BW90" si="535">W86*DW86</f>
        <v>26063.565813713074</v>
      </c>
      <c r="BX86" s="359">
        <f t="shared" ref="BX86:BX90" si="536">X86*DX86</f>
        <v>17089.600067894771</v>
      </c>
      <c r="BY86" s="359">
        <f t="shared" ref="BY86:BY90" si="537">Y86*DY86</f>
        <v>21089.65184445745</v>
      </c>
      <c r="BZ86" s="359">
        <f t="shared" ref="BZ86:BZ90" si="538">Z86*DZ86</f>
        <v>20973.021303383055</v>
      </c>
      <c r="CA86" s="359">
        <f t="shared" ref="CA86:CA90" si="539">AA86*EA86</f>
        <v>22404.956851806361</v>
      </c>
      <c r="CB86" s="359">
        <f t="shared" ref="CB86:CB90" si="540">AB86*EB86</f>
        <v>22421.315709044968</v>
      </c>
      <c r="CC86" s="359">
        <f t="shared" ref="CC86:CC90" si="541">AC86*EC86</f>
        <v>24103.29066377721</v>
      </c>
      <c r="CD86" s="359">
        <f t="shared" ref="CD86:CD90" si="542">AD86*ED86</f>
        <v>21043.499442072494</v>
      </c>
      <c r="CE86" s="359">
        <f t="shared" ref="CE86:CE90" si="543">AE86*EE86</f>
        <v>17004.20680900741</v>
      </c>
      <c r="CF86" s="359">
        <f t="shared" ref="CF86:CF90" si="544">AF86*EF86</f>
        <v>36977.096434469764</v>
      </c>
      <c r="CG86" s="359">
        <f t="shared" ref="CG86:CG90" si="545">AG86*EG86</f>
        <v>22481.474460850557</v>
      </c>
      <c r="CH86" s="359">
        <f t="shared" ref="CH86:CH90" si="546">AH86*EH86</f>
        <v>26411.61903708546</v>
      </c>
      <c r="CI86" s="359">
        <f t="shared" ref="CI86:CI90" si="547">AI86*EI86</f>
        <v>17197.052420492819</v>
      </c>
      <c r="CJ86" s="359">
        <f t="shared" ref="CJ86:CJ90" si="548">AJ86*EJ86</f>
        <v>28260.111797706384</v>
      </c>
      <c r="CK86" s="359">
        <f t="shared" ref="CK86:CK90" si="549">AK86*EK86</f>
        <v>32228.751677785316</v>
      </c>
      <c r="CL86" s="359">
        <f t="shared" ref="CL86:CL90" si="550">AL86*EL86</f>
        <v>24821.566475842788</v>
      </c>
      <c r="CM86" s="359">
        <f t="shared" ref="CM86:CM90" si="551">AM86*EM86</f>
        <v>15359.696285641165</v>
      </c>
      <c r="CN86" s="359">
        <f t="shared" ref="CN86:CN90" si="552">AN86*EN86</f>
        <v>27528.673468959114</v>
      </c>
      <c r="CO86" s="359">
        <f t="shared" ref="CO86:CO90" si="553">AO86*EO86</f>
        <v>10552.408958485636</v>
      </c>
      <c r="CP86" s="359">
        <f t="shared" ref="CP86:CP90" si="554">AP86*EP86</f>
        <v>15943.974775265711</v>
      </c>
      <c r="CQ86" s="359">
        <f t="shared" ref="CQ86:CQ90" si="555">AQ86*EQ86</f>
        <v>19909.561552998362</v>
      </c>
      <c r="CR86" s="359">
        <f t="shared" ref="CR86:CR90" si="556">AR86*ER86</f>
        <v>14216.289314090618</v>
      </c>
      <c r="CS86" s="359">
        <f t="shared" ref="CS86:CS90" si="557">AS86*ES86</f>
        <v>17374.48249315501</v>
      </c>
      <c r="CT86" s="359">
        <f t="shared" ref="CT86:CT90" si="558">AT86*ET86</f>
        <v>20713.496390223143</v>
      </c>
      <c r="CU86" s="359">
        <f t="shared" ref="CU86:CU90" si="559">AU86*EU86</f>
        <v>14857.706169613879</v>
      </c>
      <c r="CV86" s="359">
        <f t="shared" ref="CV86:CV90" si="560">AV86*EV86</f>
        <v>23048.693534068592</v>
      </c>
      <c r="CW86" s="359">
        <f t="shared" ref="CW86:CW90" si="561">AW86*EW86</f>
        <v>36105.396761023942</v>
      </c>
      <c r="CX86" s="359">
        <f t="shared" ref="CX86:CX90" si="562">AX86*EX86</f>
        <v>22797.935424241161</v>
      </c>
      <c r="CY86" s="359">
        <f t="shared" ref="CY86:CY90" si="563">AY86*EY86</f>
        <v>16269.005572994816</v>
      </c>
      <c r="CZ86" s="359">
        <f t="shared" ref="CZ86:CZ90" si="564">AZ86*EZ86</f>
        <v>0</v>
      </c>
      <c r="DA86" s="359">
        <f t="shared" ref="DA86:DA90" si="565">BA86*FA86</f>
        <v>32768.883874354411</v>
      </c>
      <c r="DB86" s="359">
        <f t="shared" ref="DB86:DB90" si="566">BB86*FB86</f>
        <v>21289.056854787323</v>
      </c>
      <c r="DC86" s="359">
        <f t="shared" ref="DC86:DC90" si="567">BC86*FC86</f>
        <v>21798.025366614445</v>
      </c>
      <c r="DD86" s="359">
        <f t="shared" ref="DD86:DD90" si="568">BD86*FD86</f>
        <v>53805.8042026701</v>
      </c>
      <c r="DE86" s="354">
        <f t="shared" si="310"/>
        <v>1552479.4092993701</v>
      </c>
      <c r="DF86" s="1"/>
      <c r="DG86" s="433">
        <f t="shared" si="513"/>
        <v>20188.35406451613</v>
      </c>
      <c r="DH86" s="433">
        <f t="shared" si="513"/>
        <v>20095.28206451613</v>
      </c>
      <c r="DI86" s="433">
        <f t="shared" si="513"/>
        <v>20186.359064516131</v>
      </c>
      <c r="DJ86" s="433">
        <f t="shared" si="513"/>
        <v>20228.002064516131</v>
      </c>
      <c r="DK86" s="433">
        <f t="shared" si="513"/>
        <v>20157.08506451613</v>
      </c>
      <c r="DL86" s="433">
        <f t="shared" si="513"/>
        <v>20828.826064516132</v>
      </c>
      <c r="DM86" s="433">
        <f t="shared" si="513"/>
        <v>20129.89006451613</v>
      </c>
      <c r="DN86" s="433">
        <f t="shared" si="513"/>
        <v>20061.430064516131</v>
      </c>
      <c r="DO86" s="433">
        <f t="shared" si="513"/>
        <v>20473.03006451613</v>
      </c>
      <c r="DP86" s="433">
        <f t="shared" si="513"/>
        <v>20278.570064516131</v>
      </c>
      <c r="DQ86" s="433">
        <f t="shared" si="513"/>
        <v>20156.14006451613</v>
      </c>
      <c r="DR86" s="433">
        <f t="shared" si="513"/>
        <v>20183.23006451613</v>
      </c>
      <c r="DS86" s="433">
        <f t="shared" si="513"/>
        <v>20146.83706451613</v>
      </c>
      <c r="DT86" s="433">
        <f t="shared" si="513"/>
        <v>20135.560064516128</v>
      </c>
      <c r="DU86" s="433">
        <f t="shared" si="513"/>
        <v>20113.30006451613</v>
      </c>
      <c r="DV86" s="433">
        <f t="shared" si="513"/>
        <v>20478.235064516131</v>
      </c>
      <c r="DW86" s="433">
        <f t="shared" ref="DH86:FE90" si="569">DW31*(1+0.27+0.242)+DW$13</f>
        <v>20061.430064516131</v>
      </c>
      <c r="DX86" s="433">
        <f t="shared" si="569"/>
        <v>20100.826064516132</v>
      </c>
      <c r="DY86" s="433">
        <f t="shared" si="569"/>
        <v>20214.100064516129</v>
      </c>
      <c r="DZ86" s="433">
        <f t="shared" si="569"/>
        <v>20134.573064516131</v>
      </c>
      <c r="EA86" s="433">
        <f t="shared" si="569"/>
        <v>20021.950064516132</v>
      </c>
      <c r="EB86" s="433">
        <f t="shared" si="569"/>
        <v>20044.840064516131</v>
      </c>
      <c r="EC86" s="433">
        <f t="shared" si="569"/>
        <v>20346.820064516131</v>
      </c>
      <c r="ED86" s="433">
        <f t="shared" si="569"/>
        <v>19998.64006451613</v>
      </c>
      <c r="EE86" s="433">
        <f t="shared" si="569"/>
        <v>20042.06806451613</v>
      </c>
      <c r="EF86" s="433">
        <f t="shared" si="569"/>
        <v>20144.380064516132</v>
      </c>
      <c r="EG86" s="433">
        <f t="shared" si="569"/>
        <v>20067.940064516129</v>
      </c>
      <c r="EH86" s="433">
        <f t="shared" si="569"/>
        <v>20021.53006451613</v>
      </c>
      <c r="EI86" s="433">
        <f t="shared" si="569"/>
        <v>20408.98006451613</v>
      </c>
      <c r="EJ86" s="433">
        <f t="shared" si="569"/>
        <v>20097.130064516132</v>
      </c>
      <c r="EK86" s="433">
        <f t="shared" si="569"/>
        <v>20250.850064516129</v>
      </c>
      <c r="EL86" s="433">
        <f t="shared" si="569"/>
        <v>20009.98006451613</v>
      </c>
      <c r="EM86" s="433">
        <f t="shared" si="569"/>
        <v>20322.481064516131</v>
      </c>
      <c r="EN86" s="433">
        <f t="shared" si="569"/>
        <v>20426.74606451613</v>
      </c>
      <c r="EO86" s="433">
        <f t="shared" si="569"/>
        <v>20338.56706451613</v>
      </c>
      <c r="EP86" s="433">
        <f t="shared" si="569"/>
        <v>20256.142064516131</v>
      </c>
      <c r="EQ86" s="433">
        <f t="shared" si="569"/>
        <v>20084.950064516132</v>
      </c>
      <c r="ER86" s="433">
        <f t="shared" si="569"/>
        <v>20164.35106451613</v>
      </c>
      <c r="ES86" s="433">
        <f t="shared" si="569"/>
        <v>20348.983064516131</v>
      </c>
      <c r="ET86" s="433">
        <f t="shared" si="569"/>
        <v>20066.05006451613</v>
      </c>
      <c r="EU86" s="433">
        <f t="shared" si="569"/>
        <v>20119.810064516128</v>
      </c>
      <c r="EV86" s="433">
        <f t="shared" si="569"/>
        <v>20097.760064516129</v>
      </c>
      <c r="EW86" s="433">
        <f t="shared" si="569"/>
        <v>20036.650064516129</v>
      </c>
      <c r="EX86" s="433">
        <f t="shared" si="569"/>
        <v>19950.760064516129</v>
      </c>
      <c r="EY86" s="433">
        <f t="shared" si="569"/>
        <v>20180.71006451613</v>
      </c>
      <c r="EZ86" s="433">
        <f t="shared" si="569"/>
        <v>20233.840064516131</v>
      </c>
      <c r="FA86" s="433">
        <f t="shared" si="569"/>
        <v>20428.720064516128</v>
      </c>
      <c r="FB86" s="433">
        <f t="shared" si="569"/>
        <v>20511.670064516129</v>
      </c>
      <c r="FC86" s="433">
        <f t="shared" si="569"/>
        <v>20460.430064516131</v>
      </c>
      <c r="FD86" s="433">
        <f t="shared" si="569"/>
        <v>20400.305064516131</v>
      </c>
      <c r="FE86" s="338">
        <f t="shared" si="569"/>
        <v>20290.661989242657</v>
      </c>
    </row>
    <row r="87" spans="1:165">
      <c r="A87" s="1" t="s">
        <v>117</v>
      </c>
      <c r="B87" s="73" t="s">
        <v>263</v>
      </c>
      <c r="C87" s="72" t="s">
        <v>542</v>
      </c>
      <c r="D87" s="70">
        <v>5</v>
      </c>
      <c r="E87" s="70">
        <v>1</v>
      </c>
      <c r="F87" s="68" t="s">
        <v>272</v>
      </c>
      <c r="G87" s="359">
        <f t="shared" ref="G87:V87" si="570">G32</f>
        <v>1.3267407650077361</v>
      </c>
      <c r="H87" s="359">
        <f t="shared" si="570"/>
        <v>2.199729527562293</v>
      </c>
      <c r="I87" s="359">
        <f t="shared" si="570"/>
        <v>2.4699496389380329</v>
      </c>
      <c r="J87" s="359">
        <f t="shared" si="570"/>
        <v>1.3476689160349444</v>
      </c>
      <c r="K87" s="359">
        <f t="shared" si="570"/>
        <v>1.8556333904832438</v>
      </c>
      <c r="L87" s="359">
        <f t="shared" si="570"/>
        <v>66.143391981796896</v>
      </c>
      <c r="M87" s="359">
        <f t="shared" si="570"/>
        <v>2.6742411416257612</v>
      </c>
      <c r="N87" s="359">
        <f t="shared" si="570"/>
        <v>3.4339892263867688</v>
      </c>
      <c r="O87" s="359">
        <f t="shared" si="570"/>
        <v>1.6055648677882275</v>
      </c>
      <c r="P87" s="359">
        <f t="shared" si="570"/>
        <v>3.8734974517512106</v>
      </c>
      <c r="Q87" s="359">
        <f t="shared" si="570"/>
        <v>2.7559239033965968</v>
      </c>
      <c r="R87" s="359">
        <f t="shared" si="570"/>
        <v>2.8350600136338171</v>
      </c>
      <c r="S87" s="359">
        <f t="shared" si="570"/>
        <v>3.0885588196784983</v>
      </c>
      <c r="T87" s="359">
        <f t="shared" si="570"/>
        <v>2.0742426606677076</v>
      </c>
      <c r="U87" s="359">
        <f t="shared" si="570"/>
        <v>2.7227377315974217</v>
      </c>
      <c r="V87" s="359">
        <f t="shared" si="570"/>
        <v>12.847102474306769</v>
      </c>
      <c r="W87" s="359">
        <f t="shared" ref="W87:BD87" si="571">W32</f>
        <v>3.1296254537255415</v>
      </c>
      <c r="X87" s="359">
        <f t="shared" si="571"/>
        <v>2.3995383846470673</v>
      </c>
      <c r="Y87" s="359">
        <f t="shared" si="571"/>
        <v>2.7498226457762205</v>
      </c>
      <c r="Z87" s="359">
        <f t="shared" si="571"/>
        <v>2.8486135238984511</v>
      </c>
      <c r="AA87" s="359">
        <f t="shared" si="571"/>
        <v>2.8999637171560502</v>
      </c>
      <c r="AB87" s="359">
        <f t="shared" si="571"/>
        <v>3.0696991615372666</v>
      </c>
      <c r="AC87" s="359">
        <f t="shared" si="571"/>
        <v>3.3159061471220639</v>
      </c>
      <c r="AD87" s="359">
        <f t="shared" si="571"/>
        <v>2.8576067992055108</v>
      </c>
      <c r="AE87" s="359">
        <f t="shared" si="571"/>
        <v>2.1849741974687289</v>
      </c>
      <c r="AF87" s="359">
        <f t="shared" si="571"/>
        <v>4.9600544541298506</v>
      </c>
      <c r="AG87" s="359">
        <f t="shared" si="571"/>
        <v>2.8371180256456947</v>
      </c>
      <c r="AH87" s="359">
        <f t="shared" si="571"/>
        <v>3.4582674749558859</v>
      </c>
      <c r="AI87" s="359">
        <f t="shared" si="571"/>
        <v>2.2716496668452097</v>
      </c>
      <c r="AJ87" s="359">
        <f t="shared" si="571"/>
        <v>3.9230835478191115</v>
      </c>
      <c r="AK87" s="359">
        <f t="shared" si="571"/>
        <v>4.3871449613590432</v>
      </c>
      <c r="AL87" s="359">
        <f t="shared" si="571"/>
        <v>3.3983143193501473</v>
      </c>
      <c r="AM87" s="359">
        <f t="shared" si="571"/>
        <v>2.5702145082378172</v>
      </c>
      <c r="AN87" s="359">
        <f t="shared" si="571"/>
        <v>4.5829969106534767</v>
      </c>
      <c r="AO87" s="359">
        <f t="shared" si="571"/>
        <v>1.7643905869595198</v>
      </c>
      <c r="AP87" s="359">
        <f t="shared" si="571"/>
        <v>2.1583645496134731</v>
      </c>
      <c r="AQ87" s="359">
        <f t="shared" si="571"/>
        <v>2.7802264865008972</v>
      </c>
      <c r="AR87" s="359">
        <f t="shared" si="571"/>
        <v>1.8251791307708241</v>
      </c>
      <c r="AS87" s="359">
        <f t="shared" si="571"/>
        <v>4.5928696335139652</v>
      </c>
      <c r="AT87" s="359">
        <f t="shared" si="571"/>
        <v>1.6673713304587785</v>
      </c>
      <c r="AU87" s="359">
        <f t="shared" si="571"/>
        <v>2.0551942679578099</v>
      </c>
      <c r="AV87" s="359">
        <f t="shared" si="571"/>
        <v>1.9709755205162534</v>
      </c>
      <c r="AW87" s="359">
        <f t="shared" si="571"/>
        <v>4.6158023894129379</v>
      </c>
      <c r="AX87" s="359">
        <f t="shared" si="571"/>
        <v>2.1394557708503448</v>
      </c>
      <c r="AY87" s="359">
        <f t="shared" si="571"/>
        <v>2.741498641487667</v>
      </c>
      <c r="AZ87" s="359">
        <f t="shared" si="571"/>
        <v>0</v>
      </c>
      <c r="BA87" s="359">
        <f t="shared" si="571"/>
        <v>4.2687869321402703</v>
      </c>
      <c r="BB87" s="359">
        <f t="shared" si="571"/>
        <v>2.7077619409700757</v>
      </c>
      <c r="BC87" s="359">
        <f t="shared" si="571"/>
        <v>2.7372946357342731</v>
      </c>
      <c r="BD87" s="359">
        <f t="shared" si="571"/>
        <v>4.6593824983146792</v>
      </c>
      <c r="BE87" s="441">
        <f t="shared" si="518"/>
        <v>213.78318072539085</v>
      </c>
      <c r="BF87" s="413" t="s">
        <v>144</v>
      </c>
      <c r="BG87" s="359">
        <f t="shared" si="519"/>
        <v>13401.161733165052</v>
      </c>
      <c r="BH87" s="359">
        <f t="shared" si="520"/>
        <v>22014.325647288886</v>
      </c>
      <c r="BI87" s="359">
        <f t="shared" si="521"/>
        <v>24943.574416480384</v>
      </c>
      <c r="BJ87" s="359">
        <f t="shared" si="522"/>
        <v>13665.985471862467</v>
      </c>
      <c r="BK87" s="359">
        <f t="shared" si="523"/>
        <v>18685.383984365635</v>
      </c>
      <c r="BL87" s="359">
        <f t="shared" si="524"/>
        <v>710465.09226101683</v>
      </c>
      <c r="BM87" s="359">
        <f t="shared" si="525"/>
        <v>26855.665608433555</v>
      </c>
      <c r="BN87" s="359">
        <f t="shared" si="526"/>
        <v>34250.230907673867</v>
      </c>
      <c r="BO87" s="359">
        <f t="shared" si="527"/>
        <v>16674.577926693266</v>
      </c>
      <c r="BP87" s="359">
        <f t="shared" si="528"/>
        <v>39474.928851346929</v>
      </c>
      <c r="BQ87" s="359">
        <f t="shared" si="529"/>
        <v>27748.295496005358</v>
      </c>
      <c r="BR87" s="359">
        <f t="shared" si="530"/>
        <v>28621.887113671448</v>
      </c>
      <c r="BS87" s="359">
        <f t="shared" si="531"/>
        <v>31068.730561311244</v>
      </c>
      <c r="BT87" s="359">
        <f t="shared" si="532"/>
        <v>20842.031801160028</v>
      </c>
      <c r="BU87" s="359">
        <f t="shared" si="533"/>
        <v>27297.515121215918</v>
      </c>
      <c r="BV87" s="359">
        <f t="shared" si="534"/>
        <v>133490.32382776256</v>
      </c>
      <c r="BW87" s="359">
        <f t="shared" si="535"/>
        <v>31214.540110080292</v>
      </c>
      <c r="BX87" s="359">
        <f t="shared" si="536"/>
        <v>24027.264185077103</v>
      </c>
      <c r="BY87" s="359">
        <f t="shared" si="537"/>
        <v>27846.244093895897</v>
      </c>
      <c r="BZ87" s="359">
        <f t="shared" si="538"/>
        <v>28620.114163887265</v>
      </c>
      <c r="CA87" s="359">
        <f t="shared" si="539"/>
        <v>28809.428637918314</v>
      </c>
      <c r="CB87" s="359">
        <f t="shared" si="540"/>
        <v>30565.915552807837</v>
      </c>
      <c r="CC87" s="359">
        <f t="shared" si="541"/>
        <v>34018.809716028722</v>
      </c>
      <c r="CD87" s="359">
        <f t="shared" si="542"/>
        <v>28322.026832907432</v>
      </c>
      <c r="CE87" s="359">
        <f t="shared" si="543"/>
        <v>21750.3868932031</v>
      </c>
      <c r="CF87" s="359">
        <f t="shared" si="544"/>
        <v>49882.47418453257</v>
      </c>
      <c r="CG87" s="359">
        <f t="shared" si="545"/>
        <v>28315.572827844378</v>
      </c>
      <c r="CH87" s="359">
        <f t="shared" si="546"/>
        <v>34354.394616768885</v>
      </c>
      <c r="CI87" s="359">
        <f t="shared" si="547"/>
        <v>23446.695805173258</v>
      </c>
      <c r="CJ87" s="359">
        <f t="shared" si="548"/>
        <v>39268.457966521673</v>
      </c>
      <c r="CK87" s="359">
        <f t="shared" si="549"/>
        <v>44587.914388189522</v>
      </c>
      <c r="CL87" s="359">
        <f t="shared" si="550"/>
        <v>33719.570036334895</v>
      </c>
      <c r="CM87" s="359">
        <f t="shared" si="551"/>
        <v>26305.993925880895</v>
      </c>
      <c r="CN87" s="359">
        <f t="shared" si="552"/>
        <v>47384.549293415766</v>
      </c>
      <c r="CO87" s="359">
        <f t="shared" si="553"/>
        <v>18086.815598136262</v>
      </c>
      <c r="CP87" s="359">
        <f t="shared" si="554"/>
        <v>21947.550140357456</v>
      </c>
      <c r="CQ87" s="359">
        <f t="shared" si="555"/>
        <v>27795.064161400769</v>
      </c>
      <c r="CR87" s="359">
        <f t="shared" si="556"/>
        <v>18391.985196404836</v>
      </c>
      <c r="CS87" s="359">
        <f t="shared" si="557"/>
        <v>47129.470087835034</v>
      </c>
      <c r="CT87" s="359">
        <f t="shared" si="558"/>
        <v>16637.881544468502</v>
      </c>
      <c r="CU87" s="359">
        <f t="shared" si="559"/>
        <v>20618.263859954179</v>
      </c>
      <c r="CV87" s="359">
        <f t="shared" si="560"/>
        <v>19729.898633817298</v>
      </c>
      <c r="CW87" s="359">
        <f t="shared" si="561"/>
        <v>45923.125848317301</v>
      </c>
      <c r="CX87" s="359">
        <f t="shared" si="562"/>
        <v>21101.923012030886</v>
      </c>
      <c r="CY87" s="359">
        <f t="shared" si="563"/>
        <v>27670.411925139855</v>
      </c>
      <c r="CZ87" s="359">
        <f t="shared" si="564"/>
        <v>0</v>
      </c>
      <c r="DA87" s="359">
        <f t="shared" si="565"/>
        <v>44144.294174336792</v>
      </c>
      <c r="DB87" s="359">
        <f t="shared" si="566"/>
        <v>28226.06256255311</v>
      </c>
      <c r="DC87" s="359">
        <f t="shared" si="567"/>
        <v>28393.65623577197</v>
      </c>
      <c r="DD87" s="359">
        <f t="shared" si="568"/>
        <v>48051.116889318226</v>
      </c>
      <c r="DE87" s="354">
        <f t="shared" si="310"/>
        <v>2205787.5838297638</v>
      </c>
      <c r="DF87" s="1"/>
      <c r="DG87" s="433">
        <f t="shared" si="513"/>
        <v>10100.814029850746</v>
      </c>
      <c r="DH87" s="433">
        <f t="shared" si="569"/>
        <v>10007.742029850746</v>
      </c>
      <c r="DI87" s="433">
        <f t="shared" si="569"/>
        <v>10098.819029850745</v>
      </c>
      <c r="DJ87" s="433">
        <f t="shared" si="569"/>
        <v>10140.462029850745</v>
      </c>
      <c r="DK87" s="433">
        <f t="shared" si="569"/>
        <v>10069.545029850746</v>
      </c>
      <c r="DL87" s="433">
        <f t="shared" si="569"/>
        <v>10741.286029850746</v>
      </c>
      <c r="DM87" s="433">
        <f t="shared" si="569"/>
        <v>10042.350029850746</v>
      </c>
      <c r="DN87" s="433">
        <f t="shared" si="569"/>
        <v>9973.8900298507451</v>
      </c>
      <c r="DO87" s="433">
        <f t="shared" si="569"/>
        <v>10385.490029850745</v>
      </c>
      <c r="DP87" s="433">
        <f t="shared" si="569"/>
        <v>10191.030029850746</v>
      </c>
      <c r="DQ87" s="433">
        <f t="shared" si="569"/>
        <v>10068.600029850746</v>
      </c>
      <c r="DR87" s="433">
        <f t="shared" si="569"/>
        <v>10095.690029850746</v>
      </c>
      <c r="DS87" s="433">
        <f t="shared" si="569"/>
        <v>10059.297029850746</v>
      </c>
      <c r="DT87" s="433">
        <f t="shared" si="569"/>
        <v>10048.020029850746</v>
      </c>
      <c r="DU87" s="433">
        <f t="shared" si="569"/>
        <v>10025.760029850746</v>
      </c>
      <c r="DV87" s="433">
        <f t="shared" si="569"/>
        <v>10390.695029850745</v>
      </c>
      <c r="DW87" s="433">
        <f t="shared" si="569"/>
        <v>9973.8900298507451</v>
      </c>
      <c r="DX87" s="433">
        <f t="shared" si="569"/>
        <v>10013.286029850746</v>
      </c>
      <c r="DY87" s="433">
        <f t="shared" si="569"/>
        <v>10126.560029850745</v>
      </c>
      <c r="DZ87" s="433">
        <f t="shared" si="569"/>
        <v>10047.033029850745</v>
      </c>
      <c r="EA87" s="433">
        <f t="shared" si="569"/>
        <v>9934.4100298507456</v>
      </c>
      <c r="EB87" s="433">
        <f t="shared" si="569"/>
        <v>9957.3000298507468</v>
      </c>
      <c r="EC87" s="433">
        <f t="shared" si="569"/>
        <v>10259.280029850746</v>
      </c>
      <c r="ED87" s="433">
        <f t="shared" si="569"/>
        <v>9911.1000298507461</v>
      </c>
      <c r="EE87" s="433">
        <f t="shared" si="569"/>
        <v>9954.528029850746</v>
      </c>
      <c r="EF87" s="433">
        <f t="shared" si="569"/>
        <v>10056.840029850746</v>
      </c>
      <c r="EG87" s="433">
        <f t="shared" si="569"/>
        <v>9980.4000298507453</v>
      </c>
      <c r="EH87" s="433">
        <f t="shared" si="569"/>
        <v>9933.9900298507455</v>
      </c>
      <c r="EI87" s="433">
        <f t="shared" si="569"/>
        <v>10321.440029850746</v>
      </c>
      <c r="EJ87" s="433">
        <f t="shared" si="569"/>
        <v>10009.590029850746</v>
      </c>
      <c r="EK87" s="433">
        <f t="shared" si="569"/>
        <v>10163.310029850745</v>
      </c>
      <c r="EL87" s="433">
        <f t="shared" si="569"/>
        <v>9922.4400298507462</v>
      </c>
      <c r="EM87" s="433">
        <f t="shared" si="569"/>
        <v>10234.941029850746</v>
      </c>
      <c r="EN87" s="433">
        <f t="shared" si="569"/>
        <v>10339.206029850746</v>
      </c>
      <c r="EO87" s="433">
        <f t="shared" si="569"/>
        <v>10251.027029850746</v>
      </c>
      <c r="EP87" s="433">
        <f t="shared" si="569"/>
        <v>10168.602029850746</v>
      </c>
      <c r="EQ87" s="433">
        <f t="shared" si="569"/>
        <v>9997.4100298507456</v>
      </c>
      <c r="ER87" s="433">
        <f t="shared" si="569"/>
        <v>10076.811029850745</v>
      </c>
      <c r="ES87" s="433">
        <f t="shared" si="569"/>
        <v>10261.443029850747</v>
      </c>
      <c r="ET87" s="433">
        <f t="shared" si="569"/>
        <v>9978.5100298507459</v>
      </c>
      <c r="EU87" s="433">
        <f t="shared" si="569"/>
        <v>10032.270029850746</v>
      </c>
      <c r="EV87" s="433">
        <f t="shared" si="569"/>
        <v>10010.220029850745</v>
      </c>
      <c r="EW87" s="433">
        <f t="shared" si="569"/>
        <v>9949.1100298507463</v>
      </c>
      <c r="EX87" s="433">
        <f t="shared" si="569"/>
        <v>9863.220029850745</v>
      </c>
      <c r="EY87" s="433">
        <f t="shared" si="569"/>
        <v>10093.170029850746</v>
      </c>
      <c r="EZ87" s="433">
        <f t="shared" si="569"/>
        <v>10146.300029850747</v>
      </c>
      <c r="FA87" s="433">
        <f t="shared" si="569"/>
        <v>10341.180029850746</v>
      </c>
      <c r="FB87" s="433">
        <f t="shared" si="569"/>
        <v>10424.130029850747</v>
      </c>
      <c r="FC87" s="433">
        <f t="shared" si="569"/>
        <v>10372.890029850745</v>
      </c>
      <c r="FD87" s="433">
        <f t="shared" si="569"/>
        <v>10312.765029850745</v>
      </c>
      <c r="FE87" s="338">
        <f t="shared" si="569"/>
        <v>10203.121954577275</v>
      </c>
    </row>
    <row r="88" spans="1:165">
      <c r="A88" s="1" t="s">
        <v>117</v>
      </c>
      <c r="B88" s="73" t="s">
        <v>368</v>
      </c>
      <c r="C88" s="72" t="s">
        <v>542</v>
      </c>
      <c r="D88" s="70">
        <v>5</v>
      </c>
      <c r="E88" s="70">
        <v>1</v>
      </c>
      <c r="F88" s="68" t="s">
        <v>272</v>
      </c>
      <c r="G88" s="359">
        <f t="shared" ref="G88:V88" si="572">G33</f>
        <v>16.729841675285503</v>
      </c>
      <c r="H88" s="359">
        <f t="shared" si="572"/>
        <v>27.737993506480635</v>
      </c>
      <c r="I88" s="359">
        <f t="shared" si="572"/>
        <v>31.14539591697925</v>
      </c>
      <c r="J88" s="359">
        <f t="shared" si="572"/>
        <v>16.993739990974635</v>
      </c>
      <c r="K88" s="359">
        <f t="shared" si="572"/>
        <v>23.399034422505956</v>
      </c>
      <c r="L88" s="359">
        <f t="shared" si="572"/>
        <v>834.0502567699109</v>
      </c>
      <c r="M88" s="359">
        <f t="shared" si="572"/>
        <v>33.721456429864702</v>
      </c>
      <c r="N88" s="359">
        <f t="shared" si="572"/>
        <v>43.301673987345829</v>
      </c>
      <c r="O88" s="359">
        <f t="shared" si="572"/>
        <v>20.245738086853102</v>
      </c>
      <c r="P88" s="359">
        <f t="shared" si="572"/>
        <v>48.843753660528947</v>
      </c>
      <c r="Q88" s="359">
        <f t="shared" si="572"/>
        <v>34.751453930558192</v>
      </c>
      <c r="R88" s="359">
        <f t="shared" si="572"/>
        <v>35.749338845218908</v>
      </c>
      <c r="S88" s="359">
        <f t="shared" si="572"/>
        <v>38.945890124757447</v>
      </c>
      <c r="T88" s="359">
        <f t="shared" si="572"/>
        <v>26.155638105301865</v>
      </c>
      <c r="U88" s="359">
        <f t="shared" si="572"/>
        <v>34.332985293238693</v>
      </c>
      <c r="V88" s="359">
        <f t="shared" si="572"/>
        <v>161.99848233356093</v>
      </c>
      <c r="W88" s="359">
        <f t="shared" ref="W88:BD88" si="573">W33</f>
        <v>39.46372925645845</v>
      </c>
      <c r="X88" s="359">
        <f t="shared" si="573"/>
        <v>30.257529072517553</v>
      </c>
      <c r="Y88" s="359">
        <f t="shared" si="573"/>
        <v>34.674518724599992</v>
      </c>
      <c r="Z88" s="359">
        <f t="shared" si="573"/>
        <v>35.920244938445315</v>
      </c>
      <c r="AA88" s="359">
        <f t="shared" si="573"/>
        <v>36.56775696630551</v>
      </c>
      <c r="AB88" s="359">
        <f t="shared" si="573"/>
        <v>38.708074944072195</v>
      </c>
      <c r="AC88" s="359">
        <f t="shared" si="573"/>
        <v>41.812678342731566</v>
      </c>
      <c r="AD88" s="359">
        <f t="shared" si="573"/>
        <v>36.033647704077893</v>
      </c>
      <c r="AE88" s="359">
        <f t="shared" si="573"/>
        <v>27.551932790745813</v>
      </c>
      <c r="AF88" s="359">
        <f t="shared" si="573"/>
        <v>62.544943147128819</v>
      </c>
      <c r="AG88" s="359">
        <f t="shared" si="573"/>
        <v>35.775289819239326</v>
      </c>
      <c r="AH88" s="359">
        <f t="shared" si="573"/>
        <v>43.607816125604593</v>
      </c>
      <c r="AI88" s="359">
        <f t="shared" si="573"/>
        <v>28.644886981982349</v>
      </c>
      <c r="AJ88" s="359">
        <f t="shared" si="573"/>
        <v>49.469020900664319</v>
      </c>
      <c r="AK88" s="359">
        <f t="shared" si="573"/>
        <v>55.32070962607029</v>
      </c>
      <c r="AL88" s="359">
        <f t="shared" si="573"/>
        <v>42.851823072800556</v>
      </c>
      <c r="AM88" s="359">
        <f t="shared" si="573"/>
        <v>32.409708760316668</v>
      </c>
      <c r="AN88" s="359">
        <f t="shared" si="573"/>
        <v>57.79034965667023</v>
      </c>
      <c r="AO88" s="359">
        <f t="shared" si="573"/>
        <v>22.248487384816805</v>
      </c>
      <c r="AP88" s="359">
        <f t="shared" si="573"/>
        <v>27.216392338990012</v>
      </c>
      <c r="AQ88" s="359">
        <f t="shared" si="573"/>
        <v>35.057902920714184</v>
      </c>
      <c r="AR88" s="359">
        <f t="shared" si="573"/>
        <v>23.015014456613194</v>
      </c>
      <c r="AS88" s="359">
        <f t="shared" si="573"/>
        <v>57.914842017737463</v>
      </c>
      <c r="AT88" s="359">
        <f t="shared" si="573"/>
        <v>21.025100839743061</v>
      </c>
      <c r="AU88" s="359">
        <f t="shared" si="573"/>
        <v>25.915443032827866</v>
      </c>
      <c r="AV88" s="359">
        <f t="shared" si="573"/>
        <v>24.853467439743643</v>
      </c>
      <c r="AW88" s="359">
        <f t="shared" si="573"/>
        <v>58.204017857876465</v>
      </c>
      <c r="AX88" s="359">
        <f t="shared" si="573"/>
        <v>26.97795776056784</v>
      </c>
      <c r="AY88" s="359">
        <f t="shared" si="573"/>
        <v>34.569555285226741</v>
      </c>
      <c r="AZ88" s="359">
        <f t="shared" si="573"/>
        <v>0</v>
      </c>
      <c r="BA88" s="359">
        <f t="shared" si="573"/>
        <v>53.828246937010334</v>
      </c>
      <c r="BB88" s="359">
        <f t="shared" si="573"/>
        <v>34.144144629888558</v>
      </c>
      <c r="BC88" s="359">
        <f t="shared" si="573"/>
        <v>34.516543911406586</v>
      </c>
      <c r="BD88" s="359">
        <f t="shared" si="573"/>
        <v>58.75355122667559</v>
      </c>
      <c r="BE88" s="438">
        <f t="shared" si="382"/>
        <v>2695.7480019496356</v>
      </c>
      <c r="BF88" s="415" t="s">
        <v>145</v>
      </c>
      <c r="BG88" s="359">
        <f t="shared" si="519"/>
        <v>78211.872892363986</v>
      </c>
      <c r="BH88" s="359">
        <f t="shared" si="520"/>
        <v>127093.26206599957</v>
      </c>
      <c r="BI88" s="359">
        <f t="shared" si="521"/>
        <v>145542.33591108289</v>
      </c>
      <c r="BJ88" s="359">
        <f t="shared" si="522"/>
        <v>80119.363161272995</v>
      </c>
      <c r="BK88" s="359">
        <f t="shared" si="523"/>
        <v>108658.62998859092</v>
      </c>
      <c r="BL88" s="359">
        <f t="shared" si="524"/>
        <v>4433363.9594606915</v>
      </c>
      <c r="BM88" s="359">
        <f t="shared" si="525"/>
        <v>155676.04155900635</v>
      </c>
      <c r="BN88" s="359">
        <f t="shared" si="526"/>
        <v>196938.94978235048</v>
      </c>
      <c r="BO88" s="359">
        <f t="shared" si="527"/>
        <v>100412.13557321571</v>
      </c>
      <c r="BP88" s="359">
        <f t="shared" si="528"/>
        <v>232750.63664003246</v>
      </c>
      <c r="BQ88" s="359">
        <f t="shared" si="529"/>
        <v>161343.27933565582</v>
      </c>
      <c r="BR88" s="359">
        <f t="shared" si="530"/>
        <v>166944.68686833433</v>
      </c>
      <c r="BS88" s="359">
        <f t="shared" si="531"/>
        <v>180454.80102722195</v>
      </c>
      <c r="BT88" s="359">
        <f t="shared" si="532"/>
        <v>120896.53329112416</v>
      </c>
      <c r="BU88" s="359">
        <f t="shared" si="533"/>
        <v>157929.59734021933</v>
      </c>
      <c r="BV88" s="359">
        <f t="shared" si="534"/>
        <v>804301.86095258873</v>
      </c>
      <c r="BW88" s="359">
        <f t="shared" si="535"/>
        <v>179483.71687739287</v>
      </c>
      <c r="BX88" s="359">
        <f t="shared" si="536"/>
        <v>138805.31974091963</v>
      </c>
      <c r="BY88" s="359">
        <f t="shared" si="537"/>
        <v>162995.82137354533</v>
      </c>
      <c r="BZ88" s="359">
        <f t="shared" si="538"/>
        <v>165995.02437445009</v>
      </c>
      <c r="CA88" s="359">
        <f t="shared" si="539"/>
        <v>164868.94346739785</v>
      </c>
      <c r="CB88" s="359">
        <f t="shared" si="540"/>
        <v>175404.78285690467</v>
      </c>
      <c r="CC88" s="359">
        <f t="shared" si="541"/>
        <v>202099.81688715727</v>
      </c>
      <c r="CD88" s="359">
        <f t="shared" si="542"/>
        <v>161620.92062804426</v>
      </c>
      <c r="CE88" s="359">
        <f t="shared" si="543"/>
        <v>124774.59823431933</v>
      </c>
      <c r="CF88" s="359">
        <f t="shared" si="544"/>
        <v>289646.74593067664</v>
      </c>
      <c r="CG88" s="359">
        <f t="shared" si="545"/>
        <v>162941.341323411</v>
      </c>
      <c r="CH88" s="359">
        <f t="shared" si="546"/>
        <v>196591.35312466189</v>
      </c>
      <c r="CI88" s="359">
        <f t="shared" si="547"/>
        <v>140234.41900765232</v>
      </c>
      <c r="CJ88" s="359">
        <f t="shared" si="548"/>
        <v>226754.50582675412</v>
      </c>
      <c r="CK88" s="359">
        <f t="shared" si="549"/>
        <v>262081.18775134467</v>
      </c>
      <c r="CL88" s="359">
        <f t="shared" si="550"/>
        <v>192688.2710194203</v>
      </c>
      <c r="CM88" s="359">
        <f t="shared" si="551"/>
        <v>155862.1401765926</v>
      </c>
      <c r="CN88" s="359">
        <f t="shared" si="552"/>
        <v>283946.16864609544</v>
      </c>
      <c r="CO88" s="359">
        <f t="shared" si="553"/>
        <v>107353.50844791622</v>
      </c>
      <c r="CP88" s="359">
        <f t="shared" si="554"/>
        <v>129081.3562129792</v>
      </c>
      <c r="CQ88" s="359">
        <f t="shared" si="555"/>
        <v>160270.28179954857</v>
      </c>
      <c r="CR88" s="359">
        <f t="shared" si="556"/>
        <v>107042.57480673504</v>
      </c>
      <c r="CS88" s="359">
        <f t="shared" si="557"/>
        <v>280054.2155381855</v>
      </c>
      <c r="CT88" s="359">
        <f t="shared" si="558"/>
        <v>95720.720394903081</v>
      </c>
      <c r="CU88" s="359">
        <f t="shared" si="559"/>
        <v>119378.13592427791</v>
      </c>
      <c r="CV88" s="359">
        <f t="shared" si="560"/>
        <v>113938.18181725622</v>
      </c>
      <c r="CW88" s="359">
        <f t="shared" si="561"/>
        <v>263273.52474025171</v>
      </c>
      <c r="CX88" s="359">
        <f t="shared" si="562"/>
        <v>119711.93081048602</v>
      </c>
      <c r="CY88" s="359">
        <f t="shared" si="563"/>
        <v>161348.13831395394</v>
      </c>
      <c r="CZ88" s="359">
        <f t="shared" si="564"/>
        <v>0</v>
      </c>
      <c r="DA88" s="359">
        <f t="shared" si="565"/>
        <v>264585.09423078812</v>
      </c>
      <c r="DB88" s="359">
        <f t="shared" si="566"/>
        <v>170662.94492814</v>
      </c>
      <c r="DC88" s="359">
        <f t="shared" si="567"/>
        <v>170755.68345710146</v>
      </c>
      <c r="DD88" s="359">
        <f t="shared" si="568"/>
        <v>287125.24500242149</v>
      </c>
      <c r="DE88" s="354">
        <f t="shared" si="310"/>
        <v>13187734.559521435</v>
      </c>
      <c r="DF88" s="1"/>
      <c r="DG88" s="433">
        <f t="shared" si="513"/>
        <v>4674.9918146508262</v>
      </c>
      <c r="DH88" s="433">
        <f t="shared" si="569"/>
        <v>4581.9198146508261</v>
      </c>
      <c r="DI88" s="433">
        <f t="shared" si="569"/>
        <v>4672.9968146508263</v>
      </c>
      <c r="DJ88" s="433">
        <f t="shared" si="569"/>
        <v>4714.6398146508263</v>
      </c>
      <c r="DK88" s="433">
        <f t="shared" si="569"/>
        <v>4643.722814650826</v>
      </c>
      <c r="DL88" s="433">
        <f t="shared" si="569"/>
        <v>5315.463814650826</v>
      </c>
      <c r="DM88" s="433">
        <f t="shared" si="569"/>
        <v>4616.5278146508263</v>
      </c>
      <c r="DN88" s="433">
        <f t="shared" si="569"/>
        <v>4548.0678146508262</v>
      </c>
      <c r="DO88" s="433">
        <f t="shared" si="569"/>
        <v>4959.6678146508257</v>
      </c>
      <c r="DP88" s="433">
        <f t="shared" si="569"/>
        <v>4765.2078146508265</v>
      </c>
      <c r="DQ88" s="433">
        <f t="shared" si="569"/>
        <v>4642.7778146508263</v>
      </c>
      <c r="DR88" s="433">
        <f t="shared" si="569"/>
        <v>4669.8678146508264</v>
      </c>
      <c r="DS88" s="433">
        <f t="shared" si="569"/>
        <v>4633.4748146508264</v>
      </c>
      <c r="DT88" s="433">
        <f t="shared" si="569"/>
        <v>4622.1978146508263</v>
      </c>
      <c r="DU88" s="433">
        <f t="shared" si="569"/>
        <v>4599.9378146508261</v>
      </c>
      <c r="DV88" s="433">
        <f t="shared" si="569"/>
        <v>4964.8728146508256</v>
      </c>
      <c r="DW88" s="433">
        <f t="shared" si="569"/>
        <v>4548.0678146508262</v>
      </c>
      <c r="DX88" s="433">
        <f t="shared" si="569"/>
        <v>4587.463814650826</v>
      </c>
      <c r="DY88" s="433">
        <f t="shared" si="569"/>
        <v>4700.7378146508263</v>
      </c>
      <c r="DZ88" s="433">
        <f t="shared" si="569"/>
        <v>4621.2108146508263</v>
      </c>
      <c r="EA88" s="433">
        <f t="shared" si="569"/>
        <v>4508.5878146508257</v>
      </c>
      <c r="EB88" s="433">
        <f t="shared" si="569"/>
        <v>4531.4778146508261</v>
      </c>
      <c r="EC88" s="433">
        <f t="shared" si="569"/>
        <v>4833.4578146508265</v>
      </c>
      <c r="ED88" s="433">
        <f t="shared" si="569"/>
        <v>4485.2778146508263</v>
      </c>
      <c r="EE88" s="433">
        <f t="shared" si="569"/>
        <v>4528.7058146508261</v>
      </c>
      <c r="EF88" s="433">
        <f t="shared" si="569"/>
        <v>4631.017814650826</v>
      </c>
      <c r="EG88" s="433">
        <f t="shared" si="569"/>
        <v>4554.5778146508264</v>
      </c>
      <c r="EH88" s="433">
        <f t="shared" si="569"/>
        <v>4508.1678146508257</v>
      </c>
      <c r="EI88" s="433">
        <f t="shared" si="569"/>
        <v>4895.6178146508264</v>
      </c>
      <c r="EJ88" s="433">
        <f t="shared" si="569"/>
        <v>4583.767814650826</v>
      </c>
      <c r="EK88" s="433">
        <f t="shared" si="569"/>
        <v>4737.4878146508263</v>
      </c>
      <c r="EL88" s="433">
        <f t="shared" si="569"/>
        <v>4496.6178146508264</v>
      </c>
      <c r="EM88" s="433">
        <f t="shared" si="569"/>
        <v>4809.1188146508266</v>
      </c>
      <c r="EN88" s="433">
        <f t="shared" si="569"/>
        <v>4913.383814650826</v>
      </c>
      <c r="EO88" s="433">
        <f t="shared" si="569"/>
        <v>4825.2048146508259</v>
      </c>
      <c r="EP88" s="433">
        <f t="shared" si="569"/>
        <v>4742.7798146508258</v>
      </c>
      <c r="EQ88" s="433">
        <f t="shared" si="569"/>
        <v>4571.5878146508257</v>
      </c>
      <c r="ER88" s="433">
        <f t="shared" si="569"/>
        <v>4650.9888146508265</v>
      </c>
      <c r="ES88" s="433">
        <f t="shared" si="569"/>
        <v>4835.6208146508261</v>
      </c>
      <c r="ET88" s="433">
        <f t="shared" si="569"/>
        <v>4552.6878146508261</v>
      </c>
      <c r="EU88" s="433">
        <f t="shared" si="569"/>
        <v>4606.4478146508263</v>
      </c>
      <c r="EV88" s="433">
        <f t="shared" si="569"/>
        <v>4584.3978146508261</v>
      </c>
      <c r="EW88" s="433">
        <f t="shared" si="569"/>
        <v>4523.2878146508265</v>
      </c>
      <c r="EX88" s="433">
        <f t="shared" si="569"/>
        <v>4437.3978146508261</v>
      </c>
      <c r="EY88" s="433">
        <f t="shared" si="569"/>
        <v>4667.347814650826</v>
      </c>
      <c r="EZ88" s="433">
        <f t="shared" si="569"/>
        <v>4720.4778146508261</v>
      </c>
      <c r="FA88" s="433">
        <f t="shared" si="569"/>
        <v>4915.3578146508262</v>
      </c>
      <c r="FB88" s="433">
        <f t="shared" si="569"/>
        <v>4998.307814650826</v>
      </c>
      <c r="FC88" s="433">
        <f t="shared" si="569"/>
        <v>4947.0678146508262</v>
      </c>
      <c r="FD88" s="433">
        <f t="shared" si="569"/>
        <v>4886.9428146508262</v>
      </c>
      <c r="FE88" s="338">
        <f t="shared" si="569"/>
        <v>4777.2997393773549</v>
      </c>
    </row>
    <row r="89" spans="1:165">
      <c r="A89" s="1" t="s">
        <v>117</v>
      </c>
      <c r="B89" s="2" t="s">
        <v>369</v>
      </c>
      <c r="C89" s="37" t="s">
        <v>542</v>
      </c>
      <c r="D89" s="1">
        <v>5</v>
      </c>
      <c r="E89" s="1">
        <v>1</v>
      </c>
      <c r="F89" s="68" t="s">
        <v>272</v>
      </c>
      <c r="G89" s="359">
        <f t="shared" ref="G89:V89" si="574">G34</f>
        <v>28.857821767310885</v>
      </c>
      <c r="H89" s="359">
        <f t="shared" si="574"/>
        <v>47.846123611279474</v>
      </c>
      <c r="I89" s="359">
        <f t="shared" si="574"/>
        <v>53.723657503123462</v>
      </c>
      <c r="J89" s="359">
        <f t="shared" si="574"/>
        <v>29.313028140847635</v>
      </c>
      <c r="K89" s="359">
        <f t="shared" si="574"/>
        <v>40.361718777612161</v>
      </c>
      <c r="L89" s="359">
        <f t="shared" si="574"/>
        <v>2248.312381794356</v>
      </c>
      <c r="M89" s="359">
        <f t="shared" si="574"/>
        <v>58.167184022114697</v>
      </c>
      <c r="N89" s="359">
        <f t="shared" si="574"/>
        <v>74.692397836556523</v>
      </c>
      <c r="O89" s="359">
        <f t="shared" si="574"/>
        <v>54.734901746390371</v>
      </c>
      <c r="P89" s="359">
        <f t="shared" si="574"/>
        <v>84.252102616382302</v>
      </c>
      <c r="Q89" s="359">
        <f t="shared" si="574"/>
        <v>59.943858593978575</v>
      </c>
      <c r="R89" s="359">
        <f t="shared" si="574"/>
        <v>61.665141172169861</v>
      </c>
      <c r="S89" s="359">
        <f t="shared" si="574"/>
        <v>67.178971421458129</v>
      </c>
      <c r="T89" s="359">
        <f t="shared" si="574"/>
        <v>45.116669798980951</v>
      </c>
      <c r="U89" s="359">
        <f t="shared" si="574"/>
        <v>59.22202908803559</v>
      </c>
      <c r="V89" s="359">
        <f t="shared" si="574"/>
        <v>279.4361967371687</v>
      </c>
      <c r="W89" s="359">
        <f t="shared" ref="W89:BD89" si="575">W34</f>
        <v>68.072208169110198</v>
      </c>
      <c r="X89" s="359">
        <f t="shared" si="575"/>
        <v>52.192148499757884</v>
      </c>
      <c r="Y89" s="359">
        <f t="shared" si="575"/>
        <v>59.81115067574089</v>
      </c>
      <c r="Z89" s="359">
        <f t="shared" si="575"/>
        <v>61.959942382665524</v>
      </c>
      <c r="AA89" s="359">
        <f t="shared" si="575"/>
        <v>63.076855922844643</v>
      </c>
      <c r="AB89" s="359">
        <f t="shared" si="575"/>
        <v>66.768756654876427</v>
      </c>
      <c r="AC89" s="359">
        <f t="shared" si="575"/>
        <v>72.123983158248038</v>
      </c>
      <c r="AD89" s="359">
        <f t="shared" si="575"/>
        <v>62.15555432341565</v>
      </c>
      <c r="AE89" s="359">
        <f t="shared" si="575"/>
        <v>47.525181723317338</v>
      </c>
      <c r="AF89" s="359">
        <f t="shared" si="575"/>
        <v>107.8857084734267</v>
      </c>
      <c r="AG89" s="359">
        <f t="shared" si="575"/>
        <v>61.709904810553574</v>
      </c>
      <c r="AH89" s="359">
        <f t="shared" si="575"/>
        <v>75.2204718872743</v>
      </c>
      <c r="AI89" s="359">
        <f t="shared" si="575"/>
        <v>49.410452239483241</v>
      </c>
      <c r="AJ89" s="359">
        <f t="shared" si="575"/>
        <v>85.330645433641621</v>
      </c>
      <c r="AK89" s="359">
        <f t="shared" si="575"/>
        <v>95.424404451397919</v>
      </c>
      <c r="AL89" s="359">
        <f t="shared" si="575"/>
        <v>73.916436069208387</v>
      </c>
      <c r="AM89" s="359">
        <f t="shared" si="575"/>
        <v>55.904509862596285</v>
      </c>
      <c r="AN89" s="359">
        <f t="shared" si="575"/>
        <v>99.684362986316529</v>
      </c>
      <c r="AO89" s="359">
        <f t="shared" si="575"/>
        <v>38.377104577850197</v>
      </c>
      <c r="AP89" s="359">
        <f t="shared" si="575"/>
        <v>59.265787127169808</v>
      </c>
      <c r="AQ89" s="359">
        <f t="shared" si="575"/>
        <v>60.472461943032286</v>
      </c>
      <c r="AR89" s="359">
        <f t="shared" si="575"/>
        <v>52.148635181386652</v>
      </c>
      <c r="AS89" s="359">
        <f t="shared" si="575"/>
        <v>99.899103713503266</v>
      </c>
      <c r="AT89" s="359">
        <f t="shared" si="575"/>
        <v>60.44474542849985</v>
      </c>
      <c r="AU89" s="359">
        <f t="shared" si="575"/>
        <v>49.878537122376819</v>
      </c>
      <c r="AV89" s="359">
        <f t="shared" si="575"/>
        <v>59.761449570389104</v>
      </c>
      <c r="AW89" s="359">
        <f t="shared" si="575"/>
        <v>100.3979120714133</v>
      </c>
      <c r="AX89" s="359">
        <f t="shared" si="575"/>
        <v>58.331894704084469</v>
      </c>
      <c r="AY89" s="359">
        <f t="shared" si="575"/>
        <v>59.630095990089458</v>
      </c>
      <c r="AZ89" s="359">
        <f t="shared" si="575"/>
        <v>0</v>
      </c>
      <c r="BA89" s="359">
        <f t="shared" si="575"/>
        <v>92.85000936080489</v>
      </c>
      <c r="BB89" s="359">
        <f t="shared" si="575"/>
        <v>58.896291982380291</v>
      </c>
      <c r="BC89" s="359">
        <f t="shared" si="575"/>
        <v>59.538655030453697</v>
      </c>
      <c r="BD89" s="359">
        <f t="shared" si="575"/>
        <v>168.90969864951816</v>
      </c>
      <c r="BE89" s="438">
        <f t="shared" si="382"/>
        <v>5629.7992448045934</v>
      </c>
      <c r="BF89" s="7"/>
      <c r="BG89" s="359">
        <f t="shared" si="519"/>
        <v>75180.870042038849</v>
      </c>
      <c r="BH89" s="359">
        <f t="shared" si="520"/>
        <v>120196.37067201034</v>
      </c>
      <c r="BI89" s="359">
        <f t="shared" si="521"/>
        <v>139854.57397792549</v>
      </c>
      <c r="BJ89" s="359">
        <f t="shared" si="522"/>
        <v>77528.984083690346</v>
      </c>
      <c r="BK89" s="359">
        <f t="shared" si="523"/>
        <v>103888.94041562713</v>
      </c>
      <c r="BL89" s="359">
        <f t="shared" si="524"/>
        <v>7297321.3786447775</v>
      </c>
      <c r="BM89" s="359">
        <f t="shared" si="525"/>
        <v>148137.41451295288</v>
      </c>
      <c r="BN89" s="359">
        <f t="shared" si="526"/>
        <v>185109.60061636977</v>
      </c>
      <c r="BO89" s="359">
        <f t="shared" si="527"/>
        <v>158177.97563383798</v>
      </c>
      <c r="BP89" s="359">
        <f t="shared" si="528"/>
        <v>227095.84571678541</v>
      </c>
      <c r="BQ89" s="359">
        <f t="shared" si="529"/>
        <v>154235.6910005174</v>
      </c>
      <c r="BR89" s="359">
        <f t="shared" si="530"/>
        <v>160335.06385014419</v>
      </c>
      <c r="BS89" s="359">
        <f t="shared" si="531"/>
        <v>172226.68757479617</v>
      </c>
      <c r="BT89" s="359">
        <f t="shared" si="532"/>
        <v>115156.79783531449</v>
      </c>
      <c r="BU89" s="359">
        <f t="shared" si="533"/>
        <v>149841.35023557133</v>
      </c>
      <c r="BV89" s="359">
        <f t="shared" si="534"/>
        <v>808995.0018519361</v>
      </c>
      <c r="BW89" s="359">
        <f t="shared" si="535"/>
        <v>168702.83499040626</v>
      </c>
      <c r="BX89" s="359">
        <f t="shared" si="536"/>
        <v>131403.56595468189</v>
      </c>
      <c r="BY89" s="359">
        <f t="shared" si="537"/>
        <v>157360.88750383252</v>
      </c>
      <c r="BZ89" s="359">
        <f t="shared" si="538"/>
        <v>158086.78931550041</v>
      </c>
      <c r="CA89" s="359">
        <f t="shared" si="539"/>
        <v>153832.61729691754</v>
      </c>
      <c r="CB89" s="359">
        <f t="shared" si="540"/>
        <v>164364.80735834053</v>
      </c>
      <c r="CC89" s="359">
        <f t="shared" si="541"/>
        <v>199327.78163660783</v>
      </c>
      <c r="CD89" s="359">
        <f t="shared" si="542"/>
        <v>150136.88957659662</v>
      </c>
      <c r="CE89" s="359">
        <f t="shared" si="543"/>
        <v>116861.1132907151</v>
      </c>
      <c r="CF89" s="359">
        <f t="shared" si="544"/>
        <v>276321.44904771633</v>
      </c>
      <c r="CG89" s="359">
        <f t="shared" si="545"/>
        <v>153336.91851972634</v>
      </c>
      <c r="CH89" s="359">
        <f t="shared" si="546"/>
        <v>183417.02568555085</v>
      </c>
      <c r="CI89" s="359">
        <f t="shared" si="547"/>
        <v>139626.15009493104</v>
      </c>
      <c r="CJ89" s="359">
        <f t="shared" si="548"/>
        <v>214520.59264525425</v>
      </c>
      <c r="CK89" s="359">
        <f t="shared" si="549"/>
        <v>254564.86538265221</v>
      </c>
      <c r="CL89" s="359">
        <f t="shared" si="550"/>
        <v>179383.53984319451</v>
      </c>
      <c r="CM89" s="359">
        <f t="shared" si="551"/>
        <v>153141.64916449625</v>
      </c>
      <c r="CN89" s="359">
        <f t="shared" si="552"/>
        <v>283463.2902285934</v>
      </c>
      <c r="CO89" s="359">
        <f t="shared" si="553"/>
        <v>105745.40158314763</v>
      </c>
      <c r="CP89" s="359">
        <f t="shared" si="554"/>
        <v>158417.70874495592</v>
      </c>
      <c r="CQ89" s="359">
        <f t="shared" si="555"/>
        <v>151290.75411149932</v>
      </c>
      <c r="CR89" s="359">
        <f t="shared" si="556"/>
        <v>134606.75502841626</v>
      </c>
      <c r="CS89" s="359">
        <f t="shared" si="557"/>
        <v>276305.47475849127</v>
      </c>
      <c r="CT89" s="359">
        <f t="shared" si="558"/>
        <v>150079.00690363353</v>
      </c>
      <c r="CU89" s="359">
        <f t="shared" si="559"/>
        <v>126525.5076161131</v>
      </c>
      <c r="CV89" s="359">
        <f t="shared" si="560"/>
        <v>150277.47872224601</v>
      </c>
      <c r="CW89" s="359">
        <f t="shared" si="561"/>
        <v>246327.52048115121</v>
      </c>
      <c r="CX89" s="359">
        <f t="shared" si="562"/>
        <v>138107.89953640028</v>
      </c>
      <c r="CY89" s="359">
        <f t="shared" si="563"/>
        <v>154893.49053153279</v>
      </c>
      <c r="CZ89" s="359">
        <f t="shared" si="564"/>
        <v>0</v>
      </c>
      <c r="DA89" s="359">
        <f t="shared" si="565"/>
        <v>264212.35088609293</v>
      </c>
      <c r="DB89" s="359">
        <f t="shared" si="566"/>
        <v>172479.69830115931</v>
      </c>
      <c r="DC89" s="359">
        <f t="shared" si="567"/>
        <v>171310.11860523865</v>
      </c>
      <c r="DD89" s="359">
        <f t="shared" si="568"/>
        <v>475846.89368522662</v>
      </c>
      <c r="DE89" s="354">
        <f t="shared" si="310"/>
        <v>16207561.37369532</v>
      </c>
      <c r="DF89" s="1"/>
      <c r="DG89" s="433">
        <f t="shared" si="513"/>
        <v>2605.2163828664666</v>
      </c>
      <c r="DH89" s="433">
        <f t="shared" si="569"/>
        <v>2512.1443828664665</v>
      </c>
      <c r="DI89" s="433">
        <f t="shared" si="569"/>
        <v>2603.2213828664667</v>
      </c>
      <c r="DJ89" s="433">
        <f t="shared" si="569"/>
        <v>2644.8643828664667</v>
      </c>
      <c r="DK89" s="433">
        <f t="shared" si="569"/>
        <v>2573.9473828664663</v>
      </c>
      <c r="DL89" s="433">
        <f t="shared" si="569"/>
        <v>3245.6883828664668</v>
      </c>
      <c r="DM89" s="433">
        <f t="shared" si="569"/>
        <v>2546.7523828664666</v>
      </c>
      <c r="DN89" s="433">
        <f t="shared" si="569"/>
        <v>2478.2923828664666</v>
      </c>
      <c r="DO89" s="433">
        <f t="shared" si="569"/>
        <v>2889.8923828664665</v>
      </c>
      <c r="DP89" s="433">
        <f t="shared" si="569"/>
        <v>2695.4323828664665</v>
      </c>
      <c r="DQ89" s="433">
        <f t="shared" si="569"/>
        <v>2573.0023828664666</v>
      </c>
      <c r="DR89" s="433">
        <f t="shared" si="569"/>
        <v>2600.0923828664663</v>
      </c>
      <c r="DS89" s="433">
        <f t="shared" si="569"/>
        <v>2563.6993828664663</v>
      </c>
      <c r="DT89" s="433">
        <f t="shared" si="569"/>
        <v>2552.4223828664663</v>
      </c>
      <c r="DU89" s="433">
        <f t="shared" si="569"/>
        <v>2530.1623828664665</v>
      </c>
      <c r="DV89" s="433">
        <f t="shared" si="569"/>
        <v>2895.0973828664664</v>
      </c>
      <c r="DW89" s="433">
        <f t="shared" si="569"/>
        <v>2478.2923828664666</v>
      </c>
      <c r="DX89" s="433">
        <f t="shared" si="569"/>
        <v>2517.6883828664663</v>
      </c>
      <c r="DY89" s="433">
        <f t="shared" si="569"/>
        <v>2630.9623828664667</v>
      </c>
      <c r="DZ89" s="433">
        <f t="shared" si="569"/>
        <v>2551.4353828664666</v>
      </c>
      <c r="EA89" s="433">
        <f t="shared" si="569"/>
        <v>2438.8123828664666</v>
      </c>
      <c r="EB89" s="433">
        <f t="shared" si="569"/>
        <v>2461.7023828664665</v>
      </c>
      <c r="EC89" s="433">
        <f t="shared" si="569"/>
        <v>2763.6823828664665</v>
      </c>
      <c r="ED89" s="433">
        <f t="shared" si="569"/>
        <v>2415.5023828664666</v>
      </c>
      <c r="EE89" s="433">
        <f t="shared" si="569"/>
        <v>2458.9303828664665</v>
      </c>
      <c r="EF89" s="433">
        <f t="shared" si="569"/>
        <v>2561.2423828664664</v>
      </c>
      <c r="EG89" s="433">
        <f t="shared" si="569"/>
        <v>2484.8023828664664</v>
      </c>
      <c r="EH89" s="433">
        <f t="shared" si="569"/>
        <v>2438.3923828664665</v>
      </c>
      <c r="EI89" s="433">
        <f t="shared" si="569"/>
        <v>2825.8423828664663</v>
      </c>
      <c r="EJ89" s="433">
        <f t="shared" si="569"/>
        <v>2513.9923828664664</v>
      </c>
      <c r="EK89" s="433">
        <f t="shared" si="569"/>
        <v>2667.7123828664667</v>
      </c>
      <c r="EL89" s="433">
        <f t="shared" si="569"/>
        <v>2426.8423828664663</v>
      </c>
      <c r="EM89" s="433">
        <f t="shared" si="569"/>
        <v>2739.3433828664665</v>
      </c>
      <c r="EN89" s="433">
        <f t="shared" si="569"/>
        <v>2843.6083828664664</v>
      </c>
      <c r="EO89" s="433">
        <f t="shared" si="569"/>
        <v>2755.4293828664668</v>
      </c>
      <c r="EP89" s="433">
        <f t="shared" si="569"/>
        <v>2673.0043828664666</v>
      </c>
      <c r="EQ89" s="433">
        <f t="shared" si="569"/>
        <v>2501.8123828664666</v>
      </c>
      <c r="ER89" s="433">
        <f t="shared" si="569"/>
        <v>2581.2133828664664</v>
      </c>
      <c r="ES89" s="433">
        <f t="shared" si="569"/>
        <v>2765.8453828664665</v>
      </c>
      <c r="ET89" s="433">
        <f t="shared" si="569"/>
        <v>2482.9123828664665</v>
      </c>
      <c r="EU89" s="433">
        <f t="shared" si="569"/>
        <v>2536.6723828664663</v>
      </c>
      <c r="EV89" s="433">
        <f t="shared" si="569"/>
        <v>2514.6223828664665</v>
      </c>
      <c r="EW89" s="433">
        <f t="shared" si="569"/>
        <v>2453.5123828664664</v>
      </c>
      <c r="EX89" s="433">
        <f t="shared" si="569"/>
        <v>2367.6223828664665</v>
      </c>
      <c r="EY89" s="433">
        <f t="shared" si="569"/>
        <v>2597.5723828664663</v>
      </c>
      <c r="EZ89" s="433">
        <f t="shared" si="569"/>
        <v>2650.7023828664665</v>
      </c>
      <c r="FA89" s="433">
        <f t="shared" si="569"/>
        <v>2845.5823828664666</v>
      </c>
      <c r="FB89" s="433">
        <f t="shared" si="569"/>
        <v>2928.5323828664664</v>
      </c>
      <c r="FC89" s="433">
        <f t="shared" si="569"/>
        <v>2877.2923828664666</v>
      </c>
      <c r="FD89" s="433">
        <f t="shared" si="569"/>
        <v>2817.1673828664666</v>
      </c>
      <c r="FE89" s="338">
        <f t="shared" si="569"/>
        <v>2707.5243075929948</v>
      </c>
    </row>
    <row r="90" spans="1:165">
      <c r="A90" s="1" t="s">
        <v>117</v>
      </c>
      <c r="B90" s="2" t="s">
        <v>281</v>
      </c>
      <c r="C90" s="37" t="s">
        <v>542</v>
      </c>
      <c r="D90" s="1">
        <v>5</v>
      </c>
      <c r="E90" s="1">
        <v>1</v>
      </c>
      <c r="F90" s="68" t="s">
        <v>272</v>
      </c>
      <c r="G90" s="359">
        <f t="shared" ref="G90:BD90" si="576">G35</f>
        <v>13.628109672542333</v>
      </c>
      <c r="H90" s="359">
        <f t="shared" si="576"/>
        <v>22.589979291663461</v>
      </c>
      <c r="I90" s="359">
        <f t="shared" si="576"/>
        <v>25.002675260928967</v>
      </c>
      <c r="J90" s="359">
        <f t="shared" si="576"/>
        <v>13.867510240982938</v>
      </c>
      <c r="K90" s="359">
        <f t="shared" si="576"/>
        <v>18.696979696089727</v>
      </c>
      <c r="L90" s="359">
        <f t="shared" si="576"/>
        <v>781.29357952842156</v>
      </c>
      <c r="M90" s="359">
        <f t="shared" si="576"/>
        <v>27.323053907626417</v>
      </c>
      <c r="N90" s="359">
        <f t="shared" si="576"/>
        <v>35.159268052480343</v>
      </c>
      <c r="O90" s="359">
        <f t="shared" si="576"/>
        <v>38.380242429248391</v>
      </c>
      <c r="P90" s="359">
        <f t="shared" si="576"/>
        <v>39.560702018836892</v>
      </c>
      <c r="Q90" s="359">
        <f t="shared" si="576"/>
        <v>28.135567118371483</v>
      </c>
      <c r="R90" s="359">
        <f t="shared" si="576"/>
        <v>29.107055540387471</v>
      </c>
      <c r="S90" s="359">
        <f t="shared" si="576"/>
        <v>31.312415244015369</v>
      </c>
      <c r="T90" s="359">
        <f t="shared" si="576"/>
        <v>21.30444141851558</v>
      </c>
      <c r="U90" s="359">
        <f t="shared" si="576"/>
        <v>27.91908226884393</v>
      </c>
      <c r="V90" s="359">
        <f t="shared" si="576"/>
        <v>130.95656791960681</v>
      </c>
      <c r="W90" s="359">
        <f t="shared" si="576"/>
        <v>32.01006879886404</v>
      </c>
      <c r="X90" s="359">
        <f t="shared" si="576"/>
        <v>24.688593719440213</v>
      </c>
      <c r="Y90" s="359">
        <f t="shared" si="576"/>
        <v>28.223622194206385</v>
      </c>
      <c r="Z90" s="359">
        <f t="shared" si="576"/>
        <v>29.276745818056561</v>
      </c>
      <c r="AA90" s="359">
        <f t="shared" si="576"/>
        <v>29.74589913902895</v>
      </c>
      <c r="AB90" s="359">
        <f t="shared" si="576"/>
        <v>31.552890625038884</v>
      </c>
      <c r="AC90" s="359">
        <f t="shared" si="576"/>
        <v>34.107258913752148</v>
      </c>
      <c r="AD90" s="359">
        <f t="shared" si="576"/>
        <v>29.361858817834296</v>
      </c>
      <c r="AE90" s="359">
        <f t="shared" si="576"/>
        <v>22.406710470392177</v>
      </c>
      <c r="AF90" s="359">
        <f t="shared" si="576"/>
        <v>50.95529076560409</v>
      </c>
      <c r="AG90" s="359">
        <f t="shared" si="576"/>
        <v>29.075770879327798</v>
      </c>
      <c r="AH90" s="359">
        <f t="shared" si="576"/>
        <v>35.487901354732088</v>
      </c>
      <c r="AI90" s="359">
        <f t="shared" si="576"/>
        <v>23.335019488610492</v>
      </c>
      <c r="AJ90" s="359">
        <f t="shared" si="576"/>
        <v>40.348020173322723</v>
      </c>
      <c r="AK90" s="359">
        <f t="shared" si="576"/>
        <v>45.10182261788708</v>
      </c>
      <c r="AL90" s="359">
        <f t="shared" si="576"/>
        <v>34.928508952079923</v>
      </c>
      <c r="AM90" s="359">
        <f t="shared" si="576"/>
        <v>26.599530946056348</v>
      </c>
      <c r="AN90" s="359">
        <f t="shared" si="576"/>
        <v>47.430114397023004</v>
      </c>
      <c r="AO90" s="359">
        <f t="shared" si="576"/>
        <v>18.259939732009997</v>
      </c>
      <c r="AP90" s="359">
        <f t="shared" si="576"/>
        <v>35.921305377833868</v>
      </c>
      <c r="AQ90" s="359">
        <f t="shared" si="576"/>
        <v>28.599262862485631</v>
      </c>
      <c r="AR90" s="359">
        <f t="shared" si="576"/>
        <v>32.602121896633832</v>
      </c>
      <c r="AS90" s="359">
        <f t="shared" si="576"/>
        <v>48.029044117308345</v>
      </c>
      <c r="AT90" s="359">
        <f t="shared" si="576"/>
        <v>43.304619848341297</v>
      </c>
      <c r="AU90" s="359">
        <f t="shared" si="576"/>
        <v>26.907008208067275</v>
      </c>
      <c r="AV90" s="359">
        <f t="shared" si="576"/>
        <v>38.664587279587778</v>
      </c>
      <c r="AW90" s="359">
        <f t="shared" si="576"/>
        <v>46.988774015042097</v>
      </c>
      <c r="AX90" s="359">
        <f t="shared" si="576"/>
        <v>34.781737800593</v>
      </c>
      <c r="AY90" s="359">
        <f t="shared" si="576"/>
        <v>28.372175831666141</v>
      </c>
      <c r="AZ90" s="359">
        <f t="shared" si="576"/>
        <v>0</v>
      </c>
      <c r="BA90" s="359">
        <f t="shared" si="576"/>
        <v>43.829530337463851</v>
      </c>
      <c r="BB90" s="359">
        <f t="shared" si="576"/>
        <v>27.781375519741417</v>
      </c>
      <c r="BC90" s="359">
        <f t="shared" si="576"/>
        <v>28.06822314274676</v>
      </c>
      <c r="BD90" s="359">
        <f t="shared" si="576"/>
        <v>121.86658497228436</v>
      </c>
      <c r="BE90" s="438">
        <f t="shared" si="382"/>
        <v>2482.8491486216244</v>
      </c>
      <c r="BF90" s="7"/>
      <c r="BG90" s="359">
        <f t="shared" si="519"/>
        <v>13486.431844386583</v>
      </c>
      <c r="BH90" s="359">
        <f t="shared" si="520"/>
        <v>20252.639314313623</v>
      </c>
      <c r="BI90" s="359">
        <f t="shared" si="521"/>
        <v>24692.867111770796</v>
      </c>
      <c r="BJ90" s="359">
        <f t="shared" si="522"/>
        <v>14273.162650552171</v>
      </c>
      <c r="BK90" s="359">
        <f t="shared" si="523"/>
        <v>17917.97003705215</v>
      </c>
      <c r="BL90" s="359">
        <f t="shared" si="524"/>
        <v>1273567.9129433713</v>
      </c>
      <c r="BM90" s="359">
        <f t="shared" si="525"/>
        <v>25441.58841554726</v>
      </c>
      <c r="BN90" s="359">
        <f t="shared" si="526"/>
        <v>30331.19736351374</v>
      </c>
      <c r="BO90" s="359">
        <f t="shared" si="527"/>
        <v>48907.175322742638</v>
      </c>
      <c r="BP90" s="359">
        <f t="shared" si="528"/>
        <v>42718.437253980454</v>
      </c>
      <c r="BQ90" s="359">
        <f t="shared" si="529"/>
        <v>26936.710603457675</v>
      </c>
      <c r="BR90" s="359">
        <f t="shared" si="530"/>
        <v>28655.314038400658</v>
      </c>
      <c r="BS90" s="359">
        <f t="shared" si="531"/>
        <v>29686.893831452799</v>
      </c>
      <c r="BT90" s="359">
        <f t="shared" si="532"/>
        <v>19958.213765279579</v>
      </c>
      <c r="BU90" s="359">
        <f t="shared" si="533"/>
        <v>25533.396688971214</v>
      </c>
      <c r="BV90" s="359">
        <f t="shared" si="534"/>
        <v>167556.9643046181</v>
      </c>
      <c r="BW90" s="359">
        <f t="shared" si="535"/>
        <v>27614.44615140403</v>
      </c>
      <c r="BX90" s="359">
        <f t="shared" si="536"/>
        <v>22270.987868057749</v>
      </c>
      <c r="BY90" s="359">
        <f t="shared" si="537"/>
        <v>28656.854794887451</v>
      </c>
      <c r="BZ90" s="359">
        <f t="shared" si="538"/>
        <v>27397.852101691144</v>
      </c>
      <c r="CA90" s="359">
        <f t="shared" si="539"/>
        <v>24486.824171248631</v>
      </c>
      <c r="CB90" s="359">
        <f t="shared" si="540"/>
        <v>26696.585228939148</v>
      </c>
      <c r="CC90" s="359">
        <f t="shared" si="541"/>
        <v>39157.520741111424</v>
      </c>
      <c r="CD90" s="359">
        <f t="shared" si="542"/>
        <v>23486.257249797476</v>
      </c>
      <c r="CE90" s="359">
        <f t="shared" si="543"/>
        <v>18895.982260470191</v>
      </c>
      <c r="CF90" s="359">
        <f t="shared" si="544"/>
        <v>48184.851606678196</v>
      </c>
      <c r="CG90" s="359">
        <f t="shared" si="545"/>
        <v>25272.369290602932</v>
      </c>
      <c r="CH90" s="359">
        <f t="shared" si="546"/>
        <v>29198.735476646467</v>
      </c>
      <c r="CI90" s="359">
        <f t="shared" si="547"/>
        <v>28240.740635701077</v>
      </c>
      <c r="CJ90" s="359">
        <f t="shared" si="548"/>
        <v>36247.854363309671</v>
      </c>
      <c r="CK90" s="359">
        <f t="shared" si="549"/>
        <v>47451.627576278996</v>
      </c>
      <c r="CL90" s="359">
        <f t="shared" si="550"/>
        <v>28335.054317195798</v>
      </c>
      <c r="CM90" s="359">
        <f t="shared" si="551"/>
        <v>29890.717509542847</v>
      </c>
      <c r="CN90" s="359">
        <f t="shared" si="552"/>
        <v>58243.990759086664</v>
      </c>
      <c r="CO90" s="359">
        <f t="shared" si="553"/>
        <v>20812.989725520438</v>
      </c>
      <c r="CP90" s="359">
        <f t="shared" si="554"/>
        <v>37982.900936078513</v>
      </c>
      <c r="CQ90" s="359">
        <f t="shared" si="555"/>
        <v>25344.666748734766</v>
      </c>
      <c r="CR90" s="359">
        <f t="shared" si="556"/>
        <v>31480.641505511525</v>
      </c>
      <c r="CS90" s="359">
        <f t="shared" si="557"/>
        <v>55244.591502183939</v>
      </c>
      <c r="CT90" s="359">
        <f t="shared" si="558"/>
        <v>37558.096794466408</v>
      </c>
      <c r="CU90" s="359">
        <f t="shared" si="559"/>
        <v>24782.968980122441</v>
      </c>
      <c r="CV90" s="359">
        <f t="shared" si="560"/>
        <v>34759.850610222209</v>
      </c>
      <c r="CW90" s="359">
        <f t="shared" si="561"/>
        <v>39371.893747203772</v>
      </c>
      <c r="CX90" s="359">
        <f t="shared" si="562"/>
        <v>26156.21464342394</v>
      </c>
      <c r="CY90" s="359">
        <f t="shared" si="563"/>
        <v>27860.341779662886</v>
      </c>
      <c r="CZ90" s="359">
        <f t="shared" si="564"/>
        <v>0</v>
      </c>
      <c r="DA90" s="359">
        <f t="shared" si="565"/>
        <v>53909.0074291704</v>
      </c>
      <c r="DB90" s="359">
        <f t="shared" si="566"/>
        <v>36474.723547378904</v>
      </c>
      <c r="DC90" s="359">
        <f t="shared" si="567"/>
        <v>35413.115774740727</v>
      </c>
      <c r="DD90" s="359">
        <f t="shared" si="568"/>
        <v>146429.4045063731</v>
      </c>
      <c r="DE90" s="354">
        <f t="shared" si="310"/>
        <v>3013227.5358228553</v>
      </c>
      <c r="DF90" s="1"/>
      <c r="DG90" s="433">
        <f t="shared" si="513"/>
        <v>989.60400000000004</v>
      </c>
      <c r="DH90" s="433">
        <f t="shared" si="569"/>
        <v>896.53199999999993</v>
      </c>
      <c r="DI90" s="433">
        <f t="shared" si="569"/>
        <v>987.60899999999992</v>
      </c>
      <c r="DJ90" s="433">
        <f t="shared" si="569"/>
        <v>1029.252</v>
      </c>
      <c r="DK90" s="433">
        <f t="shared" si="569"/>
        <v>958.33500000000004</v>
      </c>
      <c r="DL90" s="433">
        <f t="shared" si="569"/>
        <v>1630.076</v>
      </c>
      <c r="DM90" s="433">
        <f t="shared" si="569"/>
        <v>931.14</v>
      </c>
      <c r="DN90" s="433">
        <f t="shared" si="569"/>
        <v>862.68</v>
      </c>
      <c r="DO90" s="433">
        <f t="shared" si="569"/>
        <v>1274.28</v>
      </c>
      <c r="DP90" s="433">
        <f t="shared" si="569"/>
        <v>1079.82</v>
      </c>
      <c r="DQ90" s="433">
        <f t="shared" si="569"/>
        <v>957.39</v>
      </c>
      <c r="DR90" s="433">
        <f t="shared" si="569"/>
        <v>984.48</v>
      </c>
      <c r="DS90" s="433">
        <f t="shared" si="569"/>
        <v>948.08699999999999</v>
      </c>
      <c r="DT90" s="433">
        <f t="shared" si="569"/>
        <v>936.81</v>
      </c>
      <c r="DU90" s="433">
        <f t="shared" si="569"/>
        <v>914.55</v>
      </c>
      <c r="DV90" s="433">
        <f t="shared" si="569"/>
        <v>1279.4849999999999</v>
      </c>
      <c r="DW90" s="433">
        <f t="shared" si="569"/>
        <v>862.68</v>
      </c>
      <c r="DX90" s="433">
        <f t="shared" si="569"/>
        <v>902.07600000000002</v>
      </c>
      <c r="DY90" s="433">
        <f t="shared" si="569"/>
        <v>1015.3499999999999</v>
      </c>
      <c r="DZ90" s="433">
        <f t="shared" si="569"/>
        <v>935.82299999999998</v>
      </c>
      <c r="EA90" s="433">
        <f t="shared" si="569"/>
        <v>823.19999999999993</v>
      </c>
      <c r="EB90" s="433">
        <f t="shared" si="569"/>
        <v>846.08999999999992</v>
      </c>
      <c r="EC90" s="433">
        <f t="shared" si="569"/>
        <v>1148.07</v>
      </c>
      <c r="ED90" s="433">
        <f t="shared" si="569"/>
        <v>799.89</v>
      </c>
      <c r="EE90" s="433">
        <f t="shared" si="569"/>
        <v>843.31799999999998</v>
      </c>
      <c r="EF90" s="433">
        <f t="shared" si="569"/>
        <v>945.63</v>
      </c>
      <c r="EG90" s="433">
        <f t="shared" si="569"/>
        <v>869.19</v>
      </c>
      <c r="EH90" s="433">
        <f t="shared" si="569"/>
        <v>822.78</v>
      </c>
      <c r="EI90" s="433">
        <f t="shared" si="569"/>
        <v>1210.23</v>
      </c>
      <c r="EJ90" s="433">
        <f t="shared" si="569"/>
        <v>898.38</v>
      </c>
      <c r="EK90" s="433">
        <f t="shared" si="569"/>
        <v>1052.0999999999999</v>
      </c>
      <c r="EL90" s="433">
        <f t="shared" si="569"/>
        <v>811.23</v>
      </c>
      <c r="EM90" s="433">
        <f t="shared" si="569"/>
        <v>1123.731</v>
      </c>
      <c r="EN90" s="433">
        <f t="shared" si="569"/>
        <v>1227.9960000000001</v>
      </c>
      <c r="EO90" s="433">
        <f t="shared" si="569"/>
        <v>1139.817</v>
      </c>
      <c r="EP90" s="433">
        <f t="shared" si="569"/>
        <v>1057.3920000000001</v>
      </c>
      <c r="EQ90" s="433">
        <f t="shared" si="569"/>
        <v>886.2</v>
      </c>
      <c r="ER90" s="433">
        <f t="shared" si="569"/>
        <v>965.601</v>
      </c>
      <c r="ES90" s="433">
        <f t="shared" si="569"/>
        <v>1150.2330000000002</v>
      </c>
      <c r="ET90" s="433">
        <f t="shared" si="569"/>
        <v>867.3</v>
      </c>
      <c r="EU90" s="433">
        <f t="shared" si="569"/>
        <v>921.06</v>
      </c>
      <c r="EV90" s="433">
        <f t="shared" si="569"/>
        <v>899.01</v>
      </c>
      <c r="EW90" s="433">
        <f t="shared" si="569"/>
        <v>837.9</v>
      </c>
      <c r="EX90" s="433">
        <f t="shared" si="569"/>
        <v>752.01</v>
      </c>
      <c r="EY90" s="433">
        <f t="shared" si="569"/>
        <v>981.96</v>
      </c>
      <c r="EZ90" s="433">
        <f t="shared" si="569"/>
        <v>1035.0899999999999</v>
      </c>
      <c r="FA90" s="433">
        <f t="shared" si="569"/>
        <v>1229.9699999999998</v>
      </c>
      <c r="FB90" s="433">
        <f t="shared" si="569"/>
        <v>1312.92</v>
      </c>
      <c r="FC90" s="433">
        <f t="shared" si="569"/>
        <v>1261.6799999999998</v>
      </c>
      <c r="FD90" s="433">
        <f t="shared" si="569"/>
        <v>1201.5549999999998</v>
      </c>
      <c r="FE90" s="338">
        <f t="shared" si="569"/>
        <v>1091.9119247265282</v>
      </c>
    </row>
    <row r="91" spans="1:165">
      <c r="A91" s="177"/>
      <c r="C91" s="37"/>
      <c r="D91" s="1"/>
      <c r="E91" s="1"/>
      <c r="F91" s="1"/>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110"/>
      <c r="BA91" s="7"/>
      <c r="BB91" s="7"/>
      <c r="BC91" s="7"/>
      <c r="BD91" s="7"/>
      <c r="BE91" s="9"/>
      <c r="BF91" s="180"/>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9"/>
      <c r="DF91" s="1"/>
      <c r="DG91" s="221"/>
      <c r="DH91" s="221"/>
      <c r="DI91" s="221"/>
      <c r="DJ91" s="221"/>
      <c r="DK91" s="221"/>
      <c r="DL91" s="221"/>
      <c r="DM91" s="221"/>
      <c r="DN91" s="221"/>
      <c r="DO91" s="221"/>
      <c r="DP91" s="221"/>
      <c r="DQ91" s="221"/>
      <c r="DR91" s="221"/>
      <c r="DS91" s="221"/>
      <c r="DT91" s="221"/>
      <c r="DU91" s="221"/>
      <c r="DV91" s="221"/>
      <c r="DW91" s="221"/>
      <c r="DX91" s="221"/>
      <c r="DY91" s="221"/>
      <c r="DZ91" s="221"/>
      <c r="EA91" s="221"/>
      <c r="EB91" s="221"/>
      <c r="EC91" s="221"/>
      <c r="ED91" s="221"/>
      <c r="EE91" s="221"/>
      <c r="EF91" s="221"/>
      <c r="EG91" s="221"/>
      <c r="EH91" s="221"/>
      <c r="EI91" s="221"/>
      <c r="EJ91" s="221"/>
      <c r="EK91" s="221"/>
      <c r="EL91" s="221"/>
      <c r="EM91" s="221"/>
      <c r="EN91" s="221"/>
      <c r="EO91" s="221"/>
      <c r="EP91" s="221"/>
      <c r="EQ91" s="221"/>
      <c r="ER91" s="221"/>
      <c r="ES91" s="221"/>
      <c r="ET91" s="221"/>
      <c r="EU91" s="221"/>
      <c r="EV91" s="221"/>
      <c r="EW91" s="221"/>
      <c r="EX91" s="221"/>
      <c r="EY91" s="221"/>
      <c r="EZ91" s="221"/>
      <c r="FA91" s="221"/>
      <c r="FB91" s="221"/>
      <c r="FC91" s="221"/>
      <c r="FD91" s="221"/>
      <c r="FE91" s="222"/>
    </row>
    <row r="92" spans="1:165" s="77" customFormat="1">
      <c r="A92" s="70" t="s">
        <v>799</v>
      </c>
      <c r="B92" s="73"/>
      <c r="C92" s="72"/>
      <c r="D92" s="70"/>
      <c r="E92" s="70">
        <v>1</v>
      </c>
      <c r="F92" s="68" t="s">
        <v>272</v>
      </c>
      <c r="G92" s="168">
        <f t="shared" ref="G92:AL92" si="577">G10-SUM(G63:G68)-G72-SUM(G74:G90)</f>
        <v>511.12806848136256</v>
      </c>
      <c r="H92" s="215">
        <f t="shared" si="577"/>
        <v>756.18797172579889</v>
      </c>
      <c r="I92" s="215">
        <f t="shared" si="577"/>
        <v>111.73740933571776</v>
      </c>
      <c r="J92" s="215">
        <f t="shared" si="577"/>
        <v>464.64463791627412</v>
      </c>
      <c r="K92" s="215">
        <f t="shared" si="577"/>
        <v>20.871327734097861</v>
      </c>
      <c r="L92" s="215">
        <f t="shared" si="577"/>
        <v>12775.954409021546</v>
      </c>
      <c r="M92" s="215">
        <f t="shared" si="577"/>
        <v>654.88525034358008</v>
      </c>
      <c r="N92" s="215">
        <f t="shared" si="577"/>
        <v>1287.833161945995</v>
      </c>
      <c r="O92" s="215">
        <f t="shared" si="577"/>
        <v>501.0508981145685</v>
      </c>
      <c r="P92" s="215">
        <f t="shared" si="577"/>
        <v>1197.5803553105488</v>
      </c>
      <c r="Q92" s="215">
        <f t="shared" si="577"/>
        <v>715.57976459998929</v>
      </c>
      <c r="R92" s="215">
        <f t="shared" si="577"/>
        <v>1026.4838819211197</v>
      </c>
      <c r="S92" s="215">
        <f t="shared" si="577"/>
        <v>309.30972176510625</v>
      </c>
      <c r="T92" s="215">
        <f t="shared" si="577"/>
        <v>515.99850186852166</v>
      </c>
      <c r="U92" s="215">
        <f t="shared" si="577"/>
        <v>73.225348264611398</v>
      </c>
      <c r="V92" s="215">
        <f t="shared" si="577"/>
        <v>5767.8639372439766</v>
      </c>
      <c r="W92" s="215">
        <f t="shared" si="577"/>
        <v>932.94822941485302</v>
      </c>
      <c r="X92" s="215">
        <f t="shared" si="577"/>
        <v>1324.3118485502898</v>
      </c>
      <c r="Y92" s="215">
        <f t="shared" si="577"/>
        <v>72.827892858805512</v>
      </c>
      <c r="Z92" s="215">
        <f t="shared" si="577"/>
        <v>597.77651335411952</v>
      </c>
      <c r="AA92" s="215">
        <f t="shared" si="577"/>
        <v>489.84802905438346</v>
      </c>
      <c r="AB92" s="215">
        <f t="shared" si="577"/>
        <v>24.279499790144769</v>
      </c>
      <c r="AC92" s="215">
        <f t="shared" si="577"/>
        <v>110.26557835037875</v>
      </c>
      <c r="AD92" s="215">
        <f t="shared" si="577"/>
        <v>209.48311320758387</v>
      </c>
      <c r="AE92" s="215">
        <f t="shared" si="577"/>
        <v>16.491635731622296</v>
      </c>
      <c r="AF92" s="215">
        <f t="shared" si="577"/>
        <v>740.23133946746611</v>
      </c>
      <c r="AG92" s="215">
        <f t="shared" si="577"/>
        <v>141.54902740817329</v>
      </c>
      <c r="AH92" s="215">
        <f t="shared" si="577"/>
        <v>663.31609959639866</v>
      </c>
      <c r="AI92" s="215">
        <f t="shared" si="577"/>
        <v>16.031299947657089</v>
      </c>
      <c r="AJ92" s="215">
        <f t="shared" si="577"/>
        <v>1814.6433959444139</v>
      </c>
      <c r="AK92" s="215">
        <f t="shared" si="577"/>
        <v>1946.0287597568745</v>
      </c>
      <c r="AL92" s="215">
        <f t="shared" si="577"/>
        <v>516.17076419817727</v>
      </c>
      <c r="AM92" s="215">
        <f t="shared" ref="AM92:BD92" si="578">AM10-SUM(AM63:AM68)-AM72-SUM(AM74:AM90)</f>
        <v>857.12373857101807</v>
      </c>
      <c r="AN92" s="215">
        <f t="shared" si="578"/>
        <v>1320.7813799818114</v>
      </c>
      <c r="AO92" s="215">
        <f t="shared" si="578"/>
        <v>381.69861304293431</v>
      </c>
      <c r="AP92" s="215">
        <f t="shared" si="578"/>
        <v>3067.8278784464574</v>
      </c>
      <c r="AQ92" s="215">
        <f t="shared" si="578"/>
        <v>1129.1908366206796</v>
      </c>
      <c r="AR92" s="215">
        <f t="shared" si="578"/>
        <v>396.53215484145903</v>
      </c>
      <c r="AS92" s="215">
        <f t="shared" si="578"/>
        <v>3182.6375348209763</v>
      </c>
      <c r="AT92" s="215">
        <f t="shared" si="578"/>
        <v>1673.3034737015598</v>
      </c>
      <c r="AU92" s="215">
        <f t="shared" si="578"/>
        <v>10.123725714817851</v>
      </c>
      <c r="AV92" s="215">
        <f t="shared" si="578"/>
        <v>1847.9528371711503</v>
      </c>
      <c r="AW92" s="215">
        <f t="shared" si="578"/>
        <v>4505.9820805067839</v>
      </c>
      <c r="AX92" s="215">
        <f t="shared" si="578"/>
        <v>1143.9833146279441</v>
      </c>
      <c r="AY92" s="215">
        <f t="shared" si="578"/>
        <v>287.23788298602858</v>
      </c>
      <c r="AZ92" s="215">
        <f t="shared" si="578"/>
        <v>0</v>
      </c>
      <c r="BA92" s="215">
        <f t="shared" si="578"/>
        <v>1654.7219674591986</v>
      </c>
      <c r="BB92" s="215">
        <f t="shared" si="578"/>
        <v>1361.2831636735518</v>
      </c>
      <c r="BC92" s="215">
        <f t="shared" si="578"/>
        <v>1625.6126560873668</v>
      </c>
      <c r="BD92" s="215">
        <f t="shared" si="578"/>
        <v>4260.538127001164</v>
      </c>
      <c r="BE92" s="76">
        <f>SUM(G92:BD92)</f>
        <v>65013.069037479057</v>
      </c>
      <c r="BF92" s="180"/>
      <c r="BG92" s="168">
        <f>G92*DG92</f>
        <v>452248.15950458357</v>
      </c>
      <c r="BH92" s="168">
        <f t="shared" ref="BH92:DD92" si="579">H92*DH92</f>
        <v>598698.21523041022</v>
      </c>
      <c r="BI92" s="168">
        <f t="shared" si="579"/>
        <v>98642.790598255655</v>
      </c>
      <c r="BJ92" s="168">
        <f t="shared" si="579"/>
        <v>429541.66481097543</v>
      </c>
      <c r="BK92" s="168">
        <f t="shared" si="579"/>
        <v>17814.40871752322</v>
      </c>
      <c r="BL92" s="168">
        <f t="shared" si="579"/>
        <v>19486856.637174748</v>
      </c>
      <c r="BM92" s="168">
        <f t="shared" si="579"/>
        <v>541157.87776891398</v>
      </c>
      <c r="BN92" s="168">
        <f t="shared" si="579"/>
        <v>976022.99677563075</v>
      </c>
      <c r="BO92" s="168">
        <f t="shared" si="579"/>
        <v>585969.00432702561</v>
      </c>
      <c r="BP92" s="168">
        <f t="shared" si="579"/>
        <v>1167664.7980348913</v>
      </c>
      <c r="BQ92" s="168">
        <f t="shared" si="579"/>
        <v>610096.15150030493</v>
      </c>
      <c r="BR92" s="168">
        <f t="shared" si="579"/>
        <v>902977.34124837071</v>
      </c>
      <c r="BS92" s="168">
        <f t="shared" si="579"/>
        <v>260836.86733813115</v>
      </c>
      <c r="BT92" s="168">
        <f t="shared" si="579"/>
        <v>429315.91353962867</v>
      </c>
      <c r="BU92" s="168">
        <f t="shared" si="579"/>
        <v>59294.22575726908</v>
      </c>
      <c r="BV92" s="168">
        <f t="shared" si="579"/>
        <v>6775423.2491214406</v>
      </c>
      <c r="BW92" s="168">
        <f t="shared" si="579"/>
        <v>707062.80410892877</v>
      </c>
      <c r="BX92" s="168">
        <f t="shared" si="579"/>
        <v>1055842.053364781</v>
      </c>
      <c r="BY92" s="168">
        <f t="shared" si="579"/>
        <v>66313.43784258535</v>
      </c>
      <c r="BZ92" s="168">
        <f t="shared" si="579"/>
        <v>496766.03145708051</v>
      </c>
      <c r="CA92" s="168">
        <f t="shared" si="579"/>
        <v>351906.82407266909</v>
      </c>
      <c r="CB92" s="168">
        <f t="shared" si="579"/>
        <v>17998.150399436414</v>
      </c>
      <c r="CC92" s="168">
        <f t="shared" si="579"/>
        <v>115036.76992559963</v>
      </c>
      <c r="CD92" s="168">
        <f t="shared" si="579"/>
        <v>145609.61715945948</v>
      </c>
      <c r="CE92" s="168">
        <f t="shared" si="579"/>
        <v>12179.369837246235</v>
      </c>
      <c r="CF92" s="168">
        <f t="shared" si="579"/>
        <v>622408.7171644296</v>
      </c>
      <c r="CG92" s="168">
        <f t="shared" si="579"/>
        <v>108198.66106053359</v>
      </c>
      <c r="CH92" s="168">
        <f t="shared" si="579"/>
        <v>476247.6931882223</v>
      </c>
      <c r="CI92" s="168">
        <f t="shared" si="579"/>
        <v>17721.479901138577</v>
      </c>
      <c r="CJ92" s="168">
        <f t="shared" si="579"/>
        <v>1440064.7061535681</v>
      </c>
      <c r="CK92" s="168">
        <f t="shared" si="579"/>
        <v>1843473.044117687</v>
      </c>
      <c r="CL92" s="168">
        <f t="shared" si="579"/>
        <v>364638.51295251842</v>
      </c>
      <c r="CM92" s="168">
        <f t="shared" si="579"/>
        <v>873349.94806590606</v>
      </c>
      <c r="CN92" s="168">
        <f t="shared" si="579"/>
        <v>1483496.3628700506</v>
      </c>
      <c r="CO92" s="168">
        <f t="shared" si="579"/>
        <v>395064.55337585876</v>
      </c>
      <c r="CP92" s="168">
        <f t="shared" si="579"/>
        <v>2922388.2943850681</v>
      </c>
      <c r="CQ92" s="168">
        <f t="shared" si="579"/>
        <v>882349.71973539912</v>
      </c>
      <c r="CR92" s="168">
        <f t="shared" si="579"/>
        <v>341335.27541968279</v>
      </c>
      <c r="CS92" s="168">
        <f t="shared" si="579"/>
        <v>3327234.3059404977</v>
      </c>
      <c r="CT92" s="168">
        <f t="shared" si="579"/>
        <v>1275893.8986974393</v>
      </c>
      <c r="CU92" s="168">
        <f t="shared" si="579"/>
        <v>8263.5923519772186</v>
      </c>
      <c r="CV92" s="168">
        <f t="shared" si="579"/>
        <v>1467662.6228096993</v>
      </c>
      <c r="CW92" s="168">
        <f t="shared" si="579"/>
        <v>3303335.4632195234</v>
      </c>
      <c r="CX92" s="168">
        <f t="shared" si="579"/>
        <v>740397.44106035167</v>
      </c>
      <c r="CY92" s="168">
        <f t="shared" si="579"/>
        <v>251953.58144002486</v>
      </c>
      <c r="CZ92" s="168">
        <f t="shared" si="579"/>
        <v>0</v>
      </c>
      <c r="DA92" s="168">
        <f t="shared" si="579"/>
        <v>1861843.5161260667</v>
      </c>
      <c r="DB92" s="168">
        <f t="shared" si="579"/>
        <v>1644593.4156972913</v>
      </c>
      <c r="DC92" s="168">
        <f t="shared" si="579"/>
        <v>1880638.769574353</v>
      </c>
      <c r="DD92" s="168">
        <f t="shared" si="579"/>
        <v>4672766.4934791625</v>
      </c>
      <c r="DE92" s="76">
        <f t="shared" ref="DE92:DE93" si="580">SUM(BG92:DD92)</f>
        <v>68566595.428402334</v>
      </c>
      <c r="DF92" s="70"/>
      <c r="DG92" s="230">
        <f>500+DG126</f>
        <v>884.80400000000009</v>
      </c>
      <c r="DH92" s="230">
        <f t="shared" ref="DH92:FE92" si="581">500+DH126</f>
        <v>791.73199999999997</v>
      </c>
      <c r="DI92" s="230">
        <f t="shared" si="581"/>
        <v>882.80899999999997</v>
      </c>
      <c r="DJ92" s="230">
        <f t="shared" si="581"/>
        <v>924.452</v>
      </c>
      <c r="DK92" s="230">
        <f t="shared" si="581"/>
        <v>853.53500000000008</v>
      </c>
      <c r="DL92" s="230">
        <f t="shared" si="581"/>
        <v>1525.2760000000001</v>
      </c>
      <c r="DM92" s="230">
        <f t="shared" si="581"/>
        <v>826.34</v>
      </c>
      <c r="DN92" s="230">
        <f t="shared" si="581"/>
        <v>757.88</v>
      </c>
      <c r="DO92" s="230">
        <f t="shared" si="581"/>
        <v>1169.48</v>
      </c>
      <c r="DP92" s="230">
        <f t="shared" si="581"/>
        <v>975.02</v>
      </c>
      <c r="DQ92" s="230">
        <f t="shared" si="581"/>
        <v>852.59</v>
      </c>
      <c r="DR92" s="230">
        <f t="shared" si="581"/>
        <v>879.68000000000006</v>
      </c>
      <c r="DS92" s="230">
        <f t="shared" si="581"/>
        <v>843.28700000000003</v>
      </c>
      <c r="DT92" s="230">
        <f t="shared" si="581"/>
        <v>832.01</v>
      </c>
      <c r="DU92" s="230">
        <f t="shared" si="581"/>
        <v>809.75</v>
      </c>
      <c r="DV92" s="230">
        <f t="shared" si="581"/>
        <v>1174.6849999999999</v>
      </c>
      <c r="DW92" s="230">
        <f t="shared" si="581"/>
        <v>757.88</v>
      </c>
      <c r="DX92" s="230">
        <f t="shared" si="581"/>
        <v>797.27600000000007</v>
      </c>
      <c r="DY92" s="230">
        <f t="shared" si="581"/>
        <v>910.55</v>
      </c>
      <c r="DZ92" s="230">
        <f t="shared" si="581"/>
        <v>831.02300000000002</v>
      </c>
      <c r="EA92" s="230">
        <f t="shared" si="581"/>
        <v>718.4</v>
      </c>
      <c r="EB92" s="230">
        <f t="shared" si="581"/>
        <v>741.29</v>
      </c>
      <c r="EC92" s="230">
        <f t="shared" si="581"/>
        <v>1043.27</v>
      </c>
      <c r="ED92" s="230">
        <f t="shared" si="581"/>
        <v>695.09</v>
      </c>
      <c r="EE92" s="230">
        <f t="shared" si="581"/>
        <v>738.51800000000003</v>
      </c>
      <c r="EF92" s="230">
        <f t="shared" si="581"/>
        <v>840.83</v>
      </c>
      <c r="EG92" s="230">
        <f t="shared" si="581"/>
        <v>764.3900000000001</v>
      </c>
      <c r="EH92" s="230">
        <f t="shared" si="581"/>
        <v>717.98</v>
      </c>
      <c r="EI92" s="230">
        <f t="shared" si="581"/>
        <v>1105.43</v>
      </c>
      <c r="EJ92" s="230">
        <f t="shared" si="581"/>
        <v>793.58</v>
      </c>
      <c r="EK92" s="230">
        <f t="shared" si="581"/>
        <v>947.3</v>
      </c>
      <c r="EL92" s="230">
        <f t="shared" si="581"/>
        <v>706.43000000000006</v>
      </c>
      <c r="EM92" s="230">
        <f t="shared" si="581"/>
        <v>1018.931</v>
      </c>
      <c r="EN92" s="230">
        <f t="shared" si="581"/>
        <v>1123.1959999999999</v>
      </c>
      <c r="EO92" s="230">
        <f t="shared" si="581"/>
        <v>1035.0170000000001</v>
      </c>
      <c r="EP92" s="230">
        <f t="shared" si="581"/>
        <v>952.5920000000001</v>
      </c>
      <c r="EQ92" s="230">
        <f t="shared" si="581"/>
        <v>781.40000000000009</v>
      </c>
      <c r="ER92" s="230">
        <f t="shared" si="581"/>
        <v>860.80100000000004</v>
      </c>
      <c r="ES92" s="230">
        <f t="shared" si="581"/>
        <v>1045.433</v>
      </c>
      <c r="ET92" s="230">
        <f t="shared" si="581"/>
        <v>762.5</v>
      </c>
      <c r="EU92" s="230">
        <f t="shared" si="581"/>
        <v>816.26</v>
      </c>
      <c r="EV92" s="230">
        <f t="shared" si="581"/>
        <v>794.21</v>
      </c>
      <c r="EW92" s="230">
        <f t="shared" si="581"/>
        <v>733.1</v>
      </c>
      <c r="EX92" s="230">
        <f t="shared" si="581"/>
        <v>647.21</v>
      </c>
      <c r="EY92" s="230">
        <f t="shared" si="581"/>
        <v>877.16000000000008</v>
      </c>
      <c r="EZ92" s="230">
        <f t="shared" si="581"/>
        <v>930.29</v>
      </c>
      <c r="FA92" s="230">
        <f t="shared" si="581"/>
        <v>1125.17</v>
      </c>
      <c r="FB92" s="230">
        <f t="shared" si="581"/>
        <v>1208.1199999999999</v>
      </c>
      <c r="FC92" s="230">
        <f t="shared" si="581"/>
        <v>1156.8800000000001</v>
      </c>
      <c r="FD92" s="230">
        <f t="shared" si="581"/>
        <v>1096.7550000000001</v>
      </c>
      <c r="FE92" s="231">
        <f t="shared" si="581"/>
        <v>1009.3364158219817</v>
      </c>
      <c r="FF92" s="70" t="s">
        <v>583</v>
      </c>
      <c r="FG92" s="70"/>
      <c r="FH92" s="70"/>
      <c r="FI92" s="70"/>
    </row>
    <row r="93" spans="1:165">
      <c r="A93" s="74" t="s">
        <v>404</v>
      </c>
      <c r="B93" s="2"/>
      <c r="C93" s="37"/>
      <c r="D93" s="1"/>
      <c r="E93" s="1"/>
      <c r="F93" s="176" t="s">
        <v>404</v>
      </c>
      <c r="G93" s="9">
        <f>SUM(G63:G68)+G72+SUM(G74:G92)</f>
        <v>948.41717324888953</v>
      </c>
      <c r="H93" s="324">
        <f t="shared" ref="H93:M93" si="582">SUM(H63:H68)+H72+SUM(H74:H92)</f>
        <v>1625.6349668656385</v>
      </c>
      <c r="I93" s="324">
        <f t="shared" si="582"/>
        <v>3002.6813799993224</v>
      </c>
      <c r="J93" s="324">
        <f t="shared" si="582"/>
        <v>1034.1981005517157</v>
      </c>
      <c r="K93" s="324">
        <f t="shared" si="582"/>
        <v>1828.6873986231324</v>
      </c>
      <c r="L93" s="324">
        <f t="shared" si="582"/>
        <v>26422.694514117702</v>
      </c>
      <c r="M93" s="324">
        <f t="shared" si="582"/>
        <v>1907.3573328631005</v>
      </c>
      <c r="N93" s="324">
        <f t="shared" ref="N93" si="583">SUM(N63:N68)+N72+SUM(N74:N92)</f>
        <v>3227.5497504843052</v>
      </c>
      <c r="O93" s="324">
        <f t="shared" ref="O93" si="584">SUM(O63:O68)+O72+SUM(O74:O92)</f>
        <v>1484.0767924410172</v>
      </c>
      <c r="P93" s="324">
        <f t="shared" ref="P93" si="585">SUM(P63:P68)+P72+SUM(P74:P92)</f>
        <v>3824.47866605933</v>
      </c>
      <c r="Q93" s="324">
        <f t="shared" ref="Q93" si="586">SUM(Q63:Q68)+Q72+SUM(Q74:Q92)</f>
        <v>2274.4700339579558</v>
      </c>
      <c r="R93" s="324">
        <f t="shared" ref="R93" si="587">SUM(R63:R68)+R72+SUM(R74:R92)</f>
        <v>3274.4075193337585</v>
      </c>
      <c r="S93" s="324">
        <f t="shared" ref="S93" si="588">SUM(S63:S68)+S72+SUM(S74:S92)</f>
        <v>2233.9240809022053</v>
      </c>
      <c r="T93" s="324">
        <f t="shared" ref="T93" si="589">SUM(T63:T68)+T72+SUM(T74:T92)</f>
        <v>2079.1937482728522</v>
      </c>
      <c r="U93" s="324">
        <f t="shared" ref="U93" si="590">SUM(U63:U68)+U72+SUM(U74:U92)</f>
        <v>2447.0921407493161</v>
      </c>
      <c r="V93" s="324">
        <f t="shared" ref="V93" si="591">SUM(V63:V68)+V72+SUM(V74:V92)</f>
        <v>13037.004860169362</v>
      </c>
      <c r="W93" s="324">
        <f t="shared" ref="W93" si="592">SUM(W63:W68)+W72+SUM(W74:W92)</f>
        <v>2778.4639550618999</v>
      </c>
      <c r="X93" s="324">
        <f t="shared" ref="X93" si="593">SUM(X63:X68)+X72+SUM(X74:X92)</f>
        <v>4503.2672516058074</v>
      </c>
      <c r="Y93" s="324">
        <f t="shared" ref="Y93" si="594">SUM(Y63:Y68)+Y72+SUM(Y74:Y92)</f>
        <v>2638.7737684005915</v>
      </c>
      <c r="Z93" s="324">
        <f t="shared" ref="Z93" si="595">SUM(Z63:Z68)+Z72+SUM(Z74:Z92)</f>
        <v>2608.54079414336</v>
      </c>
      <c r="AA93" s="324">
        <f t="shared" ref="AA93" si="596">SUM(AA63:AA68)+AA72+SUM(AA74:AA92)</f>
        <v>2898.6605001602275</v>
      </c>
      <c r="AB93" s="324">
        <f t="shared" ref="AB93" si="597">SUM(AB63:AB68)+AB72+SUM(AB74:AB92)</f>
        <v>4114.5323621043526</v>
      </c>
      <c r="AC93" s="324">
        <f t="shared" ref="AC93" si="598">SUM(AC63:AC68)+AC72+SUM(AC74:AC92)</f>
        <v>3278.77545319618</v>
      </c>
      <c r="AD93" s="324">
        <f t="shared" ref="AD93" si="599">SUM(AD63:AD68)+AD72+SUM(AD74:AD92)</f>
        <v>2077.2722855779721</v>
      </c>
      <c r="AE93" s="324">
        <f t="shared" ref="AE93" si="600">SUM(AE63:AE68)+AE72+SUM(AE74:AE92)</f>
        <v>3209.6148473766752</v>
      </c>
      <c r="AF93" s="324">
        <f t="shared" ref="AF93" si="601">SUM(AF63:AF68)+AF72+SUM(AF74:AF92)</f>
        <v>3220.9245560739573</v>
      </c>
      <c r="AG93" s="324">
        <f t="shared" ref="AG93" si="602">SUM(AG63:AG68)+AG72+SUM(AG74:AG92)</f>
        <v>1813.8128526343814</v>
      </c>
      <c r="AH93" s="324">
        <f t="shared" ref="AH93" si="603">SUM(AH63:AH68)+AH72+SUM(AH74:AH92)</f>
        <v>3118.3440121895651</v>
      </c>
      <c r="AI93" s="324">
        <f t="shared" ref="AI93" si="604">SUM(AI63:AI68)+AI72+SUM(AI74:AI92)</f>
        <v>2701.4653892485362</v>
      </c>
      <c r="AJ93" s="324">
        <f t="shared" ref="AJ93" si="605">SUM(AJ63:AJ68)+AJ72+SUM(AJ74:AJ92)</f>
        <v>8319.1407883089105</v>
      </c>
      <c r="AK93" s="324">
        <f t="shared" ref="AK93" si="606">SUM(AK63:AK68)+AK72+SUM(AK74:AK92)</f>
        <v>5975.6173680529519</v>
      </c>
      <c r="AL93" s="324">
        <f t="shared" ref="AL93" si="607">SUM(AL63:AL68)+AL72+SUM(AL74:AL92)</f>
        <v>5640.2726668953437</v>
      </c>
      <c r="AM93" s="324">
        <f t="shared" ref="AM93" si="608">SUM(AM63:AM68)+AM72+SUM(AM74:AM92)</f>
        <v>2210.9174125078016</v>
      </c>
      <c r="AN93" s="324">
        <f t="shared" ref="AN93" si="609">SUM(AN63:AN68)+AN72+SUM(AN74:AN92)</f>
        <v>4106.8259703532385</v>
      </c>
      <c r="AO93" s="324">
        <f t="shared" ref="AO93" si="610">SUM(AO63:AO68)+AO72+SUM(AO74:AO92)</f>
        <v>1324.4788521527337</v>
      </c>
      <c r="AP93" s="324">
        <f t="shared" ref="AP93" si="611">SUM(AP63:AP68)+AP72+SUM(AP74:AP92)</f>
        <v>14482.065380132351</v>
      </c>
      <c r="AQ93" s="324">
        <f t="shared" ref="AQ93" si="612">SUM(AQ63:AQ68)+AQ72+SUM(AQ74:AQ92)</f>
        <v>5955.2415569794712</v>
      </c>
      <c r="AR93" s="324">
        <f t="shared" ref="AR93" si="613">SUM(AR63:AR68)+AR72+SUM(AR74:AR92)</f>
        <v>4778.6172723282498</v>
      </c>
      <c r="AS93" s="324">
        <f t="shared" ref="AS93" si="614">SUM(AS63:AS68)+AS72+SUM(AS74:AS92)</f>
        <v>21440.783442251119</v>
      </c>
      <c r="AT93" s="324">
        <f t="shared" ref="AT93" si="615">SUM(AT63:AT68)+AT72+SUM(AT74:AT92)</f>
        <v>14788.511850020956</v>
      </c>
      <c r="AU93" s="324">
        <f t="shared" ref="AU93" si="616">SUM(AU63:AU68)+AU72+SUM(AU74:AU92)</f>
        <v>4108.1269178479233</v>
      </c>
      <c r="AV93" s="324">
        <f t="shared" ref="AV93" si="617">SUM(AV63:AV68)+AV72+SUM(AV74:AV92)</f>
        <v>9531.6076452737998</v>
      </c>
      <c r="AW93" s="324">
        <f t="shared" ref="AW93" si="618">SUM(AW63:AW68)+AW72+SUM(AW74:AW92)</f>
        <v>12731.76599014262</v>
      </c>
      <c r="AX93" s="324">
        <f t="shared" ref="AX93" si="619">SUM(AX63:AX68)+AX72+SUM(AX74:AX92)</f>
        <v>8887.6079333016296</v>
      </c>
      <c r="AY93" s="324">
        <f t="shared" ref="AY93" si="620">SUM(AY63:AY68)+AY72+SUM(AY74:AY92)</f>
        <v>876.89633068225817</v>
      </c>
      <c r="AZ93" s="324">
        <f t="shared" ref="AZ93" si="621">SUM(AZ63:AZ68)+AZ72+SUM(AZ74:AZ92)</f>
        <v>4954.3255624114536</v>
      </c>
      <c r="BA93" s="324">
        <f t="shared" ref="BA93" si="622">SUM(BA63:BA68)+BA72+SUM(BA74:BA92)</f>
        <v>6201.0687407299265</v>
      </c>
      <c r="BB93" s="324">
        <f t="shared" ref="BB93" si="623">SUM(BB63:BB68)+BB72+SUM(BB74:BB92)</f>
        <v>4156.8303877021826</v>
      </c>
      <c r="BC93" s="324">
        <f t="shared" ref="BC93" si="624">SUM(BC63:BC68)+BC72+SUM(BC74:BC92)</f>
        <v>4120.8804587723125</v>
      </c>
      <c r="BD93" s="324">
        <f t="shared" ref="BD93" si="625">SUM(BD63:BD68)+BD72+SUM(BD74:BD92)</f>
        <v>10611.619253934172</v>
      </c>
      <c r="BE93" s="289">
        <f>SUM(G93:BD93)</f>
        <v>264817.51826719451</v>
      </c>
      <c r="BF93" s="180"/>
      <c r="BG93" s="324">
        <f t="shared" ref="BG93" si="626">SUM(BG63:BG68)+BG72+SUM(BG74:BG92)</f>
        <v>982460.74304402876</v>
      </c>
      <c r="BH93" s="324">
        <f t="shared" ref="BH93" si="627">SUM(BH63:BH68)+BH72+SUM(BH74:BH92)</f>
        <v>2016975.0966533052</v>
      </c>
      <c r="BI93" s="324">
        <f t="shared" ref="BI93" si="628">SUM(BI63:BI68)+BI72+SUM(BI74:BI92)</f>
        <v>5258024.961808729</v>
      </c>
      <c r="BJ93" s="324">
        <f t="shared" ref="BJ93" si="629">SUM(BJ63:BJ68)+BJ72+SUM(BJ74:BJ92)</f>
        <v>1363950.1563966917</v>
      </c>
      <c r="BK93" s="324">
        <f t="shared" ref="BK93" si="630">SUM(BK63:BK68)+BK72+SUM(BK74:BK92)</f>
        <v>3674707.898499297</v>
      </c>
      <c r="BL93" s="324">
        <f t="shared" ref="BL93" si="631">SUM(BL63:BL68)+BL72+SUM(BL74:BL92)</f>
        <v>60298811.735718817</v>
      </c>
      <c r="BM93" s="324">
        <f t="shared" ref="BM93" si="632">SUM(BM63:BM68)+BM72+SUM(BM74:BM92)</f>
        <v>2613071.5117099257</v>
      </c>
      <c r="BN93" s="324">
        <f t="shared" ref="BN93" si="633">SUM(BN63:BN68)+BN72+SUM(BN74:BN92)</f>
        <v>5715601.5692096464</v>
      </c>
      <c r="BO93" s="324">
        <f t="shared" ref="BO93" si="634">SUM(BO63:BO68)+BO72+SUM(BO74:BO92)</f>
        <v>2892799.3343052268</v>
      </c>
      <c r="BP93" s="324">
        <f t="shared" ref="BP93" si="635">SUM(BP63:BP68)+BP72+SUM(BP74:BP92)</f>
        <v>9641480.4955933355</v>
      </c>
      <c r="BQ93" s="324">
        <f t="shared" ref="BQ93" si="636">SUM(BQ63:BQ68)+BQ72+SUM(BQ74:BQ92)</f>
        <v>5451838.4655469963</v>
      </c>
      <c r="BR93" s="324">
        <f t="shared" ref="BR93" si="637">SUM(BR63:BR68)+BR72+SUM(BR74:BR92)</f>
        <v>5397071.0346425809</v>
      </c>
      <c r="BS93" s="324">
        <f t="shared" ref="BS93" si="638">SUM(BS63:BS68)+BS72+SUM(BS74:BS92)</f>
        <v>4710036.0703261998</v>
      </c>
      <c r="BT93" s="324">
        <f t="shared" ref="BT93" si="639">SUM(BT63:BT68)+BT72+SUM(BT74:BT92)</f>
        <v>4355217.0583878951</v>
      </c>
      <c r="BU93" s="324">
        <f t="shared" ref="BU93" si="640">SUM(BU63:BU68)+BU72+SUM(BU74:BU92)</f>
        <v>3775299.9109794688</v>
      </c>
      <c r="BV93" s="324">
        <f t="shared" ref="BV93" si="641">SUM(BV63:BV68)+BV72+SUM(BV74:BV92)</f>
        <v>26083083.196376946</v>
      </c>
      <c r="BW93" s="324">
        <f t="shared" ref="BW93" si="642">SUM(BW63:BW68)+BW72+SUM(BW74:BW92)</f>
        <v>5558061.1168628726</v>
      </c>
      <c r="BX93" s="324">
        <f t="shared" ref="BX93" si="643">SUM(BX63:BX68)+BX72+SUM(BX74:BX92)</f>
        <v>8048564.5852801744</v>
      </c>
      <c r="BY93" s="324">
        <f t="shared" ref="BY93" si="644">SUM(BY63:BY68)+BY72+SUM(BY74:BY92)</f>
        <v>4834438.7663323656</v>
      </c>
      <c r="BZ93" s="324">
        <f t="shared" ref="BZ93" si="645">SUM(BZ63:BZ68)+BZ72+SUM(BZ74:BZ92)</f>
        <v>4039314.8183838492</v>
      </c>
      <c r="CA93" s="324">
        <f t="shared" ref="CA93" si="646">SUM(CA63:CA68)+CA72+SUM(CA74:CA92)</f>
        <v>10232005.561532641</v>
      </c>
      <c r="CB93" s="324">
        <f t="shared" ref="CB93" si="647">SUM(CB63:CB68)+CB72+SUM(CB74:CB92)</f>
        <v>12931268.892383106</v>
      </c>
      <c r="CC93" s="324">
        <f t="shared" ref="CC93" si="648">SUM(CC63:CC68)+CC72+SUM(CC74:CC92)</f>
        <v>10127894.642405488</v>
      </c>
      <c r="CD93" s="324">
        <f t="shared" ref="CD93" si="649">SUM(CD63:CD68)+CD72+SUM(CD74:CD92)</f>
        <v>6904492.999140243</v>
      </c>
      <c r="CE93" s="324">
        <f t="shared" ref="CE93" si="650">SUM(CE63:CE68)+CE72+SUM(CE74:CE92)</f>
        <v>8112295.8834980484</v>
      </c>
      <c r="CF93" s="324">
        <f t="shared" ref="CF93" si="651">SUM(CF63:CF68)+CF72+SUM(CF74:CF92)</f>
        <v>11695458.920051433</v>
      </c>
      <c r="CG93" s="324">
        <f t="shared" ref="CG93" si="652">SUM(CG63:CG68)+CG72+SUM(CG74:CG92)</f>
        <v>5828644.7792515317</v>
      </c>
      <c r="CH93" s="324">
        <f t="shared" ref="CH93" si="653">SUM(CH63:CH68)+CH72+SUM(CH74:CH92)</f>
        <v>11403972.18494099</v>
      </c>
      <c r="CI93" s="324">
        <f t="shared" ref="CI93" si="654">SUM(CI63:CI68)+CI72+SUM(CI74:CI92)</f>
        <v>9361747.3534583598</v>
      </c>
      <c r="CJ93" s="324">
        <f t="shared" ref="CJ93" si="655">SUM(CJ63:CJ68)+CJ72+SUM(CJ74:CJ92)</f>
        <v>16514258.653369512</v>
      </c>
      <c r="CK93" s="324">
        <f t="shared" ref="CK93" si="656">SUM(CK63:CK68)+CK72+SUM(CK74:CK92)</f>
        <v>14808910.474662844</v>
      </c>
      <c r="CL93" s="324">
        <f t="shared" ref="CL93" si="657">SUM(CL63:CL68)+CL72+SUM(CL74:CL92)</f>
        <v>12281758.576247208</v>
      </c>
      <c r="CM93" s="324">
        <f t="shared" ref="CM93" si="658">SUM(CM63:CM68)+CM72+SUM(CM74:CM92)</f>
        <v>6785273.2142155375</v>
      </c>
      <c r="CN93" s="324">
        <f t="shared" ref="CN93" si="659">SUM(CN63:CN68)+CN72+SUM(CN74:CN92)</f>
        <v>11175097.510380149</v>
      </c>
      <c r="CO93" s="324">
        <f t="shared" ref="CO93" si="660">SUM(CO63:CO68)+CO72+SUM(CO74:CO92)</f>
        <v>3941344.2763482402</v>
      </c>
      <c r="CP93" s="324">
        <f t="shared" ref="CP93" si="661">SUM(CP63:CP68)+CP72+SUM(CP74:CP92)</f>
        <v>15043456.477533367</v>
      </c>
      <c r="CQ93" s="324">
        <f t="shared" ref="CQ93" si="662">SUM(CQ63:CQ68)+CQ72+SUM(CQ74:CQ92)</f>
        <v>9471220.8864317127</v>
      </c>
      <c r="CR93" s="324">
        <f t="shared" ref="CR93" si="663">SUM(CR63:CR68)+CR72+SUM(CR74:CR92)</f>
        <v>8658876.9242227618</v>
      </c>
      <c r="CS93" s="324">
        <f t="shared" ref="CS93" si="664">SUM(CS63:CS68)+CS72+SUM(CS74:CS92)</f>
        <v>19291540.395408489</v>
      </c>
      <c r="CT93" s="324">
        <f t="shared" ref="CT93" si="665">SUM(CT63:CT68)+CT72+SUM(CT74:CT92)</f>
        <v>16847811.972758621</v>
      </c>
      <c r="CU93" s="324">
        <f t="shared" ref="CU93" si="666">SUM(CU63:CU68)+CU72+SUM(CU74:CU92)</f>
        <v>9442840.9697645865</v>
      </c>
      <c r="CV93" s="324">
        <f t="shared" ref="CV93" si="667">SUM(CV63:CV68)+CV72+SUM(CV74:CV92)</f>
        <v>17065218.652458325</v>
      </c>
      <c r="CW93" s="324">
        <f t="shared" ref="CW93" si="668">SUM(CW63:CW68)+CW72+SUM(CW74:CW92)</f>
        <v>23825728.898114976</v>
      </c>
      <c r="CX93" s="324">
        <f t="shared" ref="CX93" si="669">SUM(CX63:CX68)+CX72+SUM(CX74:CX92)</f>
        <v>21920032.228915647</v>
      </c>
      <c r="CY93" s="324">
        <f t="shared" ref="CY93" si="670">SUM(CY63:CY68)+CY72+SUM(CY74:CY92)</f>
        <v>1765066.8172461344</v>
      </c>
      <c r="CZ93" s="324">
        <f t="shared" ref="CZ93" si="671">SUM(CZ63:CZ68)+CZ72+SUM(CZ74:CZ92)</f>
        <v>10502246.735618277</v>
      </c>
      <c r="DA93" s="324">
        <f t="shared" ref="DA93" si="672">SUM(DA63:DA68)+DA72+SUM(DA74:DA92)</f>
        <v>12685481.602823161</v>
      </c>
      <c r="DB93" s="324">
        <f t="shared" ref="DB93" si="673">SUM(DB63:DB68)+DB72+SUM(DB74:DB92)</f>
        <v>17822311.480928589</v>
      </c>
      <c r="DC93" s="324">
        <f t="shared" ref="DC93" si="674">SUM(DC63:DC68)+DC72+SUM(DC74:DC92)</f>
        <v>11260418.712940335</v>
      </c>
      <c r="DD93" s="324">
        <f t="shared" ref="DD93" si="675">SUM(DD63:DD68)+DD72+SUM(DD74:DD92)</f>
        <v>26837738.066057302</v>
      </c>
      <c r="DE93" s="289">
        <f t="shared" si="580"/>
        <v>541255223.26916575</v>
      </c>
      <c r="DF93" s="1"/>
      <c r="DG93" s="222">
        <f t="shared" ref="DG93:EL93" si="676">BG93/G93</f>
        <v>1035.8951427234492</v>
      </c>
      <c r="DH93" s="222">
        <f t="shared" si="676"/>
        <v>1240.7306300394139</v>
      </c>
      <c r="DI93" s="222">
        <f t="shared" si="676"/>
        <v>1751.1098569538922</v>
      </c>
      <c r="DJ93" s="222">
        <f t="shared" si="676"/>
        <v>1318.8480579001862</v>
      </c>
      <c r="DK93" s="222">
        <f t="shared" si="676"/>
        <v>2009.47843861454</v>
      </c>
      <c r="DL93" s="222">
        <f t="shared" si="676"/>
        <v>2282.0841267154278</v>
      </c>
      <c r="DM93" s="222">
        <f t="shared" si="676"/>
        <v>1369.9957877255702</v>
      </c>
      <c r="DN93" s="222">
        <f t="shared" si="676"/>
        <v>1770.8794630824825</v>
      </c>
      <c r="DO93" s="222">
        <f t="shared" si="676"/>
        <v>1949.2248305743906</v>
      </c>
      <c r="DP93" s="222">
        <f t="shared" si="676"/>
        <v>2520.9920978661735</v>
      </c>
      <c r="DQ93" s="222">
        <f t="shared" si="676"/>
        <v>2396.970891746545</v>
      </c>
      <c r="DR93" s="222">
        <f t="shared" si="676"/>
        <v>1648.2588079753491</v>
      </c>
      <c r="DS93" s="222">
        <f t="shared" si="676"/>
        <v>2108.4136701834459</v>
      </c>
      <c r="DT93" s="222">
        <f t="shared" si="676"/>
        <v>2094.6662916843097</v>
      </c>
      <c r="DU93" s="222">
        <f t="shared" si="676"/>
        <v>1542.7698238708113</v>
      </c>
      <c r="DV93" s="222">
        <f t="shared" si="676"/>
        <v>2000.6959785729578</v>
      </c>
      <c r="DW93" s="222">
        <f t="shared" si="676"/>
        <v>2000.4078536764921</v>
      </c>
      <c r="DX93" s="222">
        <f t="shared" si="676"/>
        <v>1787.2722482571203</v>
      </c>
      <c r="DY93" s="222">
        <f t="shared" si="676"/>
        <v>1832.0777719655014</v>
      </c>
      <c r="DZ93" s="222">
        <f t="shared" si="676"/>
        <v>1548.495935909008</v>
      </c>
      <c r="EA93" s="222">
        <f t="shared" si="676"/>
        <v>3529.9082320841135</v>
      </c>
      <c r="EB93" s="222">
        <f t="shared" si="676"/>
        <v>3142.8283348753362</v>
      </c>
      <c r="EC93" s="222">
        <f t="shared" si="676"/>
        <v>3088.9259685449715</v>
      </c>
      <c r="ED93" s="222">
        <f t="shared" si="676"/>
        <v>3323.8266581981397</v>
      </c>
      <c r="EE93" s="222">
        <f t="shared" si="676"/>
        <v>2527.4982417683223</v>
      </c>
      <c r="EF93" s="222">
        <f t="shared" si="676"/>
        <v>3631.0875080871929</v>
      </c>
      <c r="EG93" s="222">
        <f t="shared" si="676"/>
        <v>3213.4763907897163</v>
      </c>
      <c r="EH93" s="222">
        <f t="shared" si="676"/>
        <v>3657.0603308560617</v>
      </c>
      <c r="EI93" s="222">
        <f t="shared" si="676"/>
        <v>3465.4330167311555</v>
      </c>
      <c r="EJ93" s="222">
        <f t="shared" si="676"/>
        <v>1985.0918590748456</v>
      </c>
      <c r="EK93" s="222">
        <f t="shared" si="676"/>
        <v>2478.222677682601</v>
      </c>
      <c r="EL93" s="222">
        <f t="shared" si="676"/>
        <v>2177.5114966219589</v>
      </c>
      <c r="EM93" s="222">
        <f t="shared" ref="EM93:FE93" si="677">CM93/AM93</f>
        <v>3068.9853794760843</v>
      </c>
      <c r="EN93" s="222">
        <f t="shared" si="677"/>
        <v>2721.1032537176029</v>
      </c>
      <c r="EO93" s="222">
        <f t="shared" si="677"/>
        <v>2975.7698810684674</v>
      </c>
      <c r="EP93" s="222">
        <f t="shared" si="677"/>
        <v>1038.7645741588196</v>
      </c>
      <c r="EQ93" s="222">
        <f t="shared" si="677"/>
        <v>1590.4007916071105</v>
      </c>
      <c r="ER93" s="222">
        <f t="shared" si="677"/>
        <v>1812.0046931492302</v>
      </c>
      <c r="ES93" s="222">
        <f t="shared" si="677"/>
        <v>899.75911782181709</v>
      </c>
      <c r="ET93" s="222">
        <f t="shared" si="677"/>
        <v>1139.2499896962079</v>
      </c>
      <c r="EU93" s="222">
        <f t="shared" si="677"/>
        <v>2298.5757642344938</v>
      </c>
      <c r="EV93" s="222">
        <f t="shared" si="677"/>
        <v>1790.3819888054277</v>
      </c>
      <c r="EW93" s="222">
        <f t="shared" si="677"/>
        <v>1871.3608871355075</v>
      </c>
      <c r="EX93" s="222">
        <f t="shared" si="677"/>
        <v>2466.3590465981147</v>
      </c>
      <c r="EY93" s="222">
        <f t="shared" si="677"/>
        <v>2012.8568856855022</v>
      </c>
      <c r="EZ93" s="222">
        <f t="shared" si="677"/>
        <v>2119.8136059727258</v>
      </c>
      <c r="FA93" s="222">
        <f t="shared" si="677"/>
        <v>2045.6927883257033</v>
      </c>
      <c r="FB93" s="222">
        <f t="shared" si="677"/>
        <v>4287.476230364171</v>
      </c>
      <c r="FC93" s="222">
        <f t="shared" si="677"/>
        <v>2732.5273871921595</v>
      </c>
      <c r="FD93" s="222">
        <f t="shared" si="677"/>
        <v>2529.0898046598713</v>
      </c>
      <c r="FE93" s="285">
        <f t="shared" si="677"/>
        <v>2043.8799774683043</v>
      </c>
    </row>
    <row r="94" spans="1:165" ht="16" thickBot="1">
      <c r="A94" s="1"/>
      <c r="B94" s="2"/>
      <c r="C94" s="37"/>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297">
        <f>BE92/BE93</f>
        <v>0.24550139077990465</v>
      </c>
      <c r="BF94" s="180"/>
      <c r="BG94" s="110"/>
      <c r="BH94" s="110"/>
      <c r="BI94" s="110"/>
      <c r="BJ94" s="110"/>
      <c r="BK94" s="110"/>
      <c r="BL94" s="110"/>
      <c r="BM94" s="110"/>
      <c r="BN94" s="110"/>
      <c r="BO94" s="110"/>
      <c r="BP94" s="110"/>
      <c r="BQ94" s="110"/>
      <c r="BR94" s="110"/>
      <c r="BS94" s="110"/>
      <c r="BT94" s="110"/>
      <c r="BU94" s="110"/>
      <c r="BV94" s="110"/>
      <c r="BW94" s="110"/>
      <c r="BX94" s="110"/>
      <c r="BY94" s="110"/>
      <c r="BZ94" s="110"/>
      <c r="CA94" s="110"/>
      <c r="CB94" s="110"/>
      <c r="CC94" s="110"/>
      <c r="CD94" s="110"/>
      <c r="CE94" s="110"/>
      <c r="CF94" s="110"/>
      <c r="CG94" s="110"/>
      <c r="CH94" s="110"/>
      <c r="CI94" s="110"/>
      <c r="CJ94" s="110"/>
      <c r="CK94" s="110"/>
      <c r="CL94" s="110"/>
      <c r="CM94" s="110"/>
      <c r="CN94" s="110"/>
      <c r="CO94" s="110"/>
      <c r="CP94" s="110"/>
      <c r="CQ94" s="110"/>
      <c r="CR94" s="110"/>
      <c r="CS94" s="110"/>
      <c r="CT94" s="110"/>
      <c r="CU94" s="110"/>
      <c r="CV94" s="110"/>
      <c r="CW94" s="110"/>
      <c r="CX94" s="110"/>
      <c r="CY94" s="110"/>
      <c r="CZ94" s="110"/>
      <c r="DA94" s="110"/>
      <c r="DB94" s="110"/>
      <c r="DC94" s="110"/>
      <c r="DD94" s="110"/>
      <c r="DE94" s="9"/>
      <c r="DF94" s="1"/>
      <c r="DG94" s="221"/>
      <c r="DH94" s="221"/>
      <c r="DI94" s="221"/>
      <c r="DJ94" s="221"/>
      <c r="DK94" s="221"/>
      <c r="DL94" s="221"/>
      <c r="DM94" s="221"/>
      <c r="DN94" s="221"/>
      <c r="DO94" s="221"/>
      <c r="DP94" s="221"/>
      <c r="DQ94" s="221"/>
      <c r="DR94" s="221"/>
      <c r="DS94" s="221"/>
      <c r="DT94" s="221"/>
      <c r="DU94" s="221"/>
      <c r="DV94" s="221"/>
      <c r="DW94" s="221"/>
      <c r="DX94" s="221"/>
      <c r="DY94" s="221"/>
      <c r="DZ94" s="221"/>
      <c r="EA94" s="221"/>
      <c r="EB94" s="221"/>
      <c r="EC94" s="221"/>
      <c r="ED94" s="221"/>
      <c r="EE94" s="221"/>
      <c r="EF94" s="221"/>
      <c r="EG94" s="221"/>
      <c r="EH94" s="221"/>
      <c r="EI94" s="221"/>
      <c r="EJ94" s="221"/>
      <c r="EK94" s="221"/>
      <c r="EL94" s="221"/>
      <c r="EM94" s="221"/>
      <c r="EN94" s="221"/>
      <c r="EO94" s="221"/>
      <c r="EP94" s="221"/>
      <c r="EQ94" s="221"/>
      <c r="ER94" s="221"/>
      <c r="ES94" s="221"/>
      <c r="ET94" s="221"/>
      <c r="EU94" s="221"/>
      <c r="EV94" s="221"/>
      <c r="EW94" s="221"/>
      <c r="EX94" s="221"/>
      <c r="EY94" s="221"/>
      <c r="EZ94" s="221"/>
      <c r="FA94" s="221"/>
      <c r="FB94" s="221"/>
      <c r="FC94" s="221"/>
      <c r="FD94" s="221"/>
      <c r="FE94" s="221"/>
    </row>
    <row r="95" spans="1:165" ht="16" thickBot="1">
      <c r="A95" s="87" t="s">
        <v>246</v>
      </c>
      <c r="B95" s="88"/>
      <c r="C95" s="89" t="s">
        <v>464</v>
      </c>
      <c r="D95" s="90" t="s">
        <v>463</v>
      </c>
      <c r="E95" s="90">
        <v>2</v>
      </c>
      <c r="F95" s="87" t="s">
        <v>246</v>
      </c>
      <c r="G95" s="7">
        <v>869.75953447682764</v>
      </c>
      <c r="H95" s="7">
        <v>2684.1162858297271</v>
      </c>
      <c r="I95" s="7">
        <v>2459.909860551677</v>
      </c>
      <c r="J95" s="7">
        <v>796.63972497944053</v>
      </c>
      <c r="K95" s="7">
        <v>1216.0008558626537</v>
      </c>
      <c r="L95" s="7">
        <v>2049.3998639734414</v>
      </c>
      <c r="M95" s="7">
        <v>2651.6593599271969</v>
      </c>
      <c r="N95" s="7">
        <v>1974.3800194485887</v>
      </c>
      <c r="O95" s="7">
        <v>722.38623778179203</v>
      </c>
      <c r="P95" s="7">
        <v>2689.298492270183</v>
      </c>
      <c r="Q95" s="7">
        <v>2061.8502105875359</v>
      </c>
      <c r="R95" s="7">
        <v>915.97318168191214</v>
      </c>
      <c r="S95" s="7">
        <v>3419.173909651915</v>
      </c>
      <c r="T95" s="7">
        <v>1782.6641135634218</v>
      </c>
      <c r="U95" s="7">
        <v>3382.6086435332973</v>
      </c>
      <c r="V95" s="7">
        <v>4501.6386364693808</v>
      </c>
      <c r="W95" s="7">
        <v>2929.1048803618428</v>
      </c>
      <c r="X95" s="7">
        <v>2126.4210073847357</v>
      </c>
      <c r="Y95" s="7">
        <v>3733.0242166552175</v>
      </c>
      <c r="Z95" s="7">
        <v>3419.2753654071948</v>
      </c>
      <c r="AA95" s="7">
        <v>2920.6341567848522</v>
      </c>
      <c r="AB95" s="7">
        <v>2530.5546886481739</v>
      </c>
      <c r="AC95" s="7">
        <v>2533.3731110243675</v>
      </c>
      <c r="AD95" s="7">
        <v>2008.7528172280381</v>
      </c>
      <c r="AE95" s="7">
        <v>2794.6843372222279</v>
      </c>
      <c r="AF95" s="7">
        <v>1823.1685470993384</v>
      </c>
      <c r="AG95" s="7">
        <v>1744.398048186699</v>
      </c>
      <c r="AH95" s="7">
        <v>3323.1095557335298</v>
      </c>
      <c r="AI95" s="7">
        <v>2009.5374357814053</v>
      </c>
      <c r="AJ95" s="7">
        <v>3277.1696944049945</v>
      </c>
      <c r="AK95" s="7">
        <v>2033.0878910689348</v>
      </c>
      <c r="AL95" s="7">
        <v>2294.1183679940691</v>
      </c>
      <c r="AM95" s="7">
        <v>161.66587467683112</v>
      </c>
      <c r="AN95" s="7">
        <v>530.573902405524</v>
      </c>
      <c r="AO95" s="7">
        <v>141.57137374554159</v>
      </c>
      <c r="AP95" s="7">
        <v>425.83849784540445</v>
      </c>
      <c r="AQ95" s="7">
        <v>785.16741421100937</v>
      </c>
      <c r="AR95" s="7">
        <v>616.20672367019165</v>
      </c>
      <c r="AS95" s="7">
        <v>218.87309047540018</v>
      </c>
      <c r="AT95" s="7">
        <v>1065.367054730704</v>
      </c>
      <c r="AU95" s="7">
        <v>950.26684928218822</v>
      </c>
      <c r="AV95" s="7">
        <v>3031.3285202251973</v>
      </c>
      <c r="AW95" s="7">
        <v>3469.794838398002</v>
      </c>
      <c r="AX95" s="7">
        <v>3075.2224720218755</v>
      </c>
      <c r="AY95" s="7">
        <v>395.94481662367986</v>
      </c>
      <c r="AZ95" s="7">
        <v>2473.4237530860823</v>
      </c>
      <c r="BA95" s="7">
        <v>1683.3920700908113</v>
      </c>
      <c r="BB95" s="7">
        <v>1437.4888103698881</v>
      </c>
      <c r="BC95" s="7">
        <v>856.18574269734484</v>
      </c>
      <c r="BD95" s="7">
        <v>1681.6353553813492</v>
      </c>
      <c r="BE95" s="9">
        <f>SUM(G95:BD95)</f>
        <v>98677.820211511629</v>
      </c>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9"/>
      <c r="DF95" s="1"/>
      <c r="DG95" s="221"/>
      <c r="DH95" s="221"/>
      <c r="DI95" s="221"/>
      <c r="DJ95" s="221"/>
      <c r="DK95" s="221"/>
      <c r="DL95" s="221"/>
      <c r="DM95" s="221"/>
      <c r="DN95" s="221"/>
      <c r="DO95" s="221"/>
      <c r="DP95" s="221"/>
      <c r="DQ95" s="221"/>
      <c r="DR95" s="221"/>
      <c r="DS95" s="221"/>
      <c r="DT95" s="221"/>
      <c r="DU95" s="221"/>
      <c r="DV95" s="221"/>
      <c r="DW95" s="221"/>
      <c r="DX95" s="221"/>
      <c r="DY95" s="221"/>
      <c r="DZ95" s="221"/>
      <c r="EA95" s="221"/>
      <c r="EB95" s="221"/>
      <c r="EC95" s="221"/>
      <c r="ED95" s="221"/>
      <c r="EE95" s="221"/>
      <c r="EF95" s="221"/>
      <c r="EG95" s="221"/>
      <c r="EH95" s="221"/>
      <c r="EI95" s="221"/>
      <c r="EJ95" s="221"/>
      <c r="EK95" s="221"/>
      <c r="EL95" s="221"/>
      <c r="EM95" s="221"/>
      <c r="EN95" s="221"/>
      <c r="EO95" s="221"/>
      <c r="EP95" s="221"/>
      <c r="EQ95" s="221"/>
      <c r="ER95" s="221"/>
      <c r="ES95" s="221"/>
      <c r="ET95" s="221"/>
      <c r="EU95" s="221"/>
      <c r="EV95" s="221"/>
      <c r="EW95" s="221"/>
      <c r="EX95" s="221"/>
      <c r="EY95" s="221"/>
      <c r="EZ95" s="221"/>
      <c r="FA95" s="221"/>
      <c r="FB95" s="221"/>
      <c r="FC95" s="221"/>
      <c r="FD95" s="221"/>
      <c r="FE95" s="222"/>
    </row>
    <row r="96" spans="1:165" s="77" customFormat="1">
      <c r="A96" s="106" t="s">
        <v>867</v>
      </c>
      <c r="B96" s="71"/>
      <c r="C96" s="72"/>
      <c r="D96" s="73"/>
      <c r="E96" s="73"/>
      <c r="F96" s="129"/>
      <c r="G96" s="104"/>
      <c r="H96" s="104"/>
      <c r="I96" s="104"/>
      <c r="J96" s="104"/>
      <c r="K96" s="104"/>
      <c r="L96" s="104"/>
      <c r="M96" s="104"/>
      <c r="N96" s="104"/>
      <c r="O96" s="104"/>
      <c r="P96" s="104"/>
      <c r="Q96" s="104"/>
      <c r="R96" s="104"/>
      <c r="S96" s="104"/>
      <c r="T96" s="104"/>
      <c r="U96" s="104"/>
      <c r="V96" s="104"/>
      <c r="W96" s="104"/>
      <c r="X96" s="104"/>
      <c r="Y96" s="104"/>
      <c r="Z96" s="104"/>
      <c r="AA96" s="104"/>
      <c r="AB96" s="104"/>
      <c r="AC96" s="104"/>
      <c r="AD96" s="104"/>
      <c r="AE96" s="104"/>
      <c r="AF96" s="104"/>
      <c r="AG96" s="104"/>
      <c r="AH96" s="104"/>
      <c r="AI96" s="104"/>
      <c r="AJ96" s="104"/>
      <c r="AK96" s="104"/>
      <c r="AL96" s="104"/>
      <c r="AM96" s="104"/>
      <c r="AN96" s="104"/>
      <c r="AO96" s="104"/>
      <c r="AP96" s="104"/>
      <c r="AQ96" s="104"/>
      <c r="AR96" s="104"/>
      <c r="AS96" s="104"/>
      <c r="AT96" s="104"/>
      <c r="AU96" s="104"/>
      <c r="AV96" s="104"/>
      <c r="AW96" s="104"/>
      <c r="AX96" s="104"/>
      <c r="AY96" s="104"/>
      <c r="AZ96" s="104"/>
      <c r="BA96" s="104"/>
      <c r="BB96" s="104"/>
      <c r="BC96" s="104"/>
      <c r="BD96" s="104"/>
      <c r="BE96" s="76"/>
      <c r="BF96" s="104"/>
      <c r="BG96" s="104"/>
      <c r="BH96" s="104"/>
      <c r="BI96" s="104"/>
      <c r="BJ96" s="104"/>
      <c r="BK96" s="104"/>
      <c r="BL96" s="104"/>
      <c r="BM96" s="104"/>
      <c r="BN96" s="104"/>
      <c r="BO96" s="104"/>
      <c r="BP96" s="104"/>
      <c r="BQ96" s="104"/>
      <c r="BR96" s="104"/>
      <c r="BS96" s="104"/>
      <c r="BT96" s="104"/>
      <c r="BU96" s="104"/>
      <c r="BV96" s="104"/>
      <c r="BW96" s="104"/>
      <c r="BX96" s="104"/>
      <c r="BY96" s="104"/>
      <c r="BZ96" s="104"/>
      <c r="CA96" s="104"/>
      <c r="CB96" s="104"/>
      <c r="CC96" s="104"/>
      <c r="CD96" s="104"/>
      <c r="CE96" s="104"/>
      <c r="CF96" s="104"/>
      <c r="CG96" s="104"/>
      <c r="CH96" s="104"/>
      <c r="CI96" s="104"/>
      <c r="CJ96" s="104"/>
      <c r="CK96" s="104"/>
      <c r="CL96" s="104"/>
      <c r="CM96" s="104"/>
      <c r="CN96" s="104"/>
      <c r="CO96" s="104"/>
      <c r="CP96" s="104"/>
      <c r="CQ96" s="104"/>
      <c r="CR96" s="104"/>
      <c r="CS96" s="104"/>
      <c r="CT96" s="104"/>
      <c r="CU96" s="104"/>
      <c r="CV96" s="104"/>
      <c r="CW96" s="104"/>
      <c r="CX96" s="104"/>
      <c r="CY96" s="104"/>
      <c r="CZ96" s="104"/>
      <c r="DA96" s="104"/>
      <c r="DB96" s="104"/>
      <c r="DC96" s="104"/>
      <c r="DD96" s="104"/>
      <c r="DE96" s="76"/>
      <c r="DF96" s="70"/>
      <c r="DG96" s="230"/>
      <c r="DH96" s="230"/>
      <c r="DI96" s="230"/>
      <c r="DJ96" s="230"/>
      <c r="DK96" s="230"/>
      <c r="DL96" s="230"/>
      <c r="DM96" s="230"/>
      <c r="DN96" s="230"/>
      <c r="DO96" s="230"/>
      <c r="DP96" s="230"/>
      <c r="DQ96" s="230"/>
      <c r="DR96" s="230"/>
      <c r="DS96" s="230"/>
      <c r="DT96" s="230"/>
      <c r="DU96" s="230"/>
      <c r="DV96" s="230"/>
      <c r="DW96" s="230"/>
      <c r="DX96" s="230"/>
      <c r="DY96" s="230"/>
      <c r="DZ96" s="230"/>
      <c r="EA96" s="230"/>
      <c r="EB96" s="230"/>
      <c r="EC96" s="230"/>
      <c r="ED96" s="230"/>
      <c r="EE96" s="230"/>
      <c r="EF96" s="230"/>
      <c r="EG96" s="230"/>
      <c r="EH96" s="230"/>
      <c r="EI96" s="230"/>
      <c r="EJ96" s="230"/>
      <c r="EK96" s="230"/>
      <c r="EL96" s="230"/>
      <c r="EM96" s="230"/>
      <c r="EN96" s="230"/>
      <c r="EO96" s="230"/>
      <c r="EP96" s="230"/>
      <c r="EQ96" s="230"/>
      <c r="ER96" s="230"/>
      <c r="ES96" s="230"/>
      <c r="ET96" s="230"/>
      <c r="EU96" s="230"/>
      <c r="EV96" s="230"/>
      <c r="EW96" s="230"/>
      <c r="EX96" s="230"/>
      <c r="EY96" s="230"/>
      <c r="EZ96" s="230"/>
      <c r="FA96" s="230"/>
      <c r="FB96" s="230"/>
      <c r="FC96" s="230"/>
      <c r="FD96" s="230"/>
      <c r="FE96" s="231"/>
      <c r="FF96" s="70"/>
      <c r="FG96" s="70"/>
      <c r="FH96" s="70"/>
      <c r="FI96" s="70"/>
    </row>
    <row r="97" spans="1:165">
      <c r="A97" s="70" t="s">
        <v>710</v>
      </c>
      <c r="B97" s="2"/>
      <c r="C97" s="37" t="s">
        <v>309</v>
      </c>
      <c r="D97" s="1">
        <v>3</v>
      </c>
      <c r="E97" s="1">
        <v>2</v>
      </c>
      <c r="F97" s="91" t="s">
        <v>545</v>
      </c>
      <c r="G97" s="7">
        <v>813.99717329785312</v>
      </c>
      <c r="H97" s="7">
        <v>2371.2264543718838</v>
      </c>
      <c r="I97" s="7">
        <v>2454.6699669703539</v>
      </c>
      <c r="J97" s="7">
        <v>730.8460487810305</v>
      </c>
      <c r="K97" s="7">
        <v>1183.7841485909748</v>
      </c>
      <c r="L97" s="7">
        <v>2049.3998639734414</v>
      </c>
      <c r="M97" s="7">
        <v>2551.8721942641614</v>
      </c>
      <c r="N97" s="7">
        <v>1974.3800194485884</v>
      </c>
      <c r="O97" s="7">
        <v>722.38623778179203</v>
      </c>
      <c r="P97" s="7">
        <v>2689.298492270183</v>
      </c>
      <c r="Q97" s="7">
        <v>2061.8502105875359</v>
      </c>
      <c r="R97" s="7">
        <v>915.97318168191214</v>
      </c>
      <c r="S97" s="7">
        <v>3419.173909651915</v>
      </c>
      <c r="T97" s="7">
        <v>1728.4026240171968</v>
      </c>
      <c r="U97" s="7">
        <v>3247.4362818180093</v>
      </c>
      <c r="V97" s="7">
        <v>4501.6386364693808</v>
      </c>
      <c r="W97" s="7">
        <v>2929.1048803618428</v>
      </c>
      <c r="X97" s="7">
        <v>2063.1867340452673</v>
      </c>
      <c r="Y97" s="7">
        <v>3733.0242166552171</v>
      </c>
      <c r="Z97" s="7">
        <v>3329.1184886992887</v>
      </c>
      <c r="AA97" s="7">
        <v>2920.6341567848522</v>
      </c>
      <c r="AB97" s="7">
        <v>2530.5546886481739</v>
      </c>
      <c r="AC97" s="7">
        <v>2533.3731110243675</v>
      </c>
      <c r="AD97" s="7">
        <v>2008.7528172280381</v>
      </c>
      <c r="AE97" s="7">
        <v>2634.5294741868875</v>
      </c>
      <c r="AF97" s="7">
        <v>1823.1685470993384</v>
      </c>
      <c r="AG97" s="7">
        <v>1744.398048186699</v>
      </c>
      <c r="AH97" s="7">
        <v>3323.1095557335298</v>
      </c>
      <c r="AI97" s="7">
        <v>2009.5374357814053</v>
      </c>
      <c r="AJ97" s="7">
        <v>3124.2764526489909</v>
      </c>
      <c r="AK97" s="7">
        <v>1981.3104623245122</v>
      </c>
      <c r="AL97" s="7">
        <v>2294.1183679940691</v>
      </c>
      <c r="AM97" s="7">
        <v>161.66587467683112</v>
      </c>
      <c r="AN97" s="7">
        <v>530.573902405524</v>
      </c>
      <c r="AO97" s="7">
        <v>141.57137374554159</v>
      </c>
      <c r="AP97" s="7">
        <v>425.83849784540445</v>
      </c>
      <c r="AQ97" s="7">
        <v>785.16741421100937</v>
      </c>
      <c r="AR97" s="7">
        <v>616.20672367019165</v>
      </c>
      <c r="AS97" s="7">
        <v>218.87309047540015</v>
      </c>
      <c r="AT97" s="7">
        <v>1065.367054730704</v>
      </c>
      <c r="AU97" s="7">
        <v>950.26684928218822</v>
      </c>
      <c r="AV97" s="7">
        <v>3031.3285202251973</v>
      </c>
      <c r="AW97" s="7">
        <v>3469.794838398002</v>
      </c>
      <c r="AX97" s="7">
        <v>3075.2224720218755</v>
      </c>
      <c r="AY97" s="7">
        <v>395.94481662367986</v>
      </c>
      <c r="AZ97" s="7">
        <v>2473.4237530860823</v>
      </c>
      <c r="BA97" s="7">
        <v>1683.3920700908113</v>
      </c>
      <c r="BB97" s="7">
        <v>1436.0326298408379</v>
      </c>
      <c r="BC97" s="7">
        <v>856.18574269734484</v>
      </c>
      <c r="BD97" s="7">
        <v>1681.6353553813492</v>
      </c>
      <c r="BE97" s="9">
        <f t="shared" ref="BE97:BE107" si="678">SUM(G97:BD97)</f>
        <v>97397.023860786663</v>
      </c>
      <c r="BF97" s="7"/>
      <c r="BG97" s="7">
        <f>DG97*G97</f>
        <v>360969.01092736633</v>
      </c>
      <c r="BH97" s="127">
        <f t="shared" ref="BH97:DD97" si="679">DH97*H97</f>
        <v>1051526.0936983922</v>
      </c>
      <c r="BI97" s="127">
        <f t="shared" si="679"/>
        <v>1088529.3207353409</v>
      </c>
      <c r="BJ97" s="127">
        <f t="shared" si="679"/>
        <v>602987.84764633432</v>
      </c>
      <c r="BK97" s="127">
        <f t="shared" si="679"/>
        <v>524951.93753212225</v>
      </c>
      <c r="BL97" s="127">
        <f t="shared" si="679"/>
        <v>908811.31551851216</v>
      </c>
      <c r="BM97" s="127">
        <f t="shared" si="679"/>
        <v>1025573.2739322941</v>
      </c>
      <c r="BN97" s="127">
        <f t="shared" si="679"/>
        <v>793484.63652830862</v>
      </c>
      <c r="BO97" s="127">
        <f t="shared" si="679"/>
        <v>290320.18946353777</v>
      </c>
      <c r="BP97" s="127">
        <f t="shared" si="679"/>
        <v>1080803.6019586048</v>
      </c>
      <c r="BQ97" s="127">
        <f t="shared" si="679"/>
        <v>828638.07818557043</v>
      </c>
      <c r="BR97" s="127">
        <f t="shared" si="679"/>
        <v>368120.94934972882</v>
      </c>
      <c r="BS97" s="127">
        <f t="shared" si="679"/>
        <v>1651663.3218351258</v>
      </c>
      <c r="BT97" s="127">
        <f t="shared" si="679"/>
        <v>834920.74252035178</v>
      </c>
      <c r="BU97" s="127">
        <f t="shared" si="679"/>
        <v>1568703.8853257643</v>
      </c>
      <c r="BV97" s="127">
        <f t="shared" si="679"/>
        <v>2174557.8377934261</v>
      </c>
      <c r="BW97" s="127">
        <f t="shared" si="679"/>
        <v>1414930.9817336656</v>
      </c>
      <c r="BX97" s="127">
        <f t="shared" si="679"/>
        <v>996641.27791215107</v>
      </c>
      <c r="BY97" s="127">
        <f t="shared" si="679"/>
        <v>1803271.5916457772</v>
      </c>
      <c r="BZ97" s="127">
        <f t="shared" si="679"/>
        <v>1608161.2246472649</v>
      </c>
      <c r="CA97" s="127">
        <f t="shared" si="679"/>
        <v>1322065.0049086746</v>
      </c>
      <c r="CB97" s="127">
        <f t="shared" si="679"/>
        <v>1145490.1974276155</v>
      </c>
      <c r="CC97" s="127">
        <f t="shared" si="679"/>
        <v>1223769.1204271822</v>
      </c>
      <c r="CD97" s="127">
        <f t="shared" si="679"/>
        <v>909289.44215745258</v>
      </c>
      <c r="CE97" s="127">
        <f t="shared" si="679"/>
        <v>1272633.6295807329</v>
      </c>
      <c r="CF97" s="127">
        <f t="shared" si="679"/>
        <v>825282.18351853837</v>
      </c>
      <c r="CG97" s="127">
        <f t="shared" si="679"/>
        <v>789625.63961704599</v>
      </c>
      <c r="CH97" s="127">
        <f t="shared" si="679"/>
        <v>1504251.0000462714</v>
      </c>
      <c r="CI97" s="127">
        <f t="shared" si="679"/>
        <v>824403.68171327328</v>
      </c>
      <c r="CJ97" s="127">
        <f t="shared" si="679"/>
        <v>1281720.3423992796</v>
      </c>
      <c r="CK97" s="127">
        <f t="shared" si="679"/>
        <v>812823.69299192016</v>
      </c>
      <c r="CL97" s="127">
        <f t="shared" si="679"/>
        <v>941151.7273500982</v>
      </c>
      <c r="CM97" s="127">
        <f t="shared" si="679"/>
        <v>78094.183756596176</v>
      </c>
      <c r="CN97" s="127">
        <f t="shared" si="679"/>
        <v>256298.59061931929</v>
      </c>
      <c r="CO97" s="127">
        <f t="shared" si="679"/>
        <v>68387.350750792306</v>
      </c>
      <c r="CP97" s="127">
        <f t="shared" si="679"/>
        <v>205705.19268738327</v>
      </c>
      <c r="CQ97" s="127">
        <f t="shared" si="679"/>
        <v>379282.3219350297</v>
      </c>
      <c r="CR97" s="127">
        <f t="shared" si="679"/>
        <v>297664.31045850506</v>
      </c>
      <c r="CS97" s="127">
        <f t="shared" si="679"/>
        <v>105728.65412152201</v>
      </c>
      <c r="CT97" s="127">
        <f t="shared" si="679"/>
        <v>514635.3286163662</v>
      </c>
      <c r="CU97" s="127">
        <f t="shared" si="679"/>
        <v>459035.11853686348</v>
      </c>
      <c r="CV97" s="127">
        <f t="shared" si="679"/>
        <v>1464311.0486879009</v>
      </c>
      <c r="CW97" s="127">
        <f t="shared" si="679"/>
        <v>1570650.0998771514</v>
      </c>
      <c r="CX97" s="127">
        <f t="shared" si="679"/>
        <v>1392041.5205458279</v>
      </c>
      <c r="CY97" s="127">
        <f t="shared" si="679"/>
        <v>179229.8377107936</v>
      </c>
      <c r="CZ97" s="127">
        <f t="shared" si="679"/>
        <v>1119629.0979027504</v>
      </c>
      <c r="DA97" s="127">
        <f t="shared" si="679"/>
        <v>762010.44907925359</v>
      </c>
      <c r="DB97" s="127">
        <f t="shared" si="679"/>
        <v>650039.81460982375</v>
      </c>
      <c r="DC97" s="127">
        <f t="shared" si="679"/>
        <v>387564.18892531836</v>
      </c>
      <c r="DD97" s="127">
        <f t="shared" si="679"/>
        <v>761215.24813442014</v>
      </c>
      <c r="DE97" s="9">
        <f>SUM(BG97:DD97)</f>
        <v>44481595.13798333</v>
      </c>
      <c r="DF97" s="70"/>
      <c r="DG97" s="230">
        <v>443.45241331112419</v>
      </c>
      <c r="DH97" s="230">
        <v>443.45241331112419</v>
      </c>
      <c r="DI97" s="230">
        <v>443.45241331112419</v>
      </c>
      <c r="DJ97" s="230">
        <v>825.05453597519022</v>
      </c>
      <c r="DK97" s="230">
        <v>443.45241331112419</v>
      </c>
      <c r="DL97" s="230">
        <v>443.45241331112419</v>
      </c>
      <c r="DM97" s="230">
        <v>401.89053207189346</v>
      </c>
      <c r="DN97" s="230">
        <v>401.89053207189346</v>
      </c>
      <c r="DO97" s="230">
        <v>401.89053207189346</v>
      </c>
      <c r="DP97" s="230">
        <v>401.89053207189346</v>
      </c>
      <c r="DQ97" s="230">
        <v>401.89053207189346</v>
      </c>
      <c r="DR97" s="230">
        <v>401.89053207189346</v>
      </c>
      <c r="DS97" s="230">
        <v>483.05917320341024</v>
      </c>
      <c r="DT97" s="230">
        <v>483.05917320341024</v>
      </c>
      <c r="DU97" s="230">
        <v>483.05917320341024</v>
      </c>
      <c r="DV97" s="230">
        <v>483.05917320341024</v>
      </c>
      <c r="DW97" s="230">
        <v>483.05917320341024</v>
      </c>
      <c r="DX97" s="230">
        <v>483.05917320341024</v>
      </c>
      <c r="DY97" s="230">
        <v>483.05917320341024</v>
      </c>
      <c r="DZ97" s="230">
        <v>483.05917320341024</v>
      </c>
      <c r="EA97" s="230">
        <v>452.66367985097293</v>
      </c>
      <c r="EB97" s="230">
        <v>452.66367985097293</v>
      </c>
      <c r="EC97" s="230">
        <v>483.05917320341024</v>
      </c>
      <c r="ED97" s="230">
        <v>452.66367985097293</v>
      </c>
      <c r="EE97" s="230">
        <v>483.05917320341024</v>
      </c>
      <c r="EF97" s="230">
        <v>452.66367985097293</v>
      </c>
      <c r="EG97" s="230">
        <v>452.66367985097293</v>
      </c>
      <c r="EH97" s="230">
        <v>452.66367985097293</v>
      </c>
      <c r="EI97" s="230">
        <v>410.24549582113423</v>
      </c>
      <c r="EJ97" s="230">
        <v>410.24549582113423</v>
      </c>
      <c r="EK97" s="230">
        <v>410.24549582113423</v>
      </c>
      <c r="EL97" s="230">
        <v>410.24549582113423</v>
      </c>
      <c r="EM97" s="230">
        <v>483.05917320341024</v>
      </c>
      <c r="EN97" s="230">
        <v>483.05917320341024</v>
      </c>
      <c r="EO97" s="230">
        <v>483.05917320341024</v>
      </c>
      <c r="EP97" s="230">
        <v>483.05917320341024</v>
      </c>
      <c r="EQ97" s="230">
        <v>483.05917320341024</v>
      </c>
      <c r="ER97" s="230">
        <v>483.05917320341024</v>
      </c>
      <c r="ES97" s="230">
        <v>483.05917320341024</v>
      </c>
      <c r="ET97" s="230">
        <v>483.05917320341024</v>
      </c>
      <c r="EU97" s="230">
        <v>483.05917320341024</v>
      </c>
      <c r="EV97" s="230">
        <v>483.05917320341024</v>
      </c>
      <c r="EW97" s="230">
        <v>452.66367985097293</v>
      </c>
      <c r="EX97" s="230">
        <v>452.66367985097293</v>
      </c>
      <c r="EY97" s="230">
        <v>452.66367985097293</v>
      </c>
      <c r="EZ97" s="230">
        <v>452.66367985097293</v>
      </c>
      <c r="FA97" s="230">
        <v>452.66367985097293</v>
      </c>
      <c r="FB97" s="230">
        <v>452.66367985097293</v>
      </c>
      <c r="FC97" s="230">
        <v>452.66367985097293</v>
      </c>
      <c r="FD97" s="230">
        <v>452.66367985097293</v>
      </c>
      <c r="FE97" s="231">
        <v>450.78055714893372</v>
      </c>
      <c r="FF97" s="70"/>
    </row>
    <row r="98" spans="1:165">
      <c r="A98" s="1" t="s">
        <v>411</v>
      </c>
      <c r="B98" s="2"/>
      <c r="C98" s="37" t="s">
        <v>477</v>
      </c>
      <c r="D98" s="1">
        <v>6</v>
      </c>
      <c r="E98" s="1">
        <v>2</v>
      </c>
      <c r="F98" s="91" t="s">
        <v>545</v>
      </c>
      <c r="G98" s="7">
        <v>55.762361178974515</v>
      </c>
      <c r="H98" s="7">
        <v>312.88983145784334</v>
      </c>
      <c r="I98" s="7">
        <v>5.2398935813230878</v>
      </c>
      <c r="J98" s="7">
        <v>65.793676198410026</v>
      </c>
      <c r="K98" s="7">
        <v>32.216707271678729</v>
      </c>
      <c r="L98" s="7">
        <v>0</v>
      </c>
      <c r="M98" s="7">
        <v>99.787165663035466</v>
      </c>
      <c r="N98" s="7">
        <v>0</v>
      </c>
      <c r="O98" s="7">
        <v>0</v>
      </c>
      <c r="P98" s="7">
        <v>0</v>
      </c>
      <c r="Q98" s="7">
        <v>0</v>
      </c>
      <c r="R98" s="7">
        <v>0</v>
      </c>
      <c r="S98" s="7">
        <v>0</v>
      </c>
      <c r="T98" s="7">
        <v>54.26148954622488</v>
      </c>
      <c r="U98" s="7">
        <v>135.17236171528793</v>
      </c>
      <c r="V98" s="7">
        <v>0</v>
      </c>
      <c r="W98" s="7">
        <v>0</v>
      </c>
      <c r="X98" s="7">
        <v>63.234273339468473</v>
      </c>
      <c r="Y98" s="7">
        <v>0</v>
      </c>
      <c r="Z98" s="7">
        <v>90.156876707906235</v>
      </c>
      <c r="AA98" s="7">
        <v>0</v>
      </c>
      <c r="AB98" s="7">
        <v>0</v>
      </c>
      <c r="AC98" s="7">
        <v>0</v>
      </c>
      <c r="AD98" s="7">
        <v>0</v>
      </c>
      <c r="AE98" s="7">
        <v>160.15486303534078</v>
      </c>
      <c r="AF98" s="7">
        <v>0</v>
      </c>
      <c r="AG98" s="7">
        <v>0</v>
      </c>
      <c r="AH98" s="7">
        <v>0</v>
      </c>
      <c r="AI98" s="7">
        <v>0</v>
      </c>
      <c r="AJ98" s="7">
        <v>152.89324175600359</v>
      </c>
      <c r="AK98" s="7">
        <v>51.777428744422764</v>
      </c>
      <c r="AL98" s="7">
        <v>0</v>
      </c>
      <c r="AM98" s="7">
        <v>0</v>
      </c>
      <c r="AN98" s="7">
        <v>0</v>
      </c>
      <c r="AO98" s="7">
        <v>0</v>
      </c>
      <c r="AP98" s="7">
        <v>0</v>
      </c>
      <c r="AQ98" s="7">
        <v>0</v>
      </c>
      <c r="AR98" s="7">
        <v>0</v>
      </c>
      <c r="AS98" s="7">
        <v>0</v>
      </c>
      <c r="AT98" s="7">
        <v>0</v>
      </c>
      <c r="AU98" s="7">
        <v>0</v>
      </c>
      <c r="AV98" s="7">
        <v>0</v>
      </c>
      <c r="AW98" s="7">
        <v>0</v>
      </c>
      <c r="AX98" s="7">
        <v>0</v>
      </c>
      <c r="AY98" s="7">
        <v>0</v>
      </c>
      <c r="AZ98" s="7">
        <v>0</v>
      </c>
      <c r="BA98" s="7">
        <v>0</v>
      </c>
      <c r="BB98" s="7">
        <v>1.4561805290502434</v>
      </c>
      <c r="BC98" s="7">
        <v>0</v>
      </c>
      <c r="BD98" s="7">
        <v>0</v>
      </c>
      <c r="BE98" s="9">
        <f t="shared" si="678"/>
        <v>1280.7963507249699</v>
      </c>
      <c r="BF98" s="7"/>
      <c r="BG98" s="127">
        <f>DG98*G98</f>
        <v>24727.953636742794</v>
      </c>
      <c r="BH98" s="127">
        <f t="shared" ref="BH98" si="680">DH98*H98</f>
        <v>138751.75086049153</v>
      </c>
      <c r="BI98" s="127">
        <f t="shared" ref="BI98" si="681">DI98*I98</f>
        <v>2323.6434541311928</v>
      </c>
      <c r="BJ98" s="127">
        <f t="shared" ref="BJ98" si="682">DJ98*J98</f>
        <v>54283.370985981099</v>
      </c>
      <c r="BK98" s="127">
        <f t="shared" ref="BK98" si="683">DK98*K98</f>
        <v>14286.576588563976</v>
      </c>
      <c r="BL98" s="127">
        <f t="shared" ref="BL98" si="684">DL98*L98</f>
        <v>0</v>
      </c>
      <c r="BM98" s="127">
        <f t="shared" ref="BM98" si="685">DM98*M98</f>
        <v>40103.517102263504</v>
      </c>
      <c r="BN98" s="127">
        <f t="shared" ref="BN98" si="686">DN98*N98</f>
        <v>0</v>
      </c>
      <c r="BO98" s="127">
        <f t="shared" ref="BO98" si="687">DO98*O98</f>
        <v>0</v>
      </c>
      <c r="BP98" s="127">
        <f t="shared" ref="BP98" si="688">DP98*P98</f>
        <v>0</v>
      </c>
      <c r="BQ98" s="127">
        <f t="shared" ref="BQ98" si="689">DQ98*Q98</f>
        <v>0</v>
      </c>
      <c r="BR98" s="127">
        <f t="shared" ref="BR98" si="690">DR98*R98</f>
        <v>0</v>
      </c>
      <c r="BS98" s="127">
        <f t="shared" ref="BS98" si="691">DS98*S98</f>
        <v>0</v>
      </c>
      <c r="BT98" s="127">
        <f t="shared" ref="BT98" si="692">DT98*T98</f>
        <v>26211.510276984878</v>
      </c>
      <c r="BU98" s="127">
        <f t="shared" ref="BU98" si="693">DU98*U98</f>
        <v>65296.249290139291</v>
      </c>
      <c r="BV98" s="127">
        <f t="shared" ref="BV98" si="694">DV98*V98</f>
        <v>0</v>
      </c>
      <c r="BW98" s="127">
        <f t="shared" ref="BW98" si="695">DW98*W98</f>
        <v>0</v>
      </c>
      <c r="BX98" s="127">
        <f t="shared" ref="BX98" si="696">DX98*X98</f>
        <v>30545.895797482088</v>
      </c>
      <c r="BY98" s="127">
        <f t="shared" ref="BY98" si="697">DY98*Y98</f>
        <v>0</v>
      </c>
      <c r="BZ98" s="127">
        <f t="shared" ref="BZ98" si="698">DZ98*Z98</f>
        <v>43551.106321122978</v>
      </c>
      <c r="CA98" s="127">
        <f t="shared" ref="CA98" si="699">EA98*AA98</f>
        <v>0</v>
      </c>
      <c r="CB98" s="127">
        <f t="shared" ref="CB98" si="700">EB98*AB98</f>
        <v>0</v>
      </c>
      <c r="CC98" s="127">
        <f t="shared" ref="CC98" si="701">EC98*AC98</f>
        <v>0</v>
      </c>
      <c r="CD98" s="127">
        <f t="shared" ref="CD98" si="702">ED98*AD98</f>
        <v>0</v>
      </c>
      <c r="CE98" s="127">
        <f t="shared" ref="CE98" si="703">EE98*AE98</f>
        <v>77364.275722357124</v>
      </c>
      <c r="CF98" s="127">
        <f t="shared" ref="CF98" si="704">EF98*AF98</f>
        <v>0</v>
      </c>
      <c r="CG98" s="127">
        <f t="shared" ref="CG98" si="705">EG98*AG98</f>
        <v>0</v>
      </c>
      <c r="CH98" s="127">
        <f t="shared" ref="CH98" si="706">EH98*AH98</f>
        <v>0</v>
      </c>
      <c r="CI98" s="127">
        <f t="shared" ref="CI98" si="707">EI98*AI98</f>
        <v>0</v>
      </c>
      <c r="CJ98" s="127">
        <f t="shared" ref="CJ98" si="708">EJ98*AJ98</f>
        <v>62723.763771892234</v>
      </c>
      <c r="CK98" s="127">
        <f t="shared" ref="CK98" si="709">EK98*AK98</f>
        <v>21241.456927599163</v>
      </c>
      <c r="CL98" s="127">
        <f t="shared" ref="CL98" si="710">EL98*AL98</f>
        <v>0</v>
      </c>
      <c r="CM98" s="127">
        <f t="shared" ref="CM98" si="711">EM98*AM98</f>
        <v>0</v>
      </c>
      <c r="CN98" s="127">
        <f t="shared" ref="CN98" si="712">EN98*AN98</f>
        <v>0</v>
      </c>
      <c r="CO98" s="127">
        <f t="shared" ref="CO98" si="713">EO98*AO98</f>
        <v>0</v>
      </c>
      <c r="CP98" s="127">
        <f t="shared" ref="CP98" si="714">EP98*AP98</f>
        <v>0</v>
      </c>
      <c r="CQ98" s="127">
        <f t="shared" ref="CQ98" si="715">EQ98*AQ98</f>
        <v>0</v>
      </c>
      <c r="CR98" s="127">
        <f t="shared" ref="CR98" si="716">ER98*AR98</f>
        <v>0</v>
      </c>
      <c r="CS98" s="127">
        <f t="shared" ref="CS98" si="717">ES98*AS98</f>
        <v>0</v>
      </c>
      <c r="CT98" s="127">
        <f t="shared" ref="CT98" si="718">ET98*AT98</f>
        <v>0</v>
      </c>
      <c r="CU98" s="127">
        <f t="shared" ref="CU98" si="719">EU98*AU98</f>
        <v>0</v>
      </c>
      <c r="CV98" s="127">
        <f t="shared" ref="CV98" si="720">EV98*AV98</f>
        <v>0</v>
      </c>
      <c r="CW98" s="127">
        <f t="shared" ref="CW98" si="721">EW98*AW98</f>
        <v>0</v>
      </c>
      <c r="CX98" s="127">
        <f t="shared" ref="CX98" si="722">EX98*AX98</f>
        <v>0</v>
      </c>
      <c r="CY98" s="127">
        <f t="shared" ref="CY98" si="723">EY98*AY98</f>
        <v>0</v>
      </c>
      <c r="CZ98" s="127">
        <f t="shared" ref="CZ98" si="724">EZ98*AZ98</f>
        <v>0</v>
      </c>
      <c r="DA98" s="127">
        <f t="shared" ref="DA98" si="725">FA98*BA98</f>
        <v>0</v>
      </c>
      <c r="DB98" s="127">
        <f t="shared" ref="DB98" si="726">FB98*BB98</f>
        <v>659.16003680721974</v>
      </c>
      <c r="DC98" s="127">
        <f t="shared" ref="DC98" si="727">FC98*BC98</f>
        <v>0</v>
      </c>
      <c r="DD98" s="127">
        <f t="shared" ref="DD98" si="728">FD98*BD98</f>
        <v>0</v>
      </c>
      <c r="DE98" s="9">
        <f t="shared" ref="DE98:DE105" si="729">SUM(BG98:DD98)</f>
        <v>602070.23077255907</v>
      </c>
      <c r="DF98" s="70"/>
      <c r="DG98" s="230">
        <v>443.45241331112419</v>
      </c>
      <c r="DH98" s="230">
        <v>443.45241331112419</v>
      </c>
      <c r="DI98" s="230">
        <v>443.45241331112419</v>
      </c>
      <c r="DJ98" s="230">
        <v>825.05453597519022</v>
      </c>
      <c r="DK98" s="230">
        <v>443.45241331112419</v>
      </c>
      <c r="DL98" s="230">
        <v>443.45241331112419</v>
      </c>
      <c r="DM98" s="230">
        <v>401.89053207189346</v>
      </c>
      <c r="DN98" s="230">
        <v>401.89053207189346</v>
      </c>
      <c r="DO98" s="230">
        <v>401.89053207189346</v>
      </c>
      <c r="DP98" s="230">
        <v>401.89053207189346</v>
      </c>
      <c r="DQ98" s="230">
        <v>401.89053207189346</v>
      </c>
      <c r="DR98" s="230">
        <v>401.89053207189346</v>
      </c>
      <c r="DS98" s="230">
        <v>483.05917320341024</v>
      </c>
      <c r="DT98" s="230">
        <v>483.05917320341024</v>
      </c>
      <c r="DU98" s="230">
        <v>483.05917320341024</v>
      </c>
      <c r="DV98" s="230">
        <v>483.05917320341024</v>
      </c>
      <c r="DW98" s="230">
        <v>483.05917320341024</v>
      </c>
      <c r="DX98" s="230">
        <v>483.05917320341024</v>
      </c>
      <c r="DY98" s="230">
        <v>483.05917320341024</v>
      </c>
      <c r="DZ98" s="230">
        <v>483.05917320341024</v>
      </c>
      <c r="EA98" s="230">
        <v>452.66367985097293</v>
      </c>
      <c r="EB98" s="230">
        <v>452.66367985097293</v>
      </c>
      <c r="EC98" s="230">
        <v>483.05917320341024</v>
      </c>
      <c r="ED98" s="230">
        <v>452.66367985097293</v>
      </c>
      <c r="EE98" s="230">
        <v>483.05917320341024</v>
      </c>
      <c r="EF98" s="230">
        <v>452.66367985097293</v>
      </c>
      <c r="EG98" s="230">
        <v>452.66367985097293</v>
      </c>
      <c r="EH98" s="230">
        <v>452.66367985097293</v>
      </c>
      <c r="EI98" s="230">
        <v>410.24549582113423</v>
      </c>
      <c r="EJ98" s="230">
        <v>410.24549582113423</v>
      </c>
      <c r="EK98" s="230">
        <v>410.24549582113423</v>
      </c>
      <c r="EL98" s="230">
        <v>410.24549582113423</v>
      </c>
      <c r="EM98" s="230">
        <v>483.05917320341024</v>
      </c>
      <c r="EN98" s="230">
        <v>483.05917320341024</v>
      </c>
      <c r="EO98" s="230">
        <v>483.05917320341024</v>
      </c>
      <c r="EP98" s="230">
        <v>483.05917320341024</v>
      </c>
      <c r="EQ98" s="230">
        <v>483.05917320341024</v>
      </c>
      <c r="ER98" s="230">
        <v>483.05917320341024</v>
      </c>
      <c r="ES98" s="230">
        <v>483.05917320341024</v>
      </c>
      <c r="ET98" s="230">
        <v>483.05917320341024</v>
      </c>
      <c r="EU98" s="230">
        <v>483.05917320341024</v>
      </c>
      <c r="EV98" s="230">
        <v>483.05917320341024</v>
      </c>
      <c r="EW98" s="230">
        <v>452.66367985097293</v>
      </c>
      <c r="EX98" s="230">
        <v>452.66367985097293</v>
      </c>
      <c r="EY98" s="230">
        <v>452.66367985097293</v>
      </c>
      <c r="EZ98" s="230">
        <v>452.66367985097293</v>
      </c>
      <c r="FA98" s="230">
        <v>452.66367985097293</v>
      </c>
      <c r="FB98" s="230">
        <v>452.66367985097293</v>
      </c>
      <c r="FC98" s="230">
        <v>452.66367985097293</v>
      </c>
      <c r="FD98" s="230">
        <v>452.66367985097293</v>
      </c>
      <c r="FE98" s="231">
        <v>450.78055714893372</v>
      </c>
      <c r="FF98" s="70"/>
    </row>
    <row r="99" spans="1:165">
      <c r="A99" s="1" t="s">
        <v>412</v>
      </c>
      <c r="B99" s="2" t="s">
        <v>130</v>
      </c>
      <c r="C99" s="37" t="s">
        <v>372</v>
      </c>
      <c r="D99" s="2">
        <v>3</v>
      </c>
      <c r="E99" s="1">
        <v>2</v>
      </c>
      <c r="F99" s="91" t="s">
        <v>545</v>
      </c>
      <c r="G99" s="7">
        <v>0</v>
      </c>
      <c r="H99" s="7">
        <v>0</v>
      </c>
      <c r="I99" s="7">
        <v>0</v>
      </c>
      <c r="J99" s="7">
        <v>0</v>
      </c>
      <c r="K99" s="7">
        <v>0</v>
      </c>
      <c r="L99" s="7">
        <v>0</v>
      </c>
      <c r="M99" s="7">
        <v>0</v>
      </c>
      <c r="N99" s="7">
        <v>0</v>
      </c>
      <c r="O99" s="7">
        <v>0</v>
      </c>
      <c r="P99" s="7">
        <v>0</v>
      </c>
      <c r="Q99" s="7">
        <v>0</v>
      </c>
      <c r="R99" s="7">
        <v>0</v>
      </c>
      <c r="S99" s="7">
        <v>0</v>
      </c>
      <c r="T99" s="7">
        <v>0</v>
      </c>
      <c r="U99" s="7">
        <v>0</v>
      </c>
      <c r="V99" s="7">
        <v>0</v>
      </c>
      <c r="W99" s="7">
        <v>0</v>
      </c>
      <c r="X99" s="7">
        <v>0</v>
      </c>
      <c r="Y99" s="7">
        <v>0</v>
      </c>
      <c r="Z99" s="7">
        <v>0</v>
      </c>
      <c r="AA99" s="7">
        <v>0</v>
      </c>
      <c r="AB99" s="7">
        <v>0</v>
      </c>
      <c r="AC99" s="7">
        <v>0</v>
      </c>
      <c r="AD99" s="7">
        <v>0</v>
      </c>
      <c r="AE99" s="7">
        <v>0</v>
      </c>
      <c r="AF99" s="7">
        <v>0</v>
      </c>
      <c r="AG99" s="7">
        <v>0</v>
      </c>
      <c r="AH99" s="7">
        <v>0</v>
      </c>
      <c r="AI99" s="7">
        <v>0</v>
      </c>
      <c r="AJ99" s="7">
        <v>0</v>
      </c>
      <c r="AK99" s="7">
        <v>0</v>
      </c>
      <c r="AL99" s="7">
        <v>0</v>
      </c>
      <c r="AM99" s="7">
        <v>0</v>
      </c>
      <c r="AN99" s="7">
        <v>0</v>
      </c>
      <c r="AO99" s="7">
        <v>0</v>
      </c>
      <c r="AP99" s="7">
        <v>0</v>
      </c>
      <c r="AQ99" s="7">
        <v>0</v>
      </c>
      <c r="AR99" s="7">
        <v>0</v>
      </c>
      <c r="AS99" s="7">
        <v>0</v>
      </c>
      <c r="AT99" s="7">
        <v>0</v>
      </c>
      <c r="AU99" s="7">
        <v>0</v>
      </c>
      <c r="AV99" s="7">
        <v>0</v>
      </c>
      <c r="AW99" s="7">
        <v>0</v>
      </c>
      <c r="AX99" s="7">
        <v>0</v>
      </c>
      <c r="AY99" s="7">
        <v>0</v>
      </c>
      <c r="AZ99" s="7">
        <v>0</v>
      </c>
      <c r="BA99" s="7">
        <v>0</v>
      </c>
      <c r="BB99" s="7">
        <v>0</v>
      </c>
      <c r="BC99" s="7">
        <v>0</v>
      </c>
      <c r="BD99" s="7">
        <v>0</v>
      </c>
      <c r="BE99" s="9">
        <f t="shared" si="678"/>
        <v>0</v>
      </c>
      <c r="BF99" s="7"/>
      <c r="BG99" s="7">
        <v>0</v>
      </c>
      <c r="BH99" s="7">
        <v>0</v>
      </c>
      <c r="BI99" s="7">
        <v>0</v>
      </c>
      <c r="BJ99" s="7">
        <v>0</v>
      </c>
      <c r="BK99" s="7">
        <v>0</v>
      </c>
      <c r="BL99" s="7">
        <v>0</v>
      </c>
      <c r="BM99" s="7">
        <v>0</v>
      </c>
      <c r="BN99" s="7">
        <v>0</v>
      </c>
      <c r="BO99" s="7">
        <v>0</v>
      </c>
      <c r="BP99" s="7">
        <v>0</v>
      </c>
      <c r="BQ99" s="7">
        <v>0</v>
      </c>
      <c r="BR99" s="7">
        <v>0</v>
      </c>
      <c r="BS99" s="7">
        <v>0</v>
      </c>
      <c r="BT99" s="7">
        <v>0</v>
      </c>
      <c r="BU99" s="7">
        <v>0</v>
      </c>
      <c r="BV99" s="7">
        <v>0</v>
      </c>
      <c r="BW99" s="7">
        <v>0</v>
      </c>
      <c r="BX99" s="7">
        <v>0</v>
      </c>
      <c r="BY99" s="7">
        <v>0</v>
      </c>
      <c r="BZ99" s="7">
        <v>0</v>
      </c>
      <c r="CA99" s="7">
        <v>0</v>
      </c>
      <c r="CB99" s="7">
        <v>0</v>
      </c>
      <c r="CC99" s="7">
        <v>0</v>
      </c>
      <c r="CD99" s="7">
        <v>0</v>
      </c>
      <c r="CE99" s="7">
        <v>0</v>
      </c>
      <c r="CF99" s="7">
        <v>0</v>
      </c>
      <c r="CG99" s="7">
        <v>0</v>
      </c>
      <c r="CH99" s="7">
        <v>0</v>
      </c>
      <c r="CI99" s="7">
        <v>0</v>
      </c>
      <c r="CJ99" s="7">
        <v>0</v>
      </c>
      <c r="CK99" s="7">
        <v>0</v>
      </c>
      <c r="CL99" s="7">
        <v>0</v>
      </c>
      <c r="CM99" s="7">
        <v>0</v>
      </c>
      <c r="CN99" s="7">
        <v>0</v>
      </c>
      <c r="CO99" s="7">
        <v>0</v>
      </c>
      <c r="CP99" s="7">
        <v>0</v>
      </c>
      <c r="CQ99" s="7">
        <v>0</v>
      </c>
      <c r="CR99" s="7">
        <v>0</v>
      </c>
      <c r="CS99" s="7">
        <v>0</v>
      </c>
      <c r="CT99" s="7">
        <v>0</v>
      </c>
      <c r="CU99" s="7">
        <v>0</v>
      </c>
      <c r="CV99" s="7">
        <v>0</v>
      </c>
      <c r="CW99" s="7">
        <v>0</v>
      </c>
      <c r="CX99" s="7">
        <v>0</v>
      </c>
      <c r="CY99" s="7">
        <v>0</v>
      </c>
      <c r="CZ99" s="7">
        <v>0</v>
      </c>
      <c r="DA99" s="7">
        <v>0</v>
      </c>
      <c r="DB99" s="7">
        <v>0</v>
      </c>
      <c r="DC99" s="7">
        <v>0</v>
      </c>
      <c r="DD99" s="7">
        <v>0</v>
      </c>
      <c r="DE99" s="9">
        <f t="shared" si="729"/>
        <v>0</v>
      </c>
      <c r="DF99" s="1"/>
      <c r="DG99" s="221">
        <v>0</v>
      </c>
      <c r="DH99" s="221">
        <v>0</v>
      </c>
      <c r="DI99" s="221">
        <v>0</v>
      </c>
      <c r="DJ99" s="221">
        <v>0</v>
      </c>
      <c r="DK99" s="221">
        <v>0</v>
      </c>
      <c r="DL99" s="221">
        <v>0</v>
      </c>
      <c r="DM99" s="221">
        <v>0</v>
      </c>
      <c r="DN99" s="221">
        <v>0</v>
      </c>
      <c r="DO99" s="221">
        <v>0</v>
      </c>
      <c r="DP99" s="221">
        <v>0</v>
      </c>
      <c r="DQ99" s="221">
        <v>0</v>
      </c>
      <c r="DR99" s="221">
        <v>0</v>
      </c>
      <c r="DS99" s="221">
        <v>0</v>
      </c>
      <c r="DT99" s="221">
        <v>0</v>
      </c>
      <c r="DU99" s="221">
        <v>0</v>
      </c>
      <c r="DV99" s="221">
        <v>0</v>
      </c>
      <c r="DW99" s="221">
        <v>0</v>
      </c>
      <c r="DX99" s="221">
        <v>0</v>
      </c>
      <c r="DY99" s="221">
        <v>0</v>
      </c>
      <c r="DZ99" s="221">
        <v>0</v>
      </c>
      <c r="EA99" s="221">
        <v>0</v>
      </c>
      <c r="EB99" s="221">
        <v>0</v>
      </c>
      <c r="EC99" s="221">
        <v>0</v>
      </c>
      <c r="ED99" s="221">
        <v>0</v>
      </c>
      <c r="EE99" s="221">
        <v>0</v>
      </c>
      <c r="EF99" s="221">
        <v>0</v>
      </c>
      <c r="EG99" s="221">
        <v>0</v>
      </c>
      <c r="EH99" s="221">
        <v>0</v>
      </c>
      <c r="EI99" s="221">
        <v>0</v>
      </c>
      <c r="EJ99" s="221">
        <v>0</v>
      </c>
      <c r="EK99" s="221">
        <v>0</v>
      </c>
      <c r="EL99" s="221">
        <v>0</v>
      </c>
      <c r="EM99" s="221">
        <v>0</v>
      </c>
      <c r="EN99" s="221">
        <v>0</v>
      </c>
      <c r="EO99" s="221">
        <v>0</v>
      </c>
      <c r="EP99" s="221">
        <v>0</v>
      </c>
      <c r="EQ99" s="221">
        <v>0</v>
      </c>
      <c r="ER99" s="221">
        <v>0</v>
      </c>
      <c r="ES99" s="221">
        <v>0</v>
      </c>
      <c r="ET99" s="221">
        <v>0</v>
      </c>
      <c r="EU99" s="221">
        <v>0</v>
      </c>
      <c r="EV99" s="221">
        <v>0</v>
      </c>
      <c r="EW99" s="221">
        <v>0</v>
      </c>
      <c r="EX99" s="221">
        <v>0</v>
      </c>
      <c r="EY99" s="221">
        <v>0</v>
      </c>
      <c r="EZ99" s="221">
        <v>0</v>
      </c>
      <c r="FA99" s="221">
        <v>0</v>
      </c>
      <c r="FB99" s="221">
        <v>0</v>
      </c>
      <c r="FC99" s="221">
        <v>0</v>
      </c>
      <c r="FD99" s="221">
        <v>0</v>
      </c>
      <c r="FE99" s="221">
        <v>0</v>
      </c>
    </row>
    <row r="100" spans="1:165">
      <c r="A100" s="1" t="s">
        <v>412</v>
      </c>
      <c r="B100" s="2" t="s">
        <v>198</v>
      </c>
      <c r="C100" s="37" t="s">
        <v>372</v>
      </c>
      <c r="D100" s="2">
        <v>3</v>
      </c>
      <c r="E100" s="1">
        <v>2</v>
      </c>
      <c r="F100" s="91" t="s">
        <v>545</v>
      </c>
      <c r="G100" s="7">
        <v>0</v>
      </c>
      <c r="H100" s="7">
        <v>0</v>
      </c>
      <c r="I100" s="7">
        <v>0</v>
      </c>
      <c r="J100" s="7">
        <v>0</v>
      </c>
      <c r="K100" s="7">
        <v>0</v>
      </c>
      <c r="L100" s="7">
        <v>0</v>
      </c>
      <c r="M100" s="7">
        <v>0</v>
      </c>
      <c r="N100" s="7">
        <v>0</v>
      </c>
      <c r="O100" s="7">
        <v>0</v>
      </c>
      <c r="P100" s="7">
        <v>0</v>
      </c>
      <c r="Q100" s="7">
        <v>0</v>
      </c>
      <c r="R100" s="7">
        <v>0</v>
      </c>
      <c r="S100" s="7">
        <v>0</v>
      </c>
      <c r="T100" s="7">
        <v>0</v>
      </c>
      <c r="U100" s="7">
        <v>0</v>
      </c>
      <c r="V100" s="7">
        <v>0</v>
      </c>
      <c r="W100" s="7">
        <v>0</v>
      </c>
      <c r="X100" s="7">
        <v>0</v>
      </c>
      <c r="Y100" s="7">
        <v>0</v>
      </c>
      <c r="Z100" s="7">
        <v>0</v>
      </c>
      <c r="AA100" s="7">
        <v>0</v>
      </c>
      <c r="AB100" s="7">
        <v>0</v>
      </c>
      <c r="AC100" s="7">
        <v>0</v>
      </c>
      <c r="AD100" s="7">
        <v>0</v>
      </c>
      <c r="AE100" s="7">
        <v>0</v>
      </c>
      <c r="AF100" s="7">
        <v>0</v>
      </c>
      <c r="AG100" s="7">
        <v>0</v>
      </c>
      <c r="AH100" s="7">
        <v>0</v>
      </c>
      <c r="AI100" s="7">
        <v>0</v>
      </c>
      <c r="AJ100" s="7">
        <v>0</v>
      </c>
      <c r="AK100" s="7">
        <v>0</v>
      </c>
      <c r="AL100" s="7">
        <v>0</v>
      </c>
      <c r="AM100" s="7">
        <v>0</v>
      </c>
      <c r="AN100" s="7">
        <v>0</v>
      </c>
      <c r="AO100" s="7">
        <v>0</v>
      </c>
      <c r="AP100" s="7">
        <v>0</v>
      </c>
      <c r="AQ100" s="7">
        <v>0</v>
      </c>
      <c r="AR100" s="7">
        <v>0</v>
      </c>
      <c r="AS100" s="7">
        <v>0</v>
      </c>
      <c r="AT100" s="7">
        <v>0</v>
      </c>
      <c r="AU100" s="7">
        <v>0</v>
      </c>
      <c r="AV100" s="7">
        <v>0</v>
      </c>
      <c r="AW100" s="7">
        <v>0</v>
      </c>
      <c r="AX100" s="7">
        <v>0</v>
      </c>
      <c r="AY100" s="7">
        <v>0</v>
      </c>
      <c r="AZ100" s="7">
        <v>0</v>
      </c>
      <c r="BA100" s="7">
        <v>0</v>
      </c>
      <c r="BB100" s="7">
        <v>0</v>
      </c>
      <c r="BC100" s="7">
        <v>5</v>
      </c>
      <c r="BD100" s="7">
        <v>0</v>
      </c>
      <c r="BE100" s="9">
        <f t="shared" si="678"/>
        <v>5</v>
      </c>
      <c r="BF100" s="7"/>
      <c r="BG100" s="7">
        <v>0</v>
      </c>
      <c r="BH100" s="7">
        <v>0</v>
      </c>
      <c r="BI100" s="7">
        <v>0</v>
      </c>
      <c r="BJ100" s="7">
        <v>0</v>
      </c>
      <c r="BK100" s="7">
        <v>0</v>
      </c>
      <c r="BL100" s="7">
        <v>0</v>
      </c>
      <c r="BM100" s="7">
        <v>0</v>
      </c>
      <c r="BN100" s="7">
        <v>0</v>
      </c>
      <c r="BO100" s="7">
        <v>0</v>
      </c>
      <c r="BP100" s="7">
        <v>0</v>
      </c>
      <c r="BQ100" s="7">
        <v>0</v>
      </c>
      <c r="BR100" s="7">
        <v>0</v>
      </c>
      <c r="BS100" s="7">
        <v>0</v>
      </c>
      <c r="BT100" s="7">
        <v>0</v>
      </c>
      <c r="BU100" s="7">
        <v>0</v>
      </c>
      <c r="BV100" s="7">
        <v>0</v>
      </c>
      <c r="BW100" s="7">
        <v>0</v>
      </c>
      <c r="BX100" s="7">
        <v>0</v>
      </c>
      <c r="BY100" s="7">
        <v>0</v>
      </c>
      <c r="BZ100" s="7">
        <v>0</v>
      </c>
      <c r="CA100" s="7">
        <v>0</v>
      </c>
      <c r="CB100" s="7">
        <v>0</v>
      </c>
      <c r="CC100" s="7">
        <v>0</v>
      </c>
      <c r="CD100" s="7">
        <v>0</v>
      </c>
      <c r="CE100" s="7">
        <v>0</v>
      </c>
      <c r="CF100" s="7">
        <v>0</v>
      </c>
      <c r="CG100" s="7">
        <v>0</v>
      </c>
      <c r="CH100" s="7">
        <v>0</v>
      </c>
      <c r="CI100" s="7">
        <v>0</v>
      </c>
      <c r="CJ100" s="7">
        <v>0</v>
      </c>
      <c r="CK100" s="7">
        <v>0</v>
      </c>
      <c r="CL100" s="7">
        <v>0</v>
      </c>
      <c r="CM100" s="7">
        <v>0</v>
      </c>
      <c r="CN100" s="7">
        <v>0</v>
      </c>
      <c r="CO100" s="7">
        <v>0</v>
      </c>
      <c r="CP100" s="7">
        <v>0</v>
      </c>
      <c r="CQ100" s="7">
        <v>0</v>
      </c>
      <c r="CR100" s="7">
        <v>0</v>
      </c>
      <c r="CS100" s="7">
        <v>0</v>
      </c>
      <c r="CT100" s="7">
        <v>0</v>
      </c>
      <c r="CU100" s="7">
        <v>0</v>
      </c>
      <c r="CV100" s="7">
        <v>0</v>
      </c>
      <c r="CW100" s="7">
        <v>0</v>
      </c>
      <c r="CX100" s="7">
        <v>0</v>
      </c>
      <c r="CY100" s="7">
        <v>0</v>
      </c>
      <c r="CZ100" s="7">
        <v>0</v>
      </c>
      <c r="DA100" s="7">
        <v>0</v>
      </c>
      <c r="DB100" s="7">
        <v>0</v>
      </c>
      <c r="DC100" s="7">
        <v>128142.6825</v>
      </c>
      <c r="DD100" s="7">
        <v>0</v>
      </c>
      <c r="DE100" s="9">
        <f t="shared" si="729"/>
        <v>128142.6825</v>
      </c>
      <c r="DF100" s="1"/>
      <c r="DG100" s="221">
        <v>0</v>
      </c>
      <c r="DH100" s="221">
        <v>0</v>
      </c>
      <c r="DI100" s="221">
        <v>0</v>
      </c>
      <c r="DJ100" s="221">
        <v>0</v>
      </c>
      <c r="DK100" s="221">
        <v>0</v>
      </c>
      <c r="DL100" s="221">
        <v>0</v>
      </c>
      <c r="DM100" s="221">
        <v>0</v>
      </c>
      <c r="DN100" s="221">
        <v>0</v>
      </c>
      <c r="DO100" s="221">
        <v>0</v>
      </c>
      <c r="DP100" s="221">
        <v>0</v>
      </c>
      <c r="DQ100" s="221">
        <v>0</v>
      </c>
      <c r="DR100" s="221">
        <v>0</v>
      </c>
      <c r="DS100" s="221">
        <v>0</v>
      </c>
      <c r="DT100" s="221">
        <v>0</v>
      </c>
      <c r="DU100" s="221">
        <v>0</v>
      </c>
      <c r="DV100" s="221">
        <v>0</v>
      </c>
      <c r="DW100" s="221">
        <v>0</v>
      </c>
      <c r="DX100" s="221">
        <v>0</v>
      </c>
      <c r="DY100" s="221">
        <v>0</v>
      </c>
      <c r="DZ100" s="221">
        <v>0</v>
      </c>
      <c r="EA100" s="221">
        <v>0</v>
      </c>
      <c r="EB100" s="221">
        <v>0</v>
      </c>
      <c r="EC100" s="221">
        <v>0</v>
      </c>
      <c r="ED100" s="221">
        <v>0</v>
      </c>
      <c r="EE100" s="221">
        <v>0</v>
      </c>
      <c r="EF100" s="221">
        <v>0</v>
      </c>
      <c r="EG100" s="221">
        <v>0</v>
      </c>
      <c r="EH100" s="221">
        <v>0</v>
      </c>
      <c r="EI100" s="221">
        <v>0</v>
      </c>
      <c r="EJ100" s="221">
        <v>0</v>
      </c>
      <c r="EK100" s="221">
        <v>0</v>
      </c>
      <c r="EL100" s="221">
        <v>0</v>
      </c>
      <c r="EM100" s="221">
        <v>0</v>
      </c>
      <c r="EN100" s="221">
        <v>0</v>
      </c>
      <c r="EO100" s="221">
        <v>0</v>
      </c>
      <c r="EP100" s="221">
        <v>0</v>
      </c>
      <c r="EQ100" s="221">
        <v>0</v>
      </c>
      <c r="ER100" s="221">
        <v>0</v>
      </c>
      <c r="ES100" s="221">
        <v>0</v>
      </c>
      <c r="ET100" s="221">
        <v>0</v>
      </c>
      <c r="EU100" s="221">
        <v>0</v>
      </c>
      <c r="EV100" s="221">
        <v>0</v>
      </c>
      <c r="EW100" s="221">
        <v>0</v>
      </c>
      <c r="EX100" s="221">
        <v>0</v>
      </c>
      <c r="EY100" s="221">
        <v>0</v>
      </c>
      <c r="EZ100" s="221">
        <v>0</v>
      </c>
      <c r="FA100" s="221">
        <v>0</v>
      </c>
      <c r="FB100" s="221">
        <v>0</v>
      </c>
      <c r="FC100" s="221">
        <v>25628.536499999998</v>
      </c>
      <c r="FD100" s="221">
        <v>0</v>
      </c>
      <c r="FE100" s="222">
        <v>25628.536499999998</v>
      </c>
    </row>
    <row r="101" spans="1:165">
      <c r="A101" s="1" t="s">
        <v>412</v>
      </c>
      <c r="B101" s="2" t="s">
        <v>199</v>
      </c>
      <c r="C101" s="37" t="s">
        <v>372</v>
      </c>
      <c r="D101" s="2">
        <v>3</v>
      </c>
      <c r="E101" s="1">
        <v>2</v>
      </c>
      <c r="F101" s="91" t="s">
        <v>545</v>
      </c>
      <c r="G101" s="7">
        <v>0</v>
      </c>
      <c r="H101" s="7">
        <v>0</v>
      </c>
      <c r="I101" s="7">
        <v>0</v>
      </c>
      <c r="J101" s="7">
        <v>0</v>
      </c>
      <c r="K101" s="7">
        <v>0</v>
      </c>
      <c r="L101" s="7">
        <v>0</v>
      </c>
      <c r="M101" s="7">
        <v>0</v>
      </c>
      <c r="N101" s="7">
        <v>0</v>
      </c>
      <c r="O101" s="7">
        <v>0</v>
      </c>
      <c r="P101" s="7">
        <v>0</v>
      </c>
      <c r="Q101" s="7">
        <v>0</v>
      </c>
      <c r="R101" s="7">
        <v>0</v>
      </c>
      <c r="S101" s="7">
        <v>0</v>
      </c>
      <c r="T101" s="7">
        <v>0</v>
      </c>
      <c r="U101" s="7">
        <v>0</v>
      </c>
      <c r="V101" s="7">
        <v>0</v>
      </c>
      <c r="W101" s="7">
        <v>0</v>
      </c>
      <c r="X101" s="7">
        <v>0</v>
      </c>
      <c r="Y101" s="7">
        <v>0</v>
      </c>
      <c r="Z101" s="7">
        <v>0</v>
      </c>
      <c r="AA101" s="7">
        <v>0</v>
      </c>
      <c r="AB101" s="7">
        <v>0</v>
      </c>
      <c r="AC101" s="7">
        <v>0</v>
      </c>
      <c r="AD101" s="7">
        <v>0</v>
      </c>
      <c r="AE101" s="7">
        <v>0</v>
      </c>
      <c r="AF101" s="7">
        <v>0</v>
      </c>
      <c r="AG101" s="7">
        <v>0</v>
      </c>
      <c r="AH101" s="7">
        <v>0</v>
      </c>
      <c r="AI101" s="7">
        <v>0</v>
      </c>
      <c r="AJ101" s="7">
        <v>0</v>
      </c>
      <c r="AK101" s="7">
        <v>0</v>
      </c>
      <c r="AL101" s="7">
        <v>0</v>
      </c>
      <c r="AM101" s="7">
        <v>0</v>
      </c>
      <c r="AN101" s="7">
        <v>0</v>
      </c>
      <c r="AO101" s="7">
        <v>0</v>
      </c>
      <c r="AP101" s="7">
        <v>0</v>
      </c>
      <c r="AQ101" s="7">
        <v>0</v>
      </c>
      <c r="AR101" s="7">
        <v>0</v>
      </c>
      <c r="AS101" s="7">
        <v>0</v>
      </c>
      <c r="AT101" s="7">
        <v>0</v>
      </c>
      <c r="AU101" s="7">
        <v>0</v>
      </c>
      <c r="AV101" s="7">
        <v>0</v>
      </c>
      <c r="AW101" s="45">
        <v>0.42168674698795183</v>
      </c>
      <c r="AX101" s="7">
        <v>0</v>
      </c>
      <c r="AY101" s="7">
        <v>0</v>
      </c>
      <c r="AZ101" s="7">
        <v>0</v>
      </c>
      <c r="BA101" s="7">
        <v>0</v>
      </c>
      <c r="BB101" s="7">
        <v>0</v>
      </c>
      <c r="BC101" s="45">
        <v>4.2736842105263158</v>
      </c>
      <c r="BD101" s="7">
        <v>0</v>
      </c>
      <c r="BE101" s="9">
        <f t="shared" si="678"/>
        <v>4.6953709575142675</v>
      </c>
      <c r="BF101" s="7"/>
      <c r="BG101" s="7">
        <v>0</v>
      </c>
      <c r="BH101" s="7">
        <v>0</v>
      </c>
      <c r="BI101" s="7">
        <v>0</v>
      </c>
      <c r="BJ101" s="7">
        <v>0</v>
      </c>
      <c r="BK101" s="7">
        <v>0</v>
      </c>
      <c r="BL101" s="7">
        <v>0</v>
      </c>
      <c r="BM101" s="7">
        <v>0</v>
      </c>
      <c r="BN101" s="7">
        <v>0</v>
      </c>
      <c r="BO101" s="7">
        <v>0</v>
      </c>
      <c r="BP101" s="7">
        <v>0</v>
      </c>
      <c r="BQ101" s="7">
        <v>0</v>
      </c>
      <c r="BR101" s="7">
        <v>0</v>
      </c>
      <c r="BS101" s="7">
        <v>0</v>
      </c>
      <c r="BT101" s="7">
        <v>0</v>
      </c>
      <c r="BU101" s="7">
        <v>0</v>
      </c>
      <c r="BV101" s="7">
        <v>0</v>
      </c>
      <c r="BW101" s="7">
        <v>0</v>
      </c>
      <c r="BX101" s="7">
        <v>0</v>
      </c>
      <c r="BY101" s="7">
        <v>0</v>
      </c>
      <c r="BZ101" s="7">
        <v>0</v>
      </c>
      <c r="CA101" s="7">
        <v>0</v>
      </c>
      <c r="CB101" s="7">
        <v>0</v>
      </c>
      <c r="CC101" s="7">
        <v>0</v>
      </c>
      <c r="CD101" s="7">
        <v>0</v>
      </c>
      <c r="CE101" s="7">
        <v>0</v>
      </c>
      <c r="CF101" s="7">
        <v>0</v>
      </c>
      <c r="CG101" s="7">
        <v>0</v>
      </c>
      <c r="CH101" s="7">
        <v>0</v>
      </c>
      <c r="CI101" s="7">
        <v>0</v>
      </c>
      <c r="CJ101" s="7">
        <v>0</v>
      </c>
      <c r="CK101" s="7">
        <v>0</v>
      </c>
      <c r="CL101" s="7">
        <v>0</v>
      </c>
      <c r="CM101" s="7">
        <v>0</v>
      </c>
      <c r="CN101" s="7">
        <v>0</v>
      </c>
      <c r="CO101" s="7">
        <v>0</v>
      </c>
      <c r="CP101" s="7">
        <v>0</v>
      </c>
      <c r="CQ101" s="7">
        <v>0</v>
      </c>
      <c r="CR101" s="7">
        <v>0</v>
      </c>
      <c r="CS101" s="7">
        <v>0</v>
      </c>
      <c r="CT101" s="7">
        <v>0</v>
      </c>
      <c r="CU101" s="7">
        <v>0</v>
      </c>
      <c r="CV101" s="7">
        <v>0</v>
      </c>
      <c r="CW101" s="7">
        <v>5723.8837897113372</v>
      </c>
      <c r="CX101" s="7">
        <v>0</v>
      </c>
      <c r="CY101" s="7">
        <v>0</v>
      </c>
      <c r="CZ101" s="7">
        <v>0</v>
      </c>
      <c r="DA101" s="7">
        <v>0</v>
      </c>
      <c r="DB101" s="7">
        <v>0</v>
      </c>
      <c r="DC101" s="7">
        <v>58374.845475200171</v>
      </c>
      <c r="DD101" s="7">
        <v>0</v>
      </c>
      <c r="DE101" s="9">
        <f t="shared" si="729"/>
        <v>64098.729264911512</v>
      </c>
      <c r="DF101" s="1"/>
      <c r="DG101" s="221">
        <v>0</v>
      </c>
      <c r="DH101" s="221">
        <v>0</v>
      </c>
      <c r="DI101" s="221">
        <v>0</v>
      </c>
      <c r="DJ101" s="221">
        <v>0</v>
      </c>
      <c r="DK101" s="221">
        <v>0</v>
      </c>
      <c r="DL101" s="221">
        <v>0</v>
      </c>
      <c r="DM101" s="221">
        <v>0</v>
      </c>
      <c r="DN101" s="221">
        <v>0</v>
      </c>
      <c r="DO101" s="221">
        <v>0</v>
      </c>
      <c r="DP101" s="221">
        <v>0</v>
      </c>
      <c r="DQ101" s="221">
        <v>0</v>
      </c>
      <c r="DR101" s="221">
        <v>0</v>
      </c>
      <c r="DS101" s="221">
        <v>0</v>
      </c>
      <c r="DT101" s="221">
        <v>0</v>
      </c>
      <c r="DU101" s="221">
        <v>0</v>
      </c>
      <c r="DV101" s="221">
        <v>0</v>
      </c>
      <c r="DW101" s="221">
        <v>0</v>
      </c>
      <c r="DX101" s="221">
        <v>0</v>
      </c>
      <c r="DY101" s="221">
        <v>0</v>
      </c>
      <c r="DZ101" s="221">
        <v>0</v>
      </c>
      <c r="EA101" s="221">
        <v>0</v>
      </c>
      <c r="EB101" s="221">
        <v>0</v>
      </c>
      <c r="EC101" s="221">
        <v>0</v>
      </c>
      <c r="ED101" s="221">
        <v>0</v>
      </c>
      <c r="EE101" s="221">
        <v>0</v>
      </c>
      <c r="EF101" s="221">
        <v>0</v>
      </c>
      <c r="EG101" s="221">
        <v>0</v>
      </c>
      <c r="EH101" s="221">
        <v>0</v>
      </c>
      <c r="EI101" s="221">
        <v>0</v>
      </c>
      <c r="EJ101" s="221">
        <v>0</v>
      </c>
      <c r="EK101" s="221">
        <v>0</v>
      </c>
      <c r="EL101" s="221">
        <v>0</v>
      </c>
      <c r="EM101" s="221">
        <v>0</v>
      </c>
      <c r="EN101" s="221">
        <v>0</v>
      </c>
      <c r="EO101" s="221">
        <v>0</v>
      </c>
      <c r="EP101" s="221">
        <v>0</v>
      </c>
      <c r="EQ101" s="221">
        <v>0</v>
      </c>
      <c r="ER101" s="221">
        <v>0</v>
      </c>
      <c r="ES101" s="221">
        <v>0</v>
      </c>
      <c r="ET101" s="221">
        <v>0</v>
      </c>
      <c r="EU101" s="221">
        <v>0</v>
      </c>
      <c r="EV101" s="221">
        <v>0</v>
      </c>
      <c r="EW101" s="221">
        <v>13573.781558458313</v>
      </c>
      <c r="EX101" s="221">
        <v>0</v>
      </c>
      <c r="EY101" s="221">
        <v>0</v>
      </c>
      <c r="EZ101" s="221">
        <v>0</v>
      </c>
      <c r="FA101" s="221">
        <v>0</v>
      </c>
      <c r="FB101" s="221">
        <v>0</v>
      </c>
      <c r="FC101" s="221">
        <v>13659.138719566543</v>
      </c>
      <c r="FD101" s="221">
        <v>0</v>
      </c>
      <c r="FE101" s="222">
        <v>13651.47287507299</v>
      </c>
    </row>
    <row r="102" spans="1:165">
      <c r="A102" s="1" t="s">
        <v>412</v>
      </c>
      <c r="B102" s="2" t="s">
        <v>200</v>
      </c>
      <c r="C102" s="37" t="s">
        <v>372</v>
      </c>
      <c r="D102" s="2">
        <v>3</v>
      </c>
      <c r="E102" s="1">
        <v>2</v>
      </c>
      <c r="F102" s="91" t="s">
        <v>545</v>
      </c>
      <c r="G102" s="7">
        <v>0</v>
      </c>
      <c r="H102" s="7">
        <v>0</v>
      </c>
      <c r="I102" s="7">
        <v>0</v>
      </c>
      <c r="J102" s="7">
        <v>0</v>
      </c>
      <c r="K102" s="7">
        <v>0</v>
      </c>
      <c r="L102" s="7">
        <v>0</v>
      </c>
      <c r="M102" s="7">
        <v>0</v>
      </c>
      <c r="N102" s="7">
        <v>0</v>
      </c>
      <c r="O102" s="7">
        <v>0</v>
      </c>
      <c r="P102" s="7">
        <v>0</v>
      </c>
      <c r="Q102" s="7">
        <v>0</v>
      </c>
      <c r="R102" s="7">
        <v>0</v>
      </c>
      <c r="S102" s="7">
        <v>0</v>
      </c>
      <c r="T102" s="7">
        <v>0</v>
      </c>
      <c r="U102" s="7">
        <v>0</v>
      </c>
      <c r="V102" s="7">
        <v>0</v>
      </c>
      <c r="W102" s="7">
        <v>0</v>
      </c>
      <c r="X102" s="7">
        <v>0</v>
      </c>
      <c r="Y102" s="7">
        <v>0</v>
      </c>
      <c r="Z102" s="7">
        <v>0</v>
      </c>
      <c r="AA102" s="7">
        <v>0</v>
      </c>
      <c r="AB102" s="7">
        <v>0.86346863468634683</v>
      </c>
      <c r="AC102" s="7">
        <v>0</v>
      </c>
      <c r="AD102" s="7">
        <v>0</v>
      </c>
      <c r="AE102" s="7">
        <v>0</v>
      </c>
      <c r="AF102" s="7">
        <v>0</v>
      </c>
      <c r="AG102" s="7">
        <v>0</v>
      </c>
      <c r="AH102" s="7">
        <v>0</v>
      </c>
      <c r="AI102" s="7">
        <v>0</v>
      </c>
      <c r="AJ102" s="7">
        <v>0</v>
      </c>
      <c r="AK102" s="7">
        <v>0</v>
      </c>
      <c r="AL102" s="7">
        <v>0</v>
      </c>
      <c r="AM102" s="7">
        <v>0</v>
      </c>
      <c r="AN102" s="7">
        <v>0</v>
      </c>
      <c r="AO102" s="7">
        <v>0</v>
      </c>
      <c r="AP102" s="7">
        <v>0</v>
      </c>
      <c r="AQ102" s="7">
        <v>0</v>
      </c>
      <c r="AR102" s="7">
        <v>0.67592592592592593</v>
      </c>
      <c r="AS102" s="7">
        <v>0</v>
      </c>
      <c r="AT102" s="7">
        <v>0</v>
      </c>
      <c r="AU102" s="7">
        <v>0</v>
      </c>
      <c r="AV102" s="7">
        <v>0.9007936507936507</v>
      </c>
      <c r="AW102" s="7">
        <v>0.8493975903614458</v>
      </c>
      <c r="AX102" s="7">
        <v>1.4411764705882353</v>
      </c>
      <c r="AY102" s="7">
        <v>0</v>
      </c>
      <c r="AZ102" s="7">
        <v>0</v>
      </c>
      <c r="BA102" s="7">
        <v>0</v>
      </c>
      <c r="BB102" s="7">
        <v>1.0732860520094563</v>
      </c>
      <c r="BC102" s="7">
        <v>11.910596026490065</v>
      </c>
      <c r="BD102" s="7">
        <v>0.91200000000000003</v>
      </c>
      <c r="BE102" s="9">
        <f t="shared" si="678"/>
        <v>18.626644350855123</v>
      </c>
      <c r="BF102" s="7"/>
      <c r="BG102" s="7">
        <v>0</v>
      </c>
      <c r="BH102" s="7">
        <v>0</v>
      </c>
      <c r="BI102" s="7">
        <v>0</v>
      </c>
      <c r="BJ102" s="7">
        <v>0</v>
      </c>
      <c r="BK102" s="7">
        <v>0</v>
      </c>
      <c r="BL102" s="7">
        <v>0</v>
      </c>
      <c r="BM102" s="7">
        <v>0</v>
      </c>
      <c r="BN102" s="7">
        <v>0</v>
      </c>
      <c r="BO102" s="7">
        <v>0</v>
      </c>
      <c r="BP102" s="7">
        <v>0</v>
      </c>
      <c r="BQ102" s="7">
        <v>0</v>
      </c>
      <c r="BR102" s="7">
        <v>0</v>
      </c>
      <c r="BS102" s="7">
        <v>0</v>
      </c>
      <c r="BT102" s="7">
        <v>0</v>
      </c>
      <c r="BU102" s="7">
        <v>0</v>
      </c>
      <c r="BV102" s="7">
        <v>0</v>
      </c>
      <c r="BW102" s="7">
        <v>0</v>
      </c>
      <c r="BX102" s="7">
        <v>0</v>
      </c>
      <c r="BY102" s="7">
        <v>0</v>
      </c>
      <c r="BZ102" s="7">
        <v>0</v>
      </c>
      <c r="CA102" s="7">
        <v>0</v>
      </c>
      <c r="CB102" s="7">
        <v>5787.6678966789668</v>
      </c>
      <c r="CC102" s="7">
        <v>0</v>
      </c>
      <c r="CD102" s="7">
        <v>0</v>
      </c>
      <c r="CE102" s="7">
        <v>0</v>
      </c>
      <c r="CF102" s="7">
        <v>0</v>
      </c>
      <c r="CG102" s="7">
        <v>0</v>
      </c>
      <c r="CH102" s="7">
        <v>0</v>
      </c>
      <c r="CI102" s="7">
        <v>0</v>
      </c>
      <c r="CJ102" s="7">
        <v>0</v>
      </c>
      <c r="CK102" s="7">
        <v>0</v>
      </c>
      <c r="CL102" s="7">
        <v>0</v>
      </c>
      <c r="CM102" s="7">
        <v>0</v>
      </c>
      <c r="CN102" s="7">
        <v>0</v>
      </c>
      <c r="CO102" s="7">
        <v>0</v>
      </c>
      <c r="CP102" s="7">
        <v>0</v>
      </c>
      <c r="CQ102" s="7">
        <v>0</v>
      </c>
      <c r="CR102" s="7">
        <v>4558.0925925925931</v>
      </c>
      <c r="CS102" s="7">
        <v>0</v>
      </c>
      <c r="CT102" s="7">
        <v>0</v>
      </c>
      <c r="CU102" s="7">
        <v>0</v>
      </c>
      <c r="CV102" s="7">
        <v>5716.2539682539682</v>
      </c>
      <c r="CW102" s="7">
        <v>5855.0060240963858</v>
      </c>
      <c r="CX102" s="7">
        <v>10269.66806722689</v>
      </c>
      <c r="CY102" s="7">
        <v>0</v>
      </c>
      <c r="CZ102" s="7">
        <v>0</v>
      </c>
      <c r="DA102" s="7">
        <v>0</v>
      </c>
      <c r="DB102" s="7">
        <v>7579.3829787234035</v>
      </c>
      <c r="DC102" s="7">
        <v>84821.109271523179</v>
      </c>
      <c r="DD102" s="7">
        <v>6574.5328000000009</v>
      </c>
      <c r="DE102" s="9">
        <f t="shared" si="729"/>
        <v>131161.71359909541</v>
      </c>
      <c r="DF102" s="1"/>
      <c r="DG102" s="221">
        <v>0</v>
      </c>
      <c r="DH102" s="221">
        <v>0</v>
      </c>
      <c r="DI102" s="221">
        <v>0</v>
      </c>
      <c r="DJ102" s="221">
        <v>0</v>
      </c>
      <c r="DK102" s="221">
        <v>0</v>
      </c>
      <c r="DL102" s="221">
        <v>0</v>
      </c>
      <c r="DM102" s="221">
        <v>0</v>
      </c>
      <c r="DN102" s="221">
        <v>0</v>
      </c>
      <c r="DO102" s="221">
        <v>0</v>
      </c>
      <c r="DP102" s="221">
        <v>0</v>
      </c>
      <c r="DQ102" s="221">
        <v>0</v>
      </c>
      <c r="DR102" s="221">
        <v>0</v>
      </c>
      <c r="DS102" s="221">
        <v>0</v>
      </c>
      <c r="DT102" s="221">
        <v>0</v>
      </c>
      <c r="DU102" s="221">
        <v>0</v>
      </c>
      <c r="DV102" s="221">
        <v>0</v>
      </c>
      <c r="DW102" s="221">
        <v>0</v>
      </c>
      <c r="DX102" s="221">
        <v>0</v>
      </c>
      <c r="DY102" s="221">
        <v>0</v>
      </c>
      <c r="DZ102" s="221">
        <v>0</v>
      </c>
      <c r="EA102" s="221">
        <v>0</v>
      </c>
      <c r="EB102" s="221">
        <v>6702.8119658119658</v>
      </c>
      <c r="EC102" s="221">
        <v>0</v>
      </c>
      <c r="ED102" s="221">
        <v>0</v>
      </c>
      <c r="EE102" s="221">
        <v>0</v>
      </c>
      <c r="EF102" s="221">
        <v>0</v>
      </c>
      <c r="EG102" s="221">
        <v>0</v>
      </c>
      <c r="EH102" s="221">
        <v>0</v>
      </c>
      <c r="EI102" s="221">
        <v>0</v>
      </c>
      <c r="EJ102" s="221">
        <v>0</v>
      </c>
      <c r="EK102" s="221">
        <v>0</v>
      </c>
      <c r="EL102" s="221">
        <v>0</v>
      </c>
      <c r="EM102" s="221">
        <v>0</v>
      </c>
      <c r="EN102" s="221">
        <v>0</v>
      </c>
      <c r="EO102" s="221">
        <v>0</v>
      </c>
      <c r="EP102" s="221">
        <v>0</v>
      </c>
      <c r="EQ102" s="221">
        <v>0</v>
      </c>
      <c r="ER102" s="221">
        <v>6743.4794520547948</v>
      </c>
      <c r="ES102" s="221">
        <v>0</v>
      </c>
      <c r="ET102" s="221">
        <v>0</v>
      </c>
      <c r="EU102" s="221">
        <v>0</v>
      </c>
      <c r="EV102" s="221">
        <v>6345.7973568281941</v>
      </c>
      <c r="EW102" s="221">
        <v>6893.1276595744685</v>
      </c>
      <c r="EX102" s="221">
        <v>7125.8921282798829</v>
      </c>
      <c r="EY102" s="221">
        <v>0</v>
      </c>
      <c r="EZ102" s="221">
        <v>0</v>
      </c>
      <c r="FA102" s="221">
        <v>0</v>
      </c>
      <c r="FB102" s="221">
        <v>7061.8480176211451</v>
      </c>
      <c r="FC102" s="221">
        <v>7121.4831804281348</v>
      </c>
      <c r="FD102" s="221">
        <v>7208.9175438596494</v>
      </c>
      <c r="FE102" s="222">
        <v>6964.4177850074557</v>
      </c>
    </row>
    <row r="103" spans="1:165">
      <c r="A103" s="1" t="s">
        <v>412</v>
      </c>
      <c r="B103" s="2" t="s">
        <v>201</v>
      </c>
      <c r="C103" s="37" t="s">
        <v>372</v>
      </c>
      <c r="D103" s="2">
        <v>3</v>
      </c>
      <c r="E103" s="1">
        <v>2</v>
      </c>
      <c r="F103" s="91" t="s">
        <v>545</v>
      </c>
      <c r="G103" s="7">
        <v>0</v>
      </c>
      <c r="H103" s="7">
        <v>1.68</v>
      </c>
      <c r="I103" s="7">
        <v>0.54229934924078094</v>
      </c>
      <c r="J103" s="7">
        <v>0</v>
      </c>
      <c r="K103" s="7">
        <v>0</v>
      </c>
      <c r="L103" s="7">
        <v>2.8894878706199463</v>
      </c>
      <c r="M103" s="7">
        <v>0</v>
      </c>
      <c r="N103" s="7">
        <v>0</v>
      </c>
      <c r="O103" s="7">
        <v>0</v>
      </c>
      <c r="P103" s="7">
        <v>0</v>
      </c>
      <c r="Q103" s="7">
        <v>3.9395017793594307</v>
      </c>
      <c r="R103" s="7">
        <v>0</v>
      </c>
      <c r="S103" s="7">
        <v>3.8260869565217388</v>
      </c>
      <c r="T103" s="7">
        <v>0</v>
      </c>
      <c r="U103" s="7">
        <v>0</v>
      </c>
      <c r="V103" s="7">
        <v>0</v>
      </c>
      <c r="W103" s="7">
        <v>0</v>
      </c>
      <c r="X103" s="7">
        <v>0</v>
      </c>
      <c r="Y103" s="7">
        <v>0</v>
      </c>
      <c r="Z103" s="7">
        <v>0</v>
      </c>
      <c r="AA103" s="7">
        <v>0</v>
      </c>
      <c r="AB103" s="7">
        <v>3.6185286103542231</v>
      </c>
      <c r="AC103" s="7">
        <v>0</v>
      </c>
      <c r="AD103" s="7">
        <v>0</v>
      </c>
      <c r="AE103" s="7">
        <v>2.6666666666666665</v>
      </c>
      <c r="AF103" s="7">
        <v>0</v>
      </c>
      <c r="AG103" s="7">
        <v>0</v>
      </c>
      <c r="AH103" s="7">
        <v>1.1514143094841931</v>
      </c>
      <c r="AI103" s="7">
        <v>0</v>
      </c>
      <c r="AJ103" s="7">
        <v>12.221945137157107</v>
      </c>
      <c r="AK103" s="7">
        <v>2.0347222222222223</v>
      </c>
      <c r="AL103" s="7">
        <v>1.1108247422680413</v>
      </c>
      <c r="AM103" s="7">
        <v>1.3595505617977528</v>
      </c>
      <c r="AN103" s="7">
        <v>0</v>
      </c>
      <c r="AO103" s="7">
        <v>0</v>
      </c>
      <c r="AP103" s="7">
        <v>0</v>
      </c>
      <c r="AQ103" s="7">
        <v>0</v>
      </c>
      <c r="AR103" s="7">
        <v>4.5238095238095237</v>
      </c>
      <c r="AS103" s="7">
        <v>0</v>
      </c>
      <c r="AT103" s="7">
        <v>0</v>
      </c>
      <c r="AU103" s="7">
        <v>0</v>
      </c>
      <c r="AV103" s="7">
        <v>2.2577777777777777</v>
      </c>
      <c r="AW103" s="7">
        <v>0</v>
      </c>
      <c r="AX103" s="7">
        <v>3.1203007518796992</v>
      </c>
      <c r="AY103" s="7">
        <v>0</v>
      </c>
      <c r="AZ103" s="7">
        <v>0</v>
      </c>
      <c r="BA103" s="7">
        <v>3.0034013605442174</v>
      </c>
      <c r="BB103" s="7">
        <v>2.1022850924918388</v>
      </c>
      <c r="BC103" s="7">
        <v>37.765957446808514</v>
      </c>
      <c r="BD103" s="7">
        <v>5.5840130505709622</v>
      </c>
      <c r="BE103" s="9">
        <f t="shared" si="678"/>
        <v>95.398573209574636</v>
      </c>
      <c r="BF103" s="7"/>
      <c r="BG103" s="7">
        <v>0</v>
      </c>
      <c r="BH103" s="7">
        <v>5111.7841786848066</v>
      </c>
      <c r="BI103" s="7">
        <v>1662.9154999722532</v>
      </c>
      <c r="BJ103" s="7">
        <v>0</v>
      </c>
      <c r="BK103" s="7">
        <v>0</v>
      </c>
      <c r="BL103" s="7">
        <v>9378.0315578672526</v>
      </c>
      <c r="BM103" s="7">
        <v>0</v>
      </c>
      <c r="BN103" s="7">
        <v>0</v>
      </c>
      <c r="BO103" s="7">
        <v>0</v>
      </c>
      <c r="BP103" s="7">
        <v>0</v>
      </c>
      <c r="BQ103" s="7">
        <v>12278.704952809194</v>
      </c>
      <c r="BR103" s="7">
        <v>0</v>
      </c>
      <c r="BS103" s="7">
        <v>11662.054241233331</v>
      </c>
      <c r="BT103" s="7">
        <v>0</v>
      </c>
      <c r="BU103" s="7">
        <v>0</v>
      </c>
      <c r="BV103" s="7">
        <v>0</v>
      </c>
      <c r="BW103" s="7">
        <v>0</v>
      </c>
      <c r="BX103" s="7">
        <v>0</v>
      </c>
      <c r="BY103" s="7">
        <v>0</v>
      </c>
      <c r="BZ103" s="7">
        <v>0</v>
      </c>
      <c r="CA103" s="7">
        <v>0</v>
      </c>
      <c r="CB103" s="7">
        <v>11359.875168631905</v>
      </c>
      <c r="CC103" s="7">
        <v>0</v>
      </c>
      <c r="CD103" s="7">
        <v>0</v>
      </c>
      <c r="CE103" s="7">
        <v>8053.3341232569528</v>
      </c>
      <c r="CF103" s="7">
        <v>0</v>
      </c>
      <c r="CG103" s="7">
        <v>0</v>
      </c>
      <c r="CH103" s="7">
        <v>3573.6961547240167</v>
      </c>
      <c r="CI103" s="7">
        <v>0</v>
      </c>
      <c r="CJ103" s="7">
        <v>38132.280821561726</v>
      </c>
      <c r="CK103" s="7">
        <v>6402.6751270853938</v>
      </c>
      <c r="CL103" s="7">
        <v>3492.0614780532328</v>
      </c>
      <c r="CM103" s="7">
        <v>4238.112505655019</v>
      </c>
      <c r="CN103" s="7">
        <v>0</v>
      </c>
      <c r="CO103" s="7">
        <v>0</v>
      </c>
      <c r="CP103" s="7">
        <v>0</v>
      </c>
      <c r="CQ103" s="7">
        <v>0</v>
      </c>
      <c r="CR103" s="7">
        <v>13387.96633572196</v>
      </c>
      <c r="CS103" s="7">
        <v>0</v>
      </c>
      <c r="CT103" s="7">
        <v>0</v>
      </c>
      <c r="CU103" s="7">
        <v>0</v>
      </c>
      <c r="CV103" s="7">
        <v>7234.6751693398674</v>
      </c>
      <c r="CW103" s="7">
        <v>0</v>
      </c>
      <c r="CX103" s="7">
        <v>10351.254588409007</v>
      </c>
      <c r="CY103" s="7">
        <v>0</v>
      </c>
      <c r="CZ103" s="7">
        <v>0</v>
      </c>
      <c r="DA103" s="7">
        <v>7696.915245785608</v>
      </c>
      <c r="DB103" s="7">
        <v>6732.6050172288069</v>
      </c>
      <c r="DC103" s="7">
        <v>118789.77179786388</v>
      </c>
      <c r="DD103" s="7">
        <v>18322.100845574856</v>
      </c>
      <c r="DE103" s="9">
        <f t="shared" si="729"/>
        <v>297860.81480945909</v>
      </c>
      <c r="DF103" s="1"/>
      <c r="DG103" s="221">
        <v>0</v>
      </c>
      <c r="DH103" s="221">
        <v>3042.7286777885756</v>
      </c>
      <c r="DI103" s="221">
        <v>3066.4161819488349</v>
      </c>
      <c r="DJ103" s="221">
        <v>0</v>
      </c>
      <c r="DK103" s="221">
        <v>0</v>
      </c>
      <c r="DL103" s="221">
        <v>3245.5687574335361</v>
      </c>
      <c r="DM103" s="221">
        <v>0</v>
      </c>
      <c r="DN103" s="221">
        <v>0</v>
      </c>
      <c r="DO103" s="221">
        <v>0</v>
      </c>
      <c r="DP103" s="221">
        <v>0</v>
      </c>
      <c r="DQ103" s="221">
        <v>3116.8167043716198</v>
      </c>
      <c r="DR103" s="221">
        <v>0</v>
      </c>
      <c r="DS103" s="221">
        <v>3048.0369039587117</v>
      </c>
      <c r="DT103" s="221">
        <v>0</v>
      </c>
      <c r="DU103" s="221">
        <v>0</v>
      </c>
      <c r="DV103" s="221">
        <v>0</v>
      </c>
      <c r="DW103" s="221">
        <v>0</v>
      </c>
      <c r="DX103" s="221">
        <v>0</v>
      </c>
      <c r="DY103" s="221">
        <v>0</v>
      </c>
      <c r="DZ103" s="221">
        <v>0</v>
      </c>
      <c r="EA103" s="221">
        <v>0</v>
      </c>
      <c r="EB103" s="221">
        <v>3139.3630925360762</v>
      </c>
      <c r="EC103" s="221">
        <v>0</v>
      </c>
      <c r="ED103" s="221">
        <v>0</v>
      </c>
      <c r="EE103" s="221">
        <v>3020.0002962213575</v>
      </c>
      <c r="EF103" s="221">
        <v>0</v>
      </c>
      <c r="EG103" s="221">
        <v>0</v>
      </c>
      <c r="EH103" s="221">
        <v>3103.7447817762049</v>
      </c>
      <c r="EI103" s="221">
        <v>0</v>
      </c>
      <c r="EJ103" s="221">
        <v>3119.9846173120286</v>
      </c>
      <c r="EK103" s="221">
        <v>3146.7072296938454</v>
      </c>
      <c r="EL103" s="221">
        <v>3143.6655533286644</v>
      </c>
      <c r="EM103" s="221">
        <v>3117.289363663609</v>
      </c>
      <c r="EN103" s="221">
        <v>0</v>
      </c>
      <c r="EO103" s="221">
        <v>0</v>
      </c>
      <c r="EP103" s="221">
        <v>0</v>
      </c>
      <c r="EQ103" s="221">
        <v>0</v>
      </c>
      <c r="ER103" s="221">
        <v>2959.4451900016966</v>
      </c>
      <c r="ES103" s="221">
        <v>0</v>
      </c>
      <c r="ET103" s="221">
        <v>0</v>
      </c>
      <c r="EU103" s="221">
        <v>0</v>
      </c>
      <c r="EV103" s="221">
        <v>3204.3344746091934</v>
      </c>
      <c r="EW103" s="221">
        <v>0</v>
      </c>
      <c r="EX103" s="221">
        <v>3317.3900247190313</v>
      </c>
      <c r="EY103" s="221">
        <v>0</v>
      </c>
      <c r="EZ103" s="221">
        <v>0</v>
      </c>
      <c r="FA103" s="221">
        <v>2562.7328224926036</v>
      </c>
      <c r="FB103" s="221">
        <v>3202.5176039509702</v>
      </c>
      <c r="FC103" s="221">
        <v>3145.4193095772407</v>
      </c>
      <c r="FD103" s="221">
        <v>3281.1708496457454</v>
      </c>
      <c r="FE103" s="222">
        <v>3120.6457122257116</v>
      </c>
    </row>
    <row r="104" spans="1:165">
      <c r="A104" s="1" t="s">
        <v>412</v>
      </c>
      <c r="B104" s="2" t="s">
        <v>202</v>
      </c>
      <c r="C104" s="37" t="s">
        <v>372</v>
      </c>
      <c r="D104" s="2">
        <v>3</v>
      </c>
      <c r="E104" s="1">
        <v>2</v>
      </c>
      <c r="F104" s="91" t="s">
        <v>545</v>
      </c>
      <c r="G104" s="7">
        <v>0</v>
      </c>
      <c r="H104" s="7">
        <v>0</v>
      </c>
      <c r="I104" s="7">
        <v>1.0298869143780292</v>
      </c>
      <c r="J104" s="7">
        <v>0</v>
      </c>
      <c r="K104" s="7">
        <v>1.1808118081180812</v>
      </c>
      <c r="L104" s="7">
        <v>3.2204176334106727</v>
      </c>
      <c r="M104" s="7">
        <v>0.625</v>
      </c>
      <c r="N104" s="7">
        <v>0</v>
      </c>
      <c r="O104" s="7">
        <v>1.4204545454545454</v>
      </c>
      <c r="P104" s="7">
        <v>0</v>
      </c>
      <c r="Q104" s="7">
        <v>0</v>
      </c>
      <c r="R104" s="7">
        <v>2.8553459119496858</v>
      </c>
      <c r="S104" s="7">
        <v>7.2480620155038755</v>
      </c>
      <c r="T104" s="7">
        <v>1.5756457564575646</v>
      </c>
      <c r="U104" s="7">
        <v>0</v>
      </c>
      <c r="V104" s="7">
        <v>0.9054290718038529</v>
      </c>
      <c r="W104" s="7">
        <v>0</v>
      </c>
      <c r="X104" s="7">
        <v>0</v>
      </c>
      <c r="Y104" s="7">
        <v>1.5877551020408165</v>
      </c>
      <c r="Z104" s="7">
        <v>0</v>
      </c>
      <c r="AA104" s="7">
        <v>1.7279693486590038</v>
      </c>
      <c r="AB104" s="7">
        <v>3.7753378378378382</v>
      </c>
      <c r="AC104" s="7">
        <v>7.0825688073394497</v>
      </c>
      <c r="AD104" s="7">
        <v>1.0877742946708464</v>
      </c>
      <c r="AE104" s="7">
        <v>3.2356792144026185</v>
      </c>
      <c r="AF104" s="7">
        <v>0</v>
      </c>
      <c r="AG104" s="7">
        <v>0</v>
      </c>
      <c r="AH104" s="7">
        <v>2.6820083682008367</v>
      </c>
      <c r="AI104" s="7">
        <v>0</v>
      </c>
      <c r="AJ104" s="7">
        <v>22.436380772855795</v>
      </c>
      <c r="AK104" s="7">
        <v>4.2984126984126982</v>
      </c>
      <c r="AL104" s="7">
        <v>4.4060150375939848</v>
      </c>
      <c r="AM104" s="7">
        <v>1.3947368421052631</v>
      </c>
      <c r="AN104" s="7">
        <v>0</v>
      </c>
      <c r="AO104" s="7">
        <v>0</v>
      </c>
      <c r="AP104" s="7">
        <v>1.3669724770642202</v>
      </c>
      <c r="AQ104" s="7">
        <v>0</v>
      </c>
      <c r="AR104" s="7">
        <v>5.9417475728155331</v>
      </c>
      <c r="AS104" s="7">
        <v>1.4795918367346939</v>
      </c>
      <c r="AT104" s="7">
        <v>0</v>
      </c>
      <c r="AU104" s="7">
        <v>0.98113207547169812</v>
      </c>
      <c r="AV104" s="7">
        <v>0</v>
      </c>
      <c r="AW104" s="7">
        <v>1.0391459074733096</v>
      </c>
      <c r="AX104" s="7">
        <v>9.9578947368421051</v>
      </c>
      <c r="AY104" s="7">
        <v>0</v>
      </c>
      <c r="AZ104" s="7">
        <v>0.56726457399103136</v>
      </c>
      <c r="BA104" s="7">
        <v>27.018104366347178</v>
      </c>
      <c r="BB104" s="7">
        <v>1.6740088105726874</v>
      </c>
      <c r="BC104" s="7">
        <v>42.940617577197152</v>
      </c>
      <c r="BD104" s="7">
        <v>8.5843260188087775</v>
      </c>
      <c r="BE104" s="9">
        <f t="shared" si="678"/>
        <v>175.32649793451384</v>
      </c>
      <c r="BF104" s="7"/>
      <c r="BG104" s="7">
        <v>0</v>
      </c>
      <c r="BH104" s="7">
        <v>0</v>
      </c>
      <c r="BI104" s="7">
        <v>1411.8249211389746</v>
      </c>
      <c r="BJ104" s="7">
        <v>0</v>
      </c>
      <c r="BK104" s="7">
        <v>1606.5782241719082</v>
      </c>
      <c r="BL104" s="7">
        <v>4261.1395956895303</v>
      </c>
      <c r="BM104" s="7">
        <v>848.12848057553947</v>
      </c>
      <c r="BN104" s="7">
        <v>0</v>
      </c>
      <c r="BO104" s="7">
        <v>1908.0855263465805</v>
      </c>
      <c r="BP104" s="7">
        <v>0</v>
      </c>
      <c r="BQ104" s="7">
        <v>0</v>
      </c>
      <c r="BR104" s="7">
        <v>4112.5343244448241</v>
      </c>
      <c r="BS104" s="7">
        <v>10198.274602998988</v>
      </c>
      <c r="BT104" s="7">
        <v>2201.6818723421015</v>
      </c>
      <c r="BU104" s="7">
        <v>0</v>
      </c>
      <c r="BV104" s="7">
        <v>1286.7823553257238</v>
      </c>
      <c r="BW104" s="7">
        <v>0</v>
      </c>
      <c r="BX104" s="7">
        <v>0</v>
      </c>
      <c r="BY104" s="7">
        <v>2178.4688958441216</v>
      </c>
      <c r="BZ104" s="7">
        <v>0</v>
      </c>
      <c r="CA104" s="7">
        <v>2499.9797063752931</v>
      </c>
      <c r="CB104" s="7">
        <v>5452.8741929923071</v>
      </c>
      <c r="CC104" s="7">
        <v>10236.273693851417</v>
      </c>
      <c r="CD104" s="7">
        <v>1516.280679481215</v>
      </c>
      <c r="CE104" s="7">
        <v>4650.6897578526741</v>
      </c>
      <c r="CF104" s="7">
        <v>0</v>
      </c>
      <c r="CG104" s="7">
        <v>0</v>
      </c>
      <c r="CH104" s="7">
        <v>3823.0084567835502</v>
      </c>
      <c r="CI104" s="7">
        <v>0</v>
      </c>
      <c r="CJ104" s="7">
        <v>32011.096960290717</v>
      </c>
      <c r="CK104" s="7">
        <v>6086.9724409408573</v>
      </c>
      <c r="CL104" s="7">
        <v>6203.6033504702464</v>
      </c>
      <c r="CM104" s="7">
        <v>2125.52545913823</v>
      </c>
      <c r="CN104" s="7">
        <v>0</v>
      </c>
      <c r="CO104" s="7">
        <v>0</v>
      </c>
      <c r="CP104" s="7">
        <v>1889.3906612410644</v>
      </c>
      <c r="CQ104" s="7">
        <v>0</v>
      </c>
      <c r="CR104" s="7">
        <v>8342.1864224652854</v>
      </c>
      <c r="CS104" s="7">
        <v>2071.2042228619666</v>
      </c>
      <c r="CT104" s="7">
        <v>0</v>
      </c>
      <c r="CU104" s="7">
        <v>1392.6699377372499</v>
      </c>
      <c r="CV104" s="7">
        <v>0</v>
      </c>
      <c r="CW104" s="7">
        <v>1504.2519183253189</v>
      </c>
      <c r="CX104" s="7">
        <v>13843.9227751938</v>
      </c>
      <c r="CY104" s="7">
        <v>0</v>
      </c>
      <c r="CZ104" s="7">
        <v>818.1861740463238</v>
      </c>
      <c r="DA104" s="7">
        <v>29705.188921041143</v>
      </c>
      <c r="DB104" s="7">
        <v>2473.5776208536954</v>
      </c>
      <c r="DC104" s="7">
        <v>62399.228756439952</v>
      </c>
      <c r="DD104" s="7">
        <v>12518.193967978897</v>
      </c>
      <c r="DE104" s="9">
        <f t="shared" si="729"/>
        <v>241577.80487523953</v>
      </c>
      <c r="DF104" s="1"/>
      <c r="DG104" s="221">
        <v>0</v>
      </c>
      <c r="DH104" s="221">
        <v>0</v>
      </c>
      <c r="DI104" s="221">
        <v>1370.8543155843533</v>
      </c>
      <c r="DJ104" s="221">
        <v>0</v>
      </c>
      <c r="DK104" s="221">
        <v>1360.5709335955848</v>
      </c>
      <c r="DL104" s="221">
        <v>1323.1636640793859</v>
      </c>
      <c r="DM104" s="221">
        <v>1357.0055689208632</v>
      </c>
      <c r="DN104" s="221">
        <v>0</v>
      </c>
      <c r="DO104" s="221">
        <v>1343.2922105479927</v>
      </c>
      <c r="DP104" s="221">
        <v>0</v>
      </c>
      <c r="DQ104" s="221">
        <v>0</v>
      </c>
      <c r="DR104" s="221">
        <v>1440.292858120544</v>
      </c>
      <c r="DS104" s="221">
        <v>1407.0346778469193</v>
      </c>
      <c r="DT104" s="221">
        <v>1397.3203452100927</v>
      </c>
      <c r="DU104" s="221">
        <v>0</v>
      </c>
      <c r="DV104" s="221">
        <v>1421.1851545280238</v>
      </c>
      <c r="DW104" s="221">
        <v>0</v>
      </c>
      <c r="DX104" s="221">
        <v>0</v>
      </c>
      <c r="DY104" s="221">
        <v>1372.0433919840866</v>
      </c>
      <c r="DZ104" s="221">
        <v>0</v>
      </c>
      <c r="EA104" s="221">
        <v>1446.7731781905798</v>
      </c>
      <c r="EB104" s="221">
        <v>1444.340725839573</v>
      </c>
      <c r="EC104" s="221">
        <v>1445.2769852717674</v>
      </c>
      <c r="ED104" s="221">
        <v>1393.9295007334513</v>
      </c>
      <c r="EE104" s="221">
        <v>1437.3148417035832</v>
      </c>
      <c r="EF104" s="221">
        <v>0</v>
      </c>
      <c r="EG104" s="221">
        <v>0</v>
      </c>
      <c r="EH104" s="221">
        <v>1425.4274901267841</v>
      </c>
      <c r="EI104" s="221">
        <v>0</v>
      </c>
      <c r="EJ104" s="221">
        <v>1426.7495851656565</v>
      </c>
      <c r="EK104" s="221">
        <v>1416.0977244434048</v>
      </c>
      <c r="EL104" s="221">
        <v>1407.9850607722574</v>
      </c>
      <c r="EM104" s="221">
        <v>1523.9616499481649</v>
      </c>
      <c r="EN104" s="221">
        <v>0</v>
      </c>
      <c r="EO104" s="221">
        <v>0</v>
      </c>
      <c r="EP104" s="221">
        <v>1382.171691780376</v>
      </c>
      <c r="EQ104" s="221">
        <v>0</v>
      </c>
      <c r="ER104" s="221">
        <v>1403.9954273103342</v>
      </c>
      <c r="ES104" s="221">
        <v>1399.848371313605</v>
      </c>
      <c r="ET104" s="221">
        <v>0</v>
      </c>
      <c r="EU104" s="221">
        <v>1419.4520519245048</v>
      </c>
      <c r="EV104" s="221">
        <v>0</v>
      </c>
      <c r="EW104" s="221">
        <v>1447.5848940048445</v>
      </c>
      <c r="EX104" s="221">
        <v>1390.2459446547684</v>
      </c>
      <c r="EY104" s="221">
        <v>0</v>
      </c>
      <c r="EZ104" s="221">
        <v>1442.3361012832429</v>
      </c>
      <c r="FA104" s="221">
        <v>1099.4549624303363</v>
      </c>
      <c r="FB104" s="221">
        <v>1477.6371577204968</v>
      </c>
      <c r="FC104" s="221">
        <v>1453.1516377066721</v>
      </c>
      <c r="FD104" s="221">
        <v>1458.261713330875</v>
      </c>
      <c r="FE104" s="222">
        <v>1384.0036425669555</v>
      </c>
    </row>
    <row r="105" spans="1:165">
      <c r="A105" s="1" t="s">
        <v>412</v>
      </c>
      <c r="B105" s="2" t="s">
        <v>362</v>
      </c>
      <c r="C105" s="37" t="s">
        <v>372</v>
      </c>
      <c r="D105" s="1">
        <v>1</v>
      </c>
      <c r="E105" s="1">
        <v>2</v>
      </c>
      <c r="F105" s="91" t="s">
        <v>545</v>
      </c>
      <c r="G105" s="7">
        <v>0</v>
      </c>
      <c r="H105" s="7">
        <v>187.32</v>
      </c>
      <c r="I105" s="7">
        <v>175.42781373638118</v>
      </c>
      <c r="J105" s="7">
        <v>1</v>
      </c>
      <c r="K105" s="7">
        <v>105.81918819188192</v>
      </c>
      <c r="L105" s="7">
        <v>43.890094495969379</v>
      </c>
      <c r="M105" s="7">
        <v>74.375</v>
      </c>
      <c r="N105" s="7">
        <v>19</v>
      </c>
      <c r="O105" s="7">
        <v>10.579545454545455</v>
      </c>
      <c r="P105" s="7">
        <v>6</v>
      </c>
      <c r="Q105" s="7">
        <v>22.060498220640568</v>
      </c>
      <c r="R105" s="7">
        <v>25.144654088050313</v>
      </c>
      <c r="S105" s="7">
        <v>82.925851027974389</v>
      </c>
      <c r="T105" s="7">
        <v>42.424354243542439</v>
      </c>
      <c r="U105" s="7">
        <v>113</v>
      </c>
      <c r="V105" s="7">
        <v>112.09457092819615</v>
      </c>
      <c r="W105" s="7">
        <v>58</v>
      </c>
      <c r="X105" s="7">
        <v>94</v>
      </c>
      <c r="Y105" s="7">
        <v>174.41224489795917</v>
      </c>
      <c r="Z105" s="7">
        <v>116</v>
      </c>
      <c r="AA105" s="7">
        <v>123.272030651341</v>
      </c>
      <c r="AB105" s="7">
        <v>394.7426649171216</v>
      </c>
      <c r="AC105" s="7">
        <v>201.91743119266056</v>
      </c>
      <c r="AD105" s="7">
        <v>75.912225705329149</v>
      </c>
      <c r="AE105" s="7">
        <v>317.09765411893073</v>
      </c>
      <c r="AF105" s="7">
        <v>42</v>
      </c>
      <c r="AG105" s="7">
        <v>45</v>
      </c>
      <c r="AH105" s="7">
        <v>152.16657732231496</v>
      </c>
      <c r="AI105" s="7">
        <v>155</v>
      </c>
      <c r="AJ105" s="7">
        <v>2030.341674089987</v>
      </c>
      <c r="AK105" s="7">
        <v>276.6668650793651</v>
      </c>
      <c r="AL105" s="7">
        <v>1621.483160220138</v>
      </c>
      <c r="AM105" s="7">
        <v>14.245712596096984</v>
      </c>
      <c r="AN105" s="7">
        <v>0</v>
      </c>
      <c r="AO105" s="7">
        <v>10</v>
      </c>
      <c r="AP105" s="7">
        <v>113.63302752293578</v>
      </c>
      <c r="AQ105" s="7">
        <v>13</v>
      </c>
      <c r="AR105" s="7">
        <v>61.858516977449014</v>
      </c>
      <c r="AS105" s="7">
        <v>264.5204081632653</v>
      </c>
      <c r="AT105" s="7">
        <v>27</v>
      </c>
      <c r="AU105" s="7">
        <v>69.018867924528308</v>
      </c>
      <c r="AV105" s="7">
        <v>77.841428571428565</v>
      </c>
      <c r="AW105" s="7">
        <v>191.68976975517728</v>
      </c>
      <c r="AX105" s="7">
        <v>133.48062804068996</v>
      </c>
      <c r="AY105" s="7">
        <v>0</v>
      </c>
      <c r="AZ105" s="7">
        <v>110.43273542600897</v>
      </c>
      <c r="BA105" s="7">
        <v>63.978494273108609</v>
      </c>
      <c r="BB105" s="7">
        <v>30.150420044926015</v>
      </c>
      <c r="BC105" s="7">
        <v>42.60914473897796</v>
      </c>
      <c r="BD105" s="7">
        <v>32.91966093062026</v>
      </c>
      <c r="BE105" s="9">
        <f t="shared" si="678"/>
        <v>8155.4529135475423</v>
      </c>
      <c r="BF105" s="7"/>
      <c r="BG105" s="7">
        <v>0</v>
      </c>
      <c r="BH105" s="7">
        <v>71930.880000000005</v>
      </c>
      <c r="BI105" s="7">
        <v>67364.280474770378</v>
      </c>
      <c r="BJ105" s="7">
        <v>384</v>
      </c>
      <c r="BK105" s="7">
        <v>40634.568265682654</v>
      </c>
      <c r="BL105" s="7">
        <v>16853.796286452241</v>
      </c>
      <c r="BM105" s="7">
        <v>28560</v>
      </c>
      <c r="BN105" s="7">
        <v>7296</v>
      </c>
      <c r="BO105" s="7">
        <v>4062.545454545455</v>
      </c>
      <c r="BP105" s="7">
        <v>2304</v>
      </c>
      <c r="BQ105" s="7">
        <v>8471.2313167259781</v>
      </c>
      <c r="BR105" s="7">
        <v>9655.5471698113197</v>
      </c>
      <c r="BS105" s="7">
        <v>31843.526794742167</v>
      </c>
      <c r="BT105" s="7">
        <v>16290.952029520296</v>
      </c>
      <c r="BU105" s="7">
        <v>43392</v>
      </c>
      <c r="BV105" s="7">
        <v>43044.315236427319</v>
      </c>
      <c r="BW105" s="7">
        <v>22272</v>
      </c>
      <c r="BX105" s="7">
        <v>36096</v>
      </c>
      <c r="BY105" s="7">
        <v>66974.302040816314</v>
      </c>
      <c r="BZ105" s="7">
        <v>44544</v>
      </c>
      <c r="CA105" s="7">
        <v>47336.459770114947</v>
      </c>
      <c r="CB105" s="7">
        <v>151581.18332817469</v>
      </c>
      <c r="CC105" s="7">
        <v>77536.293577981647</v>
      </c>
      <c r="CD105" s="7">
        <v>29150.294670846393</v>
      </c>
      <c r="CE105" s="7">
        <v>121765.49918166941</v>
      </c>
      <c r="CF105" s="7">
        <v>16128</v>
      </c>
      <c r="CG105" s="7">
        <v>17280</v>
      </c>
      <c r="CH105" s="7">
        <v>58431.965691768943</v>
      </c>
      <c r="CI105" s="7">
        <v>59520</v>
      </c>
      <c r="CJ105" s="7">
        <v>779651.20285055507</v>
      </c>
      <c r="CK105" s="7">
        <v>106240.07619047619</v>
      </c>
      <c r="CL105" s="7">
        <v>622649.53352453304</v>
      </c>
      <c r="CM105" s="7">
        <v>5470.3536369012418</v>
      </c>
      <c r="CN105" s="7">
        <v>0</v>
      </c>
      <c r="CO105" s="7">
        <v>3840</v>
      </c>
      <c r="CP105" s="7">
        <v>43635.082568807338</v>
      </c>
      <c r="CQ105" s="7">
        <v>4992</v>
      </c>
      <c r="CR105" s="7">
        <v>23753.67051934042</v>
      </c>
      <c r="CS105" s="7">
        <v>101575.83673469388</v>
      </c>
      <c r="CT105" s="7">
        <v>10368</v>
      </c>
      <c r="CU105" s="7">
        <v>26503.24528301887</v>
      </c>
      <c r="CV105" s="7">
        <v>29891.108571428569</v>
      </c>
      <c r="CW105" s="7">
        <v>73608.871585988076</v>
      </c>
      <c r="CX105" s="7">
        <v>51256.561167624946</v>
      </c>
      <c r="CY105" s="7">
        <v>0</v>
      </c>
      <c r="CZ105" s="7">
        <v>42406.170403587443</v>
      </c>
      <c r="DA105" s="7">
        <v>24567.741800873708</v>
      </c>
      <c r="DB105" s="7">
        <v>11577.761297251589</v>
      </c>
      <c r="DC105" s="7">
        <v>16361.911579767537</v>
      </c>
      <c r="DD105" s="7">
        <v>12641.149797358179</v>
      </c>
      <c r="DE105" s="9">
        <f t="shared" si="729"/>
        <v>3131693.9188022558</v>
      </c>
      <c r="DF105" s="1"/>
      <c r="DG105" s="221">
        <v>384</v>
      </c>
      <c r="DH105" s="221">
        <v>384</v>
      </c>
      <c r="DI105" s="221">
        <v>384</v>
      </c>
      <c r="DJ105" s="221">
        <v>384</v>
      </c>
      <c r="DK105" s="221">
        <v>384</v>
      </c>
      <c r="DL105" s="221">
        <v>384</v>
      </c>
      <c r="DM105" s="221">
        <v>384</v>
      </c>
      <c r="DN105" s="221">
        <v>384</v>
      </c>
      <c r="DO105" s="221">
        <v>384</v>
      </c>
      <c r="DP105" s="221">
        <v>384</v>
      </c>
      <c r="DQ105" s="221">
        <v>384</v>
      </c>
      <c r="DR105" s="221">
        <v>384</v>
      </c>
      <c r="DS105" s="221">
        <v>384</v>
      </c>
      <c r="DT105" s="221">
        <v>384</v>
      </c>
      <c r="DU105" s="221">
        <v>384</v>
      </c>
      <c r="DV105" s="221">
        <v>384</v>
      </c>
      <c r="DW105" s="221">
        <v>384</v>
      </c>
      <c r="DX105" s="221">
        <v>384</v>
      </c>
      <c r="DY105" s="221">
        <v>384</v>
      </c>
      <c r="DZ105" s="221">
        <v>384</v>
      </c>
      <c r="EA105" s="221">
        <v>384</v>
      </c>
      <c r="EB105" s="221">
        <v>384</v>
      </c>
      <c r="EC105" s="221">
        <v>384</v>
      </c>
      <c r="ED105" s="221">
        <v>384</v>
      </c>
      <c r="EE105" s="221">
        <v>384</v>
      </c>
      <c r="EF105" s="221">
        <v>384</v>
      </c>
      <c r="EG105" s="221">
        <v>384</v>
      </c>
      <c r="EH105" s="221">
        <v>384</v>
      </c>
      <c r="EI105" s="221">
        <v>384</v>
      </c>
      <c r="EJ105" s="221">
        <v>384</v>
      </c>
      <c r="EK105" s="221">
        <v>384</v>
      </c>
      <c r="EL105" s="221">
        <v>384</v>
      </c>
      <c r="EM105" s="221">
        <v>384</v>
      </c>
      <c r="EN105" s="221">
        <v>384</v>
      </c>
      <c r="EO105" s="221">
        <v>384</v>
      </c>
      <c r="EP105" s="221">
        <v>384</v>
      </c>
      <c r="EQ105" s="221">
        <v>384</v>
      </c>
      <c r="ER105" s="221">
        <v>384</v>
      </c>
      <c r="ES105" s="221">
        <v>384</v>
      </c>
      <c r="ET105" s="221">
        <v>384</v>
      </c>
      <c r="EU105" s="221">
        <v>384</v>
      </c>
      <c r="EV105" s="221">
        <v>384</v>
      </c>
      <c r="EW105" s="221">
        <v>384</v>
      </c>
      <c r="EX105" s="221">
        <v>384</v>
      </c>
      <c r="EY105" s="221">
        <v>384</v>
      </c>
      <c r="EZ105" s="221">
        <v>384</v>
      </c>
      <c r="FA105" s="221">
        <v>384</v>
      </c>
      <c r="FB105" s="221">
        <v>384</v>
      </c>
      <c r="FC105" s="221">
        <v>384</v>
      </c>
      <c r="FD105" s="221">
        <v>384</v>
      </c>
      <c r="FE105" s="221">
        <v>384</v>
      </c>
    </row>
    <row r="106" spans="1:165">
      <c r="A106" s="1" t="s">
        <v>412</v>
      </c>
      <c r="B106" s="2" t="s">
        <v>457</v>
      </c>
      <c r="C106" s="37" t="s">
        <v>372</v>
      </c>
      <c r="D106" s="1">
        <v>1</v>
      </c>
      <c r="E106" s="1">
        <v>2</v>
      </c>
      <c r="F106" s="91" t="s">
        <v>545</v>
      </c>
      <c r="G106" s="127">
        <f>G95-SUM(G99:G105)-G107</f>
        <v>868.75953447682764</v>
      </c>
      <c r="H106" s="180">
        <f t="shared" ref="H106:BD106" si="730">H95-SUM(H99:H105)-H107</f>
        <v>2494.1162858297271</v>
      </c>
      <c r="I106" s="180">
        <f t="shared" si="730"/>
        <v>2281.909860551677</v>
      </c>
      <c r="J106" s="180">
        <f t="shared" si="730"/>
        <v>794.63972497944053</v>
      </c>
      <c r="K106" s="180">
        <f t="shared" si="730"/>
        <v>1108.0008558626537</v>
      </c>
      <c r="L106" s="180">
        <f t="shared" si="730"/>
        <v>1998.3998639734414</v>
      </c>
      <c r="M106" s="180">
        <f t="shared" si="730"/>
        <v>2575.6593599271969</v>
      </c>
      <c r="N106" s="180">
        <f t="shared" si="730"/>
        <v>1954.3800194485887</v>
      </c>
      <c r="O106" s="180">
        <f t="shared" si="730"/>
        <v>709.38623778179203</v>
      </c>
      <c r="P106" s="180">
        <f t="shared" si="730"/>
        <v>2682.298492270183</v>
      </c>
      <c r="Q106" s="180">
        <f t="shared" si="730"/>
        <v>2034.8502105875359</v>
      </c>
      <c r="R106" s="180">
        <f t="shared" si="730"/>
        <v>886.97318168191214</v>
      </c>
      <c r="S106" s="180">
        <f t="shared" si="730"/>
        <v>3324.173909651915</v>
      </c>
      <c r="T106" s="180">
        <f t="shared" si="730"/>
        <v>1737.6641135634218</v>
      </c>
      <c r="U106" s="180">
        <f t="shared" si="730"/>
        <v>3268.6086435332973</v>
      </c>
      <c r="V106" s="180">
        <f t="shared" si="730"/>
        <v>4387.6386364693808</v>
      </c>
      <c r="W106" s="180">
        <f t="shared" si="730"/>
        <v>2870.1048803618428</v>
      </c>
      <c r="X106" s="180">
        <f t="shared" si="730"/>
        <v>2031.4210073847357</v>
      </c>
      <c r="Y106" s="180">
        <f t="shared" si="730"/>
        <v>3556.0242166552175</v>
      </c>
      <c r="Z106" s="180">
        <f t="shared" si="730"/>
        <v>3302.2753654071948</v>
      </c>
      <c r="AA106" s="180">
        <f t="shared" si="730"/>
        <v>2794.6341567848522</v>
      </c>
      <c r="AB106" s="180">
        <f t="shared" si="730"/>
        <v>2126.5546886481739</v>
      </c>
      <c r="AC106" s="180">
        <f t="shared" si="730"/>
        <v>2323.3731110243675</v>
      </c>
      <c r="AD106" s="180">
        <f t="shared" si="730"/>
        <v>1930.7528172280381</v>
      </c>
      <c r="AE106" s="180">
        <f t="shared" si="730"/>
        <v>2470.6843372222279</v>
      </c>
      <c r="AF106" s="180">
        <f t="shared" si="730"/>
        <v>1780.1685470993384</v>
      </c>
      <c r="AG106" s="180">
        <f t="shared" si="730"/>
        <v>1698.398048186699</v>
      </c>
      <c r="AH106" s="180">
        <f t="shared" si="730"/>
        <v>3166.1095557335298</v>
      </c>
      <c r="AI106" s="180">
        <f t="shared" si="730"/>
        <v>1853.5374357814053</v>
      </c>
      <c r="AJ106" s="180">
        <f t="shared" si="730"/>
        <v>1211.1696944049945</v>
      </c>
      <c r="AK106" s="180">
        <f t="shared" si="730"/>
        <v>1749.0878910689348</v>
      </c>
      <c r="AL106" s="180">
        <f t="shared" si="730"/>
        <v>666.1183679940691</v>
      </c>
      <c r="AM106" s="180">
        <f t="shared" si="730"/>
        <v>143.66587467683112</v>
      </c>
      <c r="AN106" s="180">
        <f t="shared" si="730"/>
        <v>529.573902405524</v>
      </c>
      <c r="AO106" s="180">
        <f t="shared" si="730"/>
        <v>130.57137374554159</v>
      </c>
      <c r="AP106" s="180">
        <f t="shared" si="730"/>
        <v>309.83849784540445</v>
      </c>
      <c r="AQ106" s="180">
        <f t="shared" si="730"/>
        <v>771.16741421100937</v>
      </c>
      <c r="AR106" s="180">
        <f t="shared" si="730"/>
        <v>542.20672367019165</v>
      </c>
      <c r="AS106" s="180">
        <f t="shared" si="730"/>
        <v>-48.126909524599824</v>
      </c>
      <c r="AT106" s="180">
        <f t="shared" si="730"/>
        <v>1037.367054730704</v>
      </c>
      <c r="AU106" s="180">
        <f t="shared" si="730"/>
        <v>879.26684928218822</v>
      </c>
      <c r="AV106" s="180">
        <f t="shared" si="730"/>
        <v>2949.3285202251973</v>
      </c>
      <c r="AW106" s="180">
        <f t="shared" si="730"/>
        <v>3274.794838398002</v>
      </c>
      <c r="AX106" s="180">
        <f t="shared" si="730"/>
        <v>2926.2224720218755</v>
      </c>
      <c r="AY106" s="180">
        <f t="shared" si="730"/>
        <v>394.94481662367986</v>
      </c>
      <c r="AZ106" s="180">
        <f t="shared" si="730"/>
        <v>2361.4237530860823</v>
      </c>
      <c r="BA106" s="180">
        <f t="shared" si="730"/>
        <v>1588.3920700908113</v>
      </c>
      <c r="BB106" s="180">
        <f t="shared" si="730"/>
        <v>1401.4888103698881</v>
      </c>
      <c r="BC106" s="180">
        <f t="shared" si="730"/>
        <v>710.68574269734484</v>
      </c>
      <c r="BD106" s="180">
        <f t="shared" si="730"/>
        <v>1632.6353553813492</v>
      </c>
      <c r="BE106" s="9">
        <f t="shared" si="678"/>
        <v>90173.320211511644</v>
      </c>
      <c r="BF106" s="127"/>
      <c r="BG106" s="127">
        <v>0</v>
      </c>
      <c r="BH106" s="127">
        <v>0</v>
      </c>
      <c r="BI106" s="127">
        <v>0</v>
      </c>
      <c r="BJ106" s="127">
        <v>0</v>
      </c>
      <c r="BK106" s="127">
        <v>0</v>
      </c>
      <c r="BL106" s="127">
        <v>0</v>
      </c>
      <c r="BM106" s="127">
        <v>0</v>
      </c>
      <c r="BN106" s="127">
        <v>0</v>
      </c>
      <c r="BO106" s="127">
        <v>0</v>
      </c>
      <c r="BP106" s="127">
        <v>0</v>
      </c>
      <c r="BQ106" s="127">
        <v>0</v>
      </c>
      <c r="BR106" s="127">
        <v>0</v>
      </c>
      <c r="BS106" s="127">
        <v>0</v>
      </c>
      <c r="BT106" s="127">
        <v>0</v>
      </c>
      <c r="BU106" s="127">
        <v>0</v>
      </c>
      <c r="BV106" s="127">
        <v>0</v>
      </c>
      <c r="BW106" s="127">
        <v>0</v>
      </c>
      <c r="BX106" s="127">
        <v>0</v>
      </c>
      <c r="BY106" s="127">
        <v>0</v>
      </c>
      <c r="BZ106" s="127">
        <v>0</v>
      </c>
      <c r="CA106" s="127">
        <v>0</v>
      </c>
      <c r="CB106" s="127">
        <v>0</v>
      </c>
      <c r="CC106" s="127">
        <v>0</v>
      </c>
      <c r="CD106" s="127">
        <v>0</v>
      </c>
      <c r="CE106" s="127">
        <v>0</v>
      </c>
      <c r="CF106" s="127">
        <v>0</v>
      </c>
      <c r="CG106" s="127">
        <v>0</v>
      </c>
      <c r="CH106" s="127">
        <v>0</v>
      </c>
      <c r="CI106" s="127">
        <v>0</v>
      </c>
      <c r="CJ106" s="127">
        <v>0</v>
      </c>
      <c r="CK106" s="127">
        <v>0</v>
      </c>
      <c r="CL106" s="127">
        <v>0</v>
      </c>
      <c r="CM106" s="127">
        <v>0</v>
      </c>
      <c r="CN106" s="127">
        <v>0</v>
      </c>
      <c r="CO106" s="127">
        <v>0</v>
      </c>
      <c r="CP106" s="127">
        <v>0</v>
      </c>
      <c r="CQ106" s="127">
        <v>0</v>
      </c>
      <c r="CR106" s="127">
        <v>0</v>
      </c>
      <c r="CS106" s="127">
        <v>0</v>
      </c>
      <c r="CT106" s="127">
        <v>0</v>
      </c>
      <c r="CU106" s="127">
        <v>0</v>
      </c>
      <c r="CV106" s="127">
        <v>0</v>
      </c>
      <c r="CW106" s="127">
        <v>0</v>
      </c>
      <c r="CX106" s="127">
        <v>0</v>
      </c>
      <c r="CY106" s="127">
        <v>0</v>
      </c>
      <c r="CZ106" s="127">
        <v>0</v>
      </c>
      <c r="DA106" s="127">
        <v>0</v>
      </c>
      <c r="DB106" s="127">
        <v>0</v>
      </c>
      <c r="DC106" s="127">
        <v>0</v>
      </c>
      <c r="DD106" s="127">
        <v>0</v>
      </c>
      <c r="DE106" s="127">
        <v>0</v>
      </c>
      <c r="DF106" s="1"/>
      <c r="DG106" s="221">
        <v>0</v>
      </c>
      <c r="DH106" s="221">
        <v>0</v>
      </c>
      <c r="DI106" s="221">
        <v>0</v>
      </c>
      <c r="DJ106" s="221">
        <v>0</v>
      </c>
      <c r="DK106" s="221">
        <v>0</v>
      </c>
      <c r="DL106" s="221">
        <v>0</v>
      </c>
      <c r="DM106" s="221">
        <v>0</v>
      </c>
      <c r="DN106" s="221">
        <v>0</v>
      </c>
      <c r="DO106" s="221">
        <v>0</v>
      </c>
      <c r="DP106" s="221">
        <v>0</v>
      </c>
      <c r="DQ106" s="221">
        <v>0</v>
      </c>
      <c r="DR106" s="221">
        <v>0</v>
      </c>
      <c r="DS106" s="221">
        <v>0</v>
      </c>
      <c r="DT106" s="221">
        <v>0</v>
      </c>
      <c r="DU106" s="221">
        <v>0</v>
      </c>
      <c r="DV106" s="221">
        <v>0</v>
      </c>
      <c r="DW106" s="221">
        <v>0</v>
      </c>
      <c r="DX106" s="221">
        <v>0</v>
      </c>
      <c r="DY106" s="221">
        <v>0</v>
      </c>
      <c r="DZ106" s="221">
        <v>0</v>
      </c>
      <c r="EA106" s="221">
        <v>0</v>
      </c>
      <c r="EB106" s="221">
        <v>0</v>
      </c>
      <c r="EC106" s="221">
        <v>0</v>
      </c>
      <c r="ED106" s="221">
        <v>0</v>
      </c>
      <c r="EE106" s="221">
        <v>0</v>
      </c>
      <c r="EF106" s="221">
        <v>0</v>
      </c>
      <c r="EG106" s="221">
        <v>0</v>
      </c>
      <c r="EH106" s="221">
        <v>0</v>
      </c>
      <c r="EI106" s="221">
        <v>0</v>
      </c>
      <c r="EJ106" s="221">
        <v>0</v>
      </c>
      <c r="EK106" s="221">
        <v>0</v>
      </c>
      <c r="EL106" s="221">
        <v>0</v>
      </c>
      <c r="EM106" s="221">
        <v>0</v>
      </c>
      <c r="EN106" s="221">
        <v>0</v>
      </c>
      <c r="EO106" s="221">
        <v>0</v>
      </c>
      <c r="EP106" s="221">
        <v>0</v>
      </c>
      <c r="EQ106" s="221">
        <v>0</v>
      </c>
      <c r="ER106" s="221">
        <v>0</v>
      </c>
      <c r="ES106" s="221">
        <v>0</v>
      </c>
      <c r="ET106" s="221">
        <v>0</v>
      </c>
      <c r="EU106" s="221">
        <v>0</v>
      </c>
      <c r="EV106" s="221">
        <v>0</v>
      </c>
      <c r="EW106" s="221">
        <v>0</v>
      </c>
      <c r="EX106" s="221">
        <v>0</v>
      </c>
      <c r="EY106" s="221">
        <v>0</v>
      </c>
      <c r="EZ106" s="221">
        <v>0</v>
      </c>
      <c r="FA106" s="221">
        <v>0</v>
      </c>
      <c r="FB106" s="221">
        <v>0</v>
      </c>
      <c r="FC106" s="221">
        <v>0</v>
      </c>
      <c r="FD106" s="221">
        <v>0</v>
      </c>
      <c r="FE106" s="222">
        <v>0</v>
      </c>
    </row>
    <row r="107" spans="1:165">
      <c r="A107" s="1" t="s">
        <v>523</v>
      </c>
      <c r="B107" s="1"/>
      <c r="C107" s="1" t="s">
        <v>621</v>
      </c>
      <c r="D107" s="1">
        <v>3</v>
      </c>
      <c r="E107" s="1">
        <v>2</v>
      </c>
      <c r="F107" s="91" t="s">
        <v>456</v>
      </c>
      <c r="G107" s="127">
        <v>1</v>
      </c>
      <c r="H107" s="127">
        <v>1</v>
      </c>
      <c r="I107" s="127">
        <v>1</v>
      </c>
      <c r="J107" s="127">
        <v>1</v>
      </c>
      <c r="K107" s="127">
        <v>1</v>
      </c>
      <c r="L107" s="127">
        <v>1</v>
      </c>
      <c r="M107" s="127">
        <v>1</v>
      </c>
      <c r="N107" s="127">
        <v>1</v>
      </c>
      <c r="O107" s="127">
        <v>1</v>
      </c>
      <c r="P107" s="127">
        <v>1</v>
      </c>
      <c r="Q107" s="127">
        <v>1</v>
      </c>
      <c r="R107" s="127">
        <v>1</v>
      </c>
      <c r="S107" s="127">
        <v>1</v>
      </c>
      <c r="T107" s="127">
        <v>1</v>
      </c>
      <c r="U107" s="127">
        <v>1</v>
      </c>
      <c r="V107" s="127">
        <v>1</v>
      </c>
      <c r="W107" s="127">
        <v>1</v>
      </c>
      <c r="X107" s="127">
        <v>1</v>
      </c>
      <c r="Y107" s="127">
        <v>1</v>
      </c>
      <c r="Z107" s="127">
        <v>1</v>
      </c>
      <c r="AA107" s="127">
        <v>1</v>
      </c>
      <c r="AB107" s="127">
        <v>1</v>
      </c>
      <c r="AC107" s="127">
        <v>1</v>
      </c>
      <c r="AD107" s="127">
        <v>1</v>
      </c>
      <c r="AE107" s="127">
        <v>1</v>
      </c>
      <c r="AF107" s="127">
        <v>1</v>
      </c>
      <c r="AG107" s="127">
        <v>1</v>
      </c>
      <c r="AH107" s="127">
        <v>1</v>
      </c>
      <c r="AI107" s="127">
        <v>1</v>
      </c>
      <c r="AJ107" s="127">
        <v>1</v>
      </c>
      <c r="AK107" s="127">
        <v>1</v>
      </c>
      <c r="AL107" s="127">
        <v>1</v>
      </c>
      <c r="AM107" s="127">
        <v>1</v>
      </c>
      <c r="AN107" s="127">
        <v>1</v>
      </c>
      <c r="AO107" s="127">
        <v>1</v>
      </c>
      <c r="AP107" s="127">
        <v>1</v>
      </c>
      <c r="AQ107" s="127">
        <v>1</v>
      </c>
      <c r="AR107" s="127">
        <v>1</v>
      </c>
      <c r="AS107" s="127">
        <v>1</v>
      </c>
      <c r="AT107" s="127">
        <v>1</v>
      </c>
      <c r="AU107" s="127">
        <v>1</v>
      </c>
      <c r="AV107" s="127">
        <v>1</v>
      </c>
      <c r="AW107" s="127">
        <v>1</v>
      </c>
      <c r="AX107" s="127">
        <v>1</v>
      </c>
      <c r="AY107" s="127">
        <v>1</v>
      </c>
      <c r="AZ107" s="127">
        <v>1</v>
      </c>
      <c r="BA107" s="127">
        <v>1</v>
      </c>
      <c r="BB107" s="127">
        <v>1</v>
      </c>
      <c r="BC107" s="127">
        <v>1</v>
      </c>
      <c r="BD107" s="127">
        <v>1</v>
      </c>
      <c r="BE107" s="9">
        <f t="shared" si="678"/>
        <v>50</v>
      </c>
      <c r="BF107" s="127"/>
      <c r="BG107" s="127">
        <f>DG107*G107</f>
        <v>10000</v>
      </c>
      <c r="BH107" s="127">
        <f t="shared" ref="BH107:DE107" si="731">DH107*H107</f>
        <v>10000</v>
      </c>
      <c r="BI107" s="127">
        <f t="shared" si="731"/>
        <v>10000</v>
      </c>
      <c r="BJ107" s="127">
        <f t="shared" si="731"/>
        <v>10000</v>
      </c>
      <c r="BK107" s="127">
        <f t="shared" si="731"/>
        <v>10000</v>
      </c>
      <c r="BL107" s="127">
        <f t="shared" si="731"/>
        <v>10000</v>
      </c>
      <c r="BM107" s="127">
        <f t="shared" si="731"/>
        <v>10000</v>
      </c>
      <c r="BN107" s="127">
        <f t="shared" si="731"/>
        <v>10000</v>
      </c>
      <c r="BO107" s="127">
        <f t="shared" si="731"/>
        <v>10000</v>
      </c>
      <c r="BP107" s="127">
        <f t="shared" si="731"/>
        <v>10000</v>
      </c>
      <c r="BQ107" s="127">
        <f t="shared" si="731"/>
        <v>10000</v>
      </c>
      <c r="BR107" s="127">
        <f t="shared" si="731"/>
        <v>10000</v>
      </c>
      <c r="BS107" s="127">
        <f t="shared" si="731"/>
        <v>10000</v>
      </c>
      <c r="BT107" s="127">
        <f t="shared" si="731"/>
        <v>10000</v>
      </c>
      <c r="BU107" s="127">
        <f t="shared" si="731"/>
        <v>10000</v>
      </c>
      <c r="BV107" s="127">
        <f t="shared" si="731"/>
        <v>10000</v>
      </c>
      <c r="BW107" s="127">
        <f t="shared" si="731"/>
        <v>10000</v>
      </c>
      <c r="BX107" s="127">
        <f t="shared" si="731"/>
        <v>10000</v>
      </c>
      <c r="BY107" s="127">
        <f t="shared" si="731"/>
        <v>10000</v>
      </c>
      <c r="BZ107" s="127">
        <f t="shared" si="731"/>
        <v>10000</v>
      </c>
      <c r="CA107" s="127">
        <f t="shared" si="731"/>
        <v>10000</v>
      </c>
      <c r="CB107" s="127">
        <f t="shared" si="731"/>
        <v>10000</v>
      </c>
      <c r="CC107" s="127">
        <f t="shared" si="731"/>
        <v>10000</v>
      </c>
      <c r="CD107" s="127">
        <f t="shared" si="731"/>
        <v>10000</v>
      </c>
      <c r="CE107" s="127">
        <f t="shared" si="731"/>
        <v>10000</v>
      </c>
      <c r="CF107" s="127">
        <f t="shared" si="731"/>
        <v>10000</v>
      </c>
      <c r="CG107" s="127">
        <f t="shared" si="731"/>
        <v>10000</v>
      </c>
      <c r="CH107" s="127">
        <f t="shared" si="731"/>
        <v>10000</v>
      </c>
      <c r="CI107" s="127">
        <f t="shared" si="731"/>
        <v>10000</v>
      </c>
      <c r="CJ107" s="127">
        <f t="shared" si="731"/>
        <v>10000</v>
      </c>
      <c r="CK107" s="127">
        <f t="shared" si="731"/>
        <v>10000</v>
      </c>
      <c r="CL107" s="127">
        <f t="shared" si="731"/>
        <v>10000</v>
      </c>
      <c r="CM107" s="127">
        <f t="shared" si="731"/>
        <v>10000</v>
      </c>
      <c r="CN107" s="127">
        <f t="shared" si="731"/>
        <v>10000</v>
      </c>
      <c r="CO107" s="127">
        <f t="shared" si="731"/>
        <v>10000</v>
      </c>
      <c r="CP107" s="127">
        <f t="shared" si="731"/>
        <v>10000</v>
      </c>
      <c r="CQ107" s="127">
        <f t="shared" si="731"/>
        <v>10000</v>
      </c>
      <c r="CR107" s="127">
        <f t="shared" si="731"/>
        <v>10000</v>
      </c>
      <c r="CS107" s="127">
        <f t="shared" si="731"/>
        <v>10000</v>
      </c>
      <c r="CT107" s="127">
        <f t="shared" si="731"/>
        <v>10000</v>
      </c>
      <c r="CU107" s="127">
        <f t="shared" si="731"/>
        <v>10000</v>
      </c>
      <c r="CV107" s="127">
        <f t="shared" si="731"/>
        <v>10000</v>
      </c>
      <c r="CW107" s="127">
        <f t="shared" si="731"/>
        <v>10000</v>
      </c>
      <c r="CX107" s="127">
        <f t="shared" si="731"/>
        <v>10000</v>
      </c>
      <c r="CY107" s="127">
        <f t="shared" si="731"/>
        <v>10000</v>
      </c>
      <c r="CZ107" s="127">
        <f t="shared" si="731"/>
        <v>10000</v>
      </c>
      <c r="DA107" s="127">
        <f t="shared" si="731"/>
        <v>10000</v>
      </c>
      <c r="DB107" s="127">
        <f t="shared" si="731"/>
        <v>10000</v>
      </c>
      <c r="DC107" s="127">
        <f t="shared" si="731"/>
        <v>10000</v>
      </c>
      <c r="DD107" s="127">
        <f t="shared" si="731"/>
        <v>10000</v>
      </c>
      <c r="DE107" s="127">
        <f t="shared" si="731"/>
        <v>500000</v>
      </c>
      <c r="DF107" s="1"/>
      <c r="DG107" s="221">
        <v>10000</v>
      </c>
      <c r="DH107" s="221">
        <v>10000</v>
      </c>
      <c r="DI107" s="221">
        <v>10000</v>
      </c>
      <c r="DJ107" s="221">
        <v>10000</v>
      </c>
      <c r="DK107" s="221">
        <v>10000</v>
      </c>
      <c r="DL107" s="221">
        <v>10000</v>
      </c>
      <c r="DM107" s="221">
        <v>10000</v>
      </c>
      <c r="DN107" s="221">
        <v>10000</v>
      </c>
      <c r="DO107" s="221">
        <v>10000</v>
      </c>
      <c r="DP107" s="221">
        <v>10000</v>
      </c>
      <c r="DQ107" s="221">
        <v>10000</v>
      </c>
      <c r="DR107" s="221">
        <v>10000</v>
      </c>
      <c r="DS107" s="221">
        <v>10000</v>
      </c>
      <c r="DT107" s="221">
        <v>10000</v>
      </c>
      <c r="DU107" s="221">
        <v>10000</v>
      </c>
      <c r="DV107" s="221">
        <v>10000</v>
      </c>
      <c r="DW107" s="221">
        <v>10000</v>
      </c>
      <c r="DX107" s="221">
        <v>10000</v>
      </c>
      <c r="DY107" s="221">
        <v>10000</v>
      </c>
      <c r="DZ107" s="221">
        <v>10000</v>
      </c>
      <c r="EA107" s="221">
        <v>10000</v>
      </c>
      <c r="EB107" s="221">
        <v>10000</v>
      </c>
      <c r="EC107" s="221">
        <v>10000</v>
      </c>
      <c r="ED107" s="221">
        <v>10000</v>
      </c>
      <c r="EE107" s="221">
        <v>10000</v>
      </c>
      <c r="EF107" s="221">
        <v>10000</v>
      </c>
      <c r="EG107" s="221">
        <v>10000</v>
      </c>
      <c r="EH107" s="221">
        <v>10000</v>
      </c>
      <c r="EI107" s="221">
        <v>10000</v>
      </c>
      <c r="EJ107" s="221">
        <v>10000</v>
      </c>
      <c r="EK107" s="221">
        <v>10000</v>
      </c>
      <c r="EL107" s="221">
        <v>10000</v>
      </c>
      <c r="EM107" s="221">
        <v>10000</v>
      </c>
      <c r="EN107" s="221">
        <v>10000</v>
      </c>
      <c r="EO107" s="221">
        <v>10000</v>
      </c>
      <c r="EP107" s="221">
        <v>10000</v>
      </c>
      <c r="EQ107" s="221">
        <v>10000</v>
      </c>
      <c r="ER107" s="221">
        <v>10000</v>
      </c>
      <c r="ES107" s="221">
        <v>10000</v>
      </c>
      <c r="ET107" s="221">
        <v>10000</v>
      </c>
      <c r="EU107" s="221">
        <v>10000</v>
      </c>
      <c r="EV107" s="221">
        <v>10000</v>
      </c>
      <c r="EW107" s="221">
        <v>10000</v>
      </c>
      <c r="EX107" s="221">
        <v>10000</v>
      </c>
      <c r="EY107" s="221">
        <v>10000</v>
      </c>
      <c r="EZ107" s="221">
        <v>10000</v>
      </c>
      <c r="FA107" s="221">
        <v>10000</v>
      </c>
      <c r="FB107" s="221">
        <v>10000</v>
      </c>
      <c r="FC107" s="221">
        <v>10000</v>
      </c>
      <c r="FD107" s="221">
        <v>10000</v>
      </c>
      <c r="FE107" s="221">
        <v>10000</v>
      </c>
    </row>
    <row r="108" spans="1:165">
      <c r="A108" s="1"/>
      <c r="B108" s="1"/>
      <c r="C108" s="1"/>
      <c r="D108" s="1"/>
      <c r="E108" s="1"/>
      <c r="F108" s="91"/>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c r="AU108" s="127"/>
      <c r="AV108" s="127"/>
      <c r="AW108" s="127"/>
      <c r="AX108" s="127"/>
      <c r="AY108" s="127"/>
      <c r="AZ108" s="127"/>
      <c r="BA108" s="127"/>
      <c r="BB108" s="127"/>
      <c r="BC108" s="127"/>
      <c r="BD108" s="127"/>
      <c r="BE108" s="127"/>
      <c r="BF108" s="127"/>
      <c r="BG108" s="127"/>
      <c r="BH108" s="127"/>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c r="CL108" s="127"/>
      <c r="CM108" s="127"/>
      <c r="CN108" s="127"/>
      <c r="CO108" s="127"/>
      <c r="CP108" s="127"/>
      <c r="CQ108" s="127"/>
      <c r="CR108" s="127"/>
      <c r="CS108" s="127"/>
      <c r="CT108" s="127"/>
      <c r="CU108" s="127"/>
      <c r="CV108" s="127"/>
      <c r="CW108" s="127"/>
      <c r="CX108" s="127"/>
      <c r="CY108" s="127"/>
      <c r="CZ108" s="127"/>
      <c r="DA108" s="127"/>
      <c r="DB108" s="127"/>
      <c r="DC108" s="127"/>
      <c r="DD108" s="127"/>
      <c r="DE108" s="127"/>
      <c r="DF108" s="1"/>
      <c r="DG108" s="221"/>
      <c r="DH108" s="221"/>
      <c r="DI108" s="221"/>
      <c r="DJ108" s="221"/>
      <c r="DK108" s="221"/>
      <c r="DL108" s="221"/>
      <c r="DM108" s="221"/>
      <c r="DN108" s="221"/>
      <c r="DO108" s="221"/>
      <c r="DP108" s="221"/>
      <c r="DQ108" s="221"/>
      <c r="DR108" s="221"/>
      <c r="DS108" s="221"/>
      <c r="DT108" s="221"/>
      <c r="DU108" s="221"/>
      <c r="DV108" s="221"/>
      <c r="DW108" s="221"/>
      <c r="DX108" s="221"/>
      <c r="DY108" s="221"/>
      <c r="DZ108" s="221"/>
      <c r="EA108" s="221"/>
      <c r="EB108" s="221"/>
      <c r="EC108" s="221"/>
      <c r="ED108" s="221"/>
      <c r="EE108" s="221"/>
      <c r="EF108" s="221"/>
      <c r="EG108" s="221"/>
      <c r="EH108" s="221"/>
      <c r="EI108" s="221"/>
      <c r="EJ108" s="221"/>
      <c r="EK108" s="221"/>
      <c r="EL108" s="221"/>
      <c r="EM108" s="221"/>
      <c r="EN108" s="221"/>
      <c r="EO108" s="221"/>
      <c r="EP108" s="221"/>
      <c r="EQ108" s="221"/>
      <c r="ER108" s="221"/>
      <c r="ES108" s="221"/>
      <c r="ET108" s="221"/>
      <c r="EU108" s="221"/>
      <c r="EV108" s="221"/>
      <c r="EW108" s="221"/>
      <c r="EX108" s="221"/>
      <c r="EY108" s="221"/>
      <c r="EZ108" s="221"/>
      <c r="FA108" s="221"/>
      <c r="FB108" s="221"/>
      <c r="FC108" s="221"/>
      <c r="FD108" s="221"/>
      <c r="FE108" s="221"/>
    </row>
    <row r="109" spans="1:165">
      <c r="A109" s="106" t="s">
        <v>785</v>
      </c>
      <c r="B109" s="2"/>
      <c r="C109" s="37"/>
      <c r="D109" s="1"/>
      <c r="E109" s="1"/>
      <c r="F109" s="91"/>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9"/>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7"/>
      <c r="CF109" s="127"/>
      <c r="CG109" s="127"/>
      <c r="CH109" s="127"/>
      <c r="CI109" s="127"/>
      <c r="CJ109" s="127"/>
      <c r="CK109" s="127"/>
      <c r="CL109" s="127"/>
      <c r="CM109" s="127"/>
      <c r="CN109" s="127"/>
      <c r="CO109" s="127"/>
      <c r="CP109" s="127"/>
      <c r="CQ109" s="127"/>
      <c r="CR109" s="127"/>
      <c r="CS109" s="127"/>
      <c r="CT109" s="127"/>
      <c r="CU109" s="127"/>
      <c r="CV109" s="127"/>
      <c r="CW109" s="127"/>
      <c r="CX109" s="127"/>
      <c r="CY109" s="127"/>
      <c r="CZ109" s="127"/>
      <c r="DA109" s="127"/>
      <c r="DB109" s="127"/>
      <c r="DC109" s="127"/>
      <c r="DD109" s="127"/>
      <c r="DE109" s="9"/>
      <c r="DF109" s="1"/>
      <c r="DG109" s="221"/>
      <c r="DH109" s="221"/>
      <c r="DI109" s="221"/>
      <c r="DJ109" s="221"/>
      <c r="DK109" s="221"/>
      <c r="DL109" s="221"/>
      <c r="DM109" s="221"/>
      <c r="DN109" s="221"/>
      <c r="DO109" s="221"/>
      <c r="DP109" s="221"/>
      <c r="DQ109" s="221"/>
      <c r="DR109" s="221"/>
      <c r="DS109" s="221"/>
      <c r="DT109" s="221"/>
      <c r="DU109" s="221"/>
      <c r="DV109" s="221"/>
      <c r="DW109" s="221"/>
      <c r="DX109" s="221"/>
      <c r="DY109" s="221"/>
      <c r="DZ109" s="221"/>
      <c r="EA109" s="221"/>
      <c r="EB109" s="221"/>
      <c r="EC109" s="221"/>
      <c r="ED109" s="221"/>
      <c r="EE109" s="221"/>
      <c r="EF109" s="221"/>
      <c r="EG109" s="221"/>
      <c r="EH109" s="221"/>
      <c r="EI109" s="221"/>
      <c r="EJ109" s="221"/>
      <c r="EK109" s="221"/>
      <c r="EL109" s="221"/>
      <c r="EM109" s="221"/>
      <c r="EN109" s="221"/>
      <c r="EO109" s="221"/>
      <c r="EP109" s="221"/>
      <c r="EQ109" s="221"/>
      <c r="ER109" s="221"/>
      <c r="ES109" s="221"/>
      <c r="ET109" s="221"/>
      <c r="EU109" s="221"/>
      <c r="EV109" s="221"/>
      <c r="EW109" s="221"/>
      <c r="EX109" s="221"/>
      <c r="EY109" s="221"/>
      <c r="EZ109" s="221"/>
      <c r="FA109" s="221"/>
      <c r="FB109" s="221"/>
      <c r="FC109" s="221"/>
      <c r="FD109" s="221"/>
      <c r="FE109" s="221"/>
    </row>
    <row r="110" spans="1:165">
      <c r="A110" s="106"/>
      <c r="B110" s="2"/>
      <c r="C110" s="37"/>
      <c r="D110" s="1"/>
      <c r="E110" s="1"/>
      <c r="F110" s="91"/>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AZ110" s="127"/>
      <c r="BA110" s="127"/>
      <c r="BB110" s="127"/>
      <c r="BC110" s="127"/>
      <c r="BD110" s="127"/>
      <c r="BE110" s="9"/>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c r="CG110" s="127"/>
      <c r="CH110" s="127"/>
      <c r="CI110" s="127"/>
      <c r="CJ110" s="127"/>
      <c r="CK110" s="127"/>
      <c r="CL110" s="127"/>
      <c r="CM110" s="127"/>
      <c r="CN110" s="127"/>
      <c r="CO110" s="127"/>
      <c r="CP110" s="127"/>
      <c r="CQ110" s="127"/>
      <c r="CR110" s="127"/>
      <c r="CS110" s="127"/>
      <c r="CT110" s="127"/>
      <c r="CU110" s="127"/>
      <c r="CV110" s="127"/>
      <c r="CW110" s="127"/>
      <c r="CX110" s="127"/>
      <c r="CY110" s="127"/>
      <c r="CZ110" s="127"/>
      <c r="DA110" s="127"/>
      <c r="DB110" s="127"/>
      <c r="DC110" s="127"/>
      <c r="DD110" s="127"/>
      <c r="DE110" s="9"/>
      <c r="DF110" s="1"/>
      <c r="DG110" s="221"/>
      <c r="DH110" s="221"/>
      <c r="DI110" s="221"/>
      <c r="DJ110" s="221"/>
      <c r="DK110" s="221"/>
      <c r="DL110" s="221"/>
      <c r="DM110" s="221"/>
      <c r="DN110" s="221"/>
      <c r="DO110" s="221"/>
      <c r="DP110" s="221"/>
      <c r="DQ110" s="221"/>
      <c r="DR110" s="221"/>
      <c r="DS110" s="221"/>
      <c r="DT110" s="221"/>
      <c r="DU110" s="221"/>
      <c r="DV110" s="221"/>
      <c r="DW110" s="221"/>
      <c r="DX110" s="221"/>
      <c r="DY110" s="221"/>
      <c r="DZ110" s="221"/>
      <c r="EA110" s="221"/>
      <c r="EB110" s="221"/>
      <c r="EC110" s="221"/>
      <c r="ED110" s="221"/>
      <c r="EE110" s="221"/>
      <c r="EF110" s="221"/>
      <c r="EG110" s="221"/>
      <c r="EH110" s="221"/>
      <c r="EI110" s="221"/>
      <c r="EJ110" s="221"/>
      <c r="EK110" s="221"/>
      <c r="EL110" s="221"/>
      <c r="EM110" s="221"/>
      <c r="EN110" s="221"/>
      <c r="EO110" s="221"/>
      <c r="EP110" s="221"/>
      <c r="EQ110" s="221"/>
      <c r="ER110" s="221"/>
      <c r="ES110" s="221"/>
      <c r="ET110" s="221"/>
      <c r="EU110" s="221"/>
      <c r="EV110" s="221"/>
      <c r="EW110" s="221"/>
      <c r="EX110" s="221"/>
      <c r="EY110" s="221"/>
      <c r="EZ110" s="221"/>
      <c r="FA110" s="221"/>
      <c r="FB110" s="221"/>
      <c r="FC110" s="221"/>
      <c r="FD110" s="221"/>
      <c r="FE110" s="221"/>
    </row>
    <row r="111" spans="1:165" s="77" customFormat="1">
      <c r="A111" s="1" t="s">
        <v>117</v>
      </c>
      <c r="B111" s="1"/>
      <c r="C111" s="1" t="s">
        <v>621</v>
      </c>
      <c r="D111" s="1">
        <v>3</v>
      </c>
      <c r="E111" s="1">
        <v>2</v>
      </c>
      <c r="F111" s="91" t="s">
        <v>456</v>
      </c>
      <c r="G111" s="127">
        <v>1</v>
      </c>
      <c r="H111" s="127">
        <v>1</v>
      </c>
      <c r="I111" s="127">
        <v>1</v>
      </c>
      <c r="J111" s="127">
        <v>1</v>
      </c>
      <c r="K111" s="127">
        <v>1</v>
      </c>
      <c r="L111" s="127">
        <v>1</v>
      </c>
      <c r="M111" s="127">
        <v>1</v>
      </c>
      <c r="N111" s="127">
        <v>1</v>
      </c>
      <c r="O111" s="127">
        <v>1</v>
      </c>
      <c r="P111" s="127">
        <v>1</v>
      </c>
      <c r="Q111" s="127">
        <v>1</v>
      </c>
      <c r="R111" s="127">
        <v>1</v>
      </c>
      <c r="S111" s="127">
        <v>1</v>
      </c>
      <c r="T111" s="127">
        <v>1</v>
      </c>
      <c r="U111" s="127">
        <v>1</v>
      </c>
      <c r="V111" s="127">
        <v>1</v>
      </c>
      <c r="W111" s="127">
        <v>1</v>
      </c>
      <c r="X111" s="127">
        <v>1</v>
      </c>
      <c r="Y111" s="127">
        <v>1</v>
      </c>
      <c r="Z111" s="127">
        <v>1</v>
      </c>
      <c r="AA111" s="127">
        <v>1</v>
      </c>
      <c r="AB111" s="127">
        <v>1</v>
      </c>
      <c r="AC111" s="127">
        <v>1</v>
      </c>
      <c r="AD111" s="127">
        <v>1</v>
      </c>
      <c r="AE111" s="127">
        <v>1</v>
      </c>
      <c r="AF111" s="127">
        <v>1</v>
      </c>
      <c r="AG111" s="127">
        <v>1</v>
      </c>
      <c r="AH111" s="127">
        <v>1</v>
      </c>
      <c r="AI111" s="127">
        <v>1</v>
      </c>
      <c r="AJ111" s="127">
        <v>1</v>
      </c>
      <c r="AK111" s="127">
        <v>1</v>
      </c>
      <c r="AL111" s="127">
        <v>1</v>
      </c>
      <c r="AM111" s="127">
        <v>1</v>
      </c>
      <c r="AN111" s="127">
        <v>1</v>
      </c>
      <c r="AO111" s="127">
        <v>1</v>
      </c>
      <c r="AP111" s="127">
        <v>1</v>
      </c>
      <c r="AQ111" s="127">
        <v>1</v>
      </c>
      <c r="AR111" s="127">
        <v>1</v>
      </c>
      <c r="AS111" s="127">
        <v>1</v>
      </c>
      <c r="AT111" s="127">
        <v>1</v>
      </c>
      <c r="AU111" s="127">
        <v>1</v>
      </c>
      <c r="AV111" s="127">
        <v>1</v>
      </c>
      <c r="AW111" s="127">
        <v>1</v>
      </c>
      <c r="AX111" s="127">
        <v>1</v>
      </c>
      <c r="AY111" s="127">
        <v>1</v>
      </c>
      <c r="AZ111" s="127">
        <v>1</v>
      </c>
      <c r="BA111" s="127">
        <v>1</v>
      </c>
      <c r="BB111" s="127">
        <v>1</v>
      </c>
      <c r="BC111" s="127">
        <v>1</v>
      </c>
      <c r="BD111" s="127">
        <v>1</v>
      </c>
      <c r="BE111" s="9">
        <f t="shared" ref="BE111" si="732">SUM(G111:BD111)</f>
        <v>50</v>
      </c>
      <c r="BF111" s="127"/>
      <c r="BG111" s="127">
        <f>DG111*G111</f>
        <v>10384.804</v>
      </c>
      <c r="BH111" s="127">
        <f t="shared" ref="BH111:DD111" si="733">DH111*H111</f>
        <v>10291.732</v>
      </c>
      <c r="BI111" s="127">
        <f t="shared" si="733"/>
        <v>10382.808999999999</v>
      </c>
      <c r="BJ111" s="127">
        <f t="shared" si="733"/>
        <v>10424.451999999999</v>
      </c>
      <c r="BK111" s="127">
        <f t="shared" si="733"/>
        <v>10353.535</v>
      </c>
      <c r="BL111" s="127">
        <f t="shared" si="733"/>
        <v>11025.276</v>
      </c>
      <c r="BM111" s="127">
        <f t="shared" si="733"/>
        <v>10326.34</v>
      </c>
      <c r="BN111" s="127">
        <f t="shared" si="733"/>
        <v>10257.879999999999</v>
      </c>
      <c r="BO111" s="127">
        <f t="shared" si="733"/>
        <v>10669.48</v>
      </c>
      <c r="BP111" s="127">
        <f t="shared" si="733"/>
        <v>10475.02</v>
      </c>
      <c r="BQ111" s="127">
        <f t="shared" si="733"/>
        <v>10352.59</v>
      </c>
      <c r="BR111" s="127">
        <f t="shared" si="733"/>
        <v>10379.68</v>
      </c>
      <c r="BS111" s="127">
        <f t="shared" si="733"/>
        <v>10343.287</v>
      </c>
      <c r="BT111" s="127">
        <f t="shared" si="733"/>
        <v>10332.01</v>
      </c>
      <c r="BU111" s="127">
        <f t="shared" si="733"/>
        <v>10309.75</v>
      </c>
      <c r="BV111" s="127">
        <f t="shared" si="733"/>
        <v>10674.684999999999</v>
      </c>
      <c r="BW111" s="127">
        <f t="shared" si="733"/>
        <v>10257.879999999999</v>
      </c>
      <c r="BX111" s="127">
        <f t="shared" si="733"/>
        <v>10297.276</v>
      </c>
      <c r="BY111" s="127">
        <f t="shared" si="733"/>
        <v>10410.549999999999</v>
      </c>
      <c r="BZ111" s="127">
        <f t="shared" si="733"/>
        <v>10331.022999999999</v>
      </c>
      <c r="CA111" s="127">
        <f t="shared" si="733"/>
        <v>10218.4</v>
      </c>
      <c r="CB111" s="127">
        <f t="shared" si="733"/>
        <v>10241.290000000001</v>
      </c>
      <c r="CC111" s="127">
        <f t="shared" si="733"/>
        <v>10543.27</v>
      </c>
      <c r="CD111" s="127">
        <f t="shared" si="733"/>
        <v>10195.09</v>
      </c>
      <c r="CE111" s="127">
        <f t="shared" si="733"/>
        <v>10238.518</v>
      </c>
      <c r="CF111" s="127">
        <f t="shared" si="733"/>
        <v>10340.83</v>
      </c>
      <c r="CG111" s="127">
        <f t="shared" si="733"/>
        <v>10264.39</v>
      </c>
      <c r="CH111" s="127">
        <f t="shared" si="733"/>
        <v>10217.98</v>
      </c>
      <c r="CI111" s="127">
        <f t="shared" si="733"/>
        <v>10605.43</v>
      </c>
      <c r="CJ111" s="127">
        <f t="shared" si="733"/>
        <v>10293.58</v>
      </c>
      <c r="CK111" s="127">
        <f t="shared" si="733"/>
        <v>10447.299999999999</v>
      </c>
      <c r="CL111" s="127">
        <f t="shared" si="733"/>
        <v>10206.43</v>
      </c>
      <c r="CM111" s="127">
        <f t="shared" si="733"/>
        <v>10518.931</v>
      </c>
      <c r="CN111" s="127">
        <f t="shared" si="733"/>
        <v>10623.196</v>
      </c>
      <c r="CO111" s="127">
        <f t="shared" si="733"/>
        <v>10535.017</v>
      </c>
      <c r="CP111" s="127">
        <f t="shared" si="733"/>
        <v>10452.592000000001</v>
      </c>
      <c r="CQ111" s="127">
        <f t="shared" si="733"/>
        <v>10281.4</v>
      </c>
      <c r="CR111" s="127">
        <f t="shared" si="733"/>
        <v>10360.800999999999</v>
      </c>
      <c r="CS111" s="127">
        <f t="shared" si="733"/>
        <v>10545.433000000001</v>
      </c>
      <c r="CT111" s="127">
        <f t="shared" si="733"/>
        <v>10262.5</v>
      </c>
      <c r="CU111" s="127">
        <f t="shared" si="733"/>
        <v>10316.26</v>
      </c>
      <c r="CV111" s="127">
        <f t="shared" si="733"/>
        <v>10294.209999999999</v>
      </c>
      <c r="CW111" s="127">
        <f t="shared" si="733"/>
        <v>10233.1</v>
      </c>
      <c r="CX111" s="127">
        <f t="shared" si="733"/>
        <v>10147.209999999999</v>
      </c>
      <c r="CY111" s="127">
        <f t="shared" si="733"/>
        <v>10377.16</v>
      </c>
      <c r="CZ111" s="127">
        <f t="shared" si="733"/>
        <v>10430.290000000001</v>
      </c>
      <c r="DA111" s="127">
        <f t="shared" si="733"/>
        <v>10625.17</v>
      </c>
      <c r="DB111" s="127">
        <f t="shared" si="733"/>
        <v>10708.12</v>
      </c>
      <c r="DC111" s="127">
        <f t="shared" si="733"/>
        <v>10656.88</v>
      </c>
      <c r="DD111" s="127">
        <f t="shared" si="733"/>
        <v>10596.754999999999</v>
      </c>
      <c r="DE111" s="76">
        <f t="shared" ref="DE111:DE120" si="734">SUM(BG111:DD111)</f>
        <v>520057.59199999995</v>
      </c>
      <c r="DF111" s="1"/>
      <c r="DG111" s="221">
        <f>10000+DG$13</f>
        <v>10384.804</v>
      </c>
      <c r="DH111" s="433">
        <f t="shared" ref="DH111:FD111" si="735">10000+DH$13</f>
        <v>10291.732</v>
      </c>
      <c r="DI111" s="433">
        <f t="shared" si="735"/>
        <v>10382.808999999999</v>
      </c>
      <c r="DJ111" s="433">
        <f t="shared" si="735"/>
        <v>10424.451999999999</v>
      </c>
      <c r="DK111" s="433">
        <f t="shared" si="735"/>
        <v>10353.535</v>
      </c>
      <c r="DL111" s="433">
        <f t="shared" si="735"/>
        <v>11025.276</v>
      </c>
      <c r="DM111" s="433">
        <f t="shared" si="735"/>
        <v>10326.34</v>
      </c>
      <c r="DN111" s="433">
        <f t="shared" si="735"/>
        <v>10257.879999999999</v>
      </c>
      <c r="DO111" s="433">
        <f t="shared" si="735"/>
        <v>10669.48</v>
      </c>
      <c r="DP111" s="433">
        <f t="shared" si="735"/>
        <v>10475.02</v>
      </c>
      <c r="DQ111" s="433">
        <f t="shared" si="735"/>
        <v>10352.59</v>
      </c>
      <c r="DR111" s="433">
        <f t="shared" si="735"/>
        <v>10379.68</v>
      </c>
      <c r="DS111" s="433">
        <f t="shared" si="735"/>
        <v>10343.287</v>
      </c>
      <c r="DT111" s="433">
        <f t="shared" si="735"/>
        <v>10332.01</v>
      </c>
      <c r="DU111" s="433">
        <f t="shared" si="735"/>
        <v>10309.75</v>
      </c>
      <c r="DV111" s="433">
        <f t="shared" si="735"/>
        <v>10674.684999999999</v>
      </c>
      <c r="DW111" s="433">
        <f t="shared" si="735"/>
        <v>10257.879999999999</v>
      </c>
      <c r="DX111" s="433">
        <f t="shared" si="735"/>
        <v>10297.276</v>
      </c>
      <c r="DY111" s="433">
        <f t="shared" si="735"/>
        <v>10410.549999999999</v>
      </c>
      <c r="DZ111" s="433">
        <f t="shared" si="735"/>
        <v>10331.022999999999</v>
      </c>
      <c r="EA111" s="433">
        <f t="shared" si="735"/>
        <v>10218.4</v>
      </c>
      <c r="EB111" s="433">
        <f t="shared" si="735"/>
        <v>10241.290000000001</v>
      </c>
      <c r="EC111" s="433">
        <f t="shared" si="735"/>
        <v>10543.27</v>
      </c>
      <c r="ED111" s="433">
        <f t="shared" si="735"/>
        <v>10195.09</v>
      </c>
      <c r="EE111" s="433">
        <f t="shared" si="735"/>
        <v>10238.518</v>
      </c>
      <c r="EF111" s="433">
        <f t="shared" si="735"/>
        <v>10340.83</v>
      </c>
      <c r="EG111" s="433">
        <f t="shared" si="735"/>
        <v>10264.39</v>
      </c>
      <c r="EH111" s="433">
        <f t="shared" si="735"/>
        <v>10217.98</v>
      </c>
      <c r="EI111" s="433">
        <f t="shared" si="735"/>
        <v>10605.43</v>
      </c>
      <c r="EJ111" s="433">
        <f t="shared" si="735"/>
        <v>10293.58</v>
      </c>
      <c r="EK111" s="433">
        <f t="shared" si="735"/>
        <v>10447.299999999999</v>
      </c>
      <c r="EL111" s="433">
        <f t="shared" si="735"/>
        <v>10206.43</v>
      </c>
      <c r="EM111" s="433">
        <f t="shared" si="735"/>
        <v>10518.931</v>
      </c>
      <c r="EN111" s="433">
        <f t="shared" si="735"/>
        <v>10623.196</v>
      </c>
      <c r="EO111" s="433">
        <f t="shared" si="735"/>
        <v>10535.017</v>
      </c>
      <c r="EP111" s="433">
        <f t="shared" si="735"/>
        <v>10452.592000000001</v>
      </c>
      <c r="EQ111" s="433">
        <f t="shared" si="735"/>
        <v>10281.4</v>
      </c>
      <c r="ER111" s="433">
        <f t="shared" si="735"/>
        <v>10360.800999999999</v>
      </c>
      <c r="ES111" s="433">
        <f t="shared" si="735"/>
        <v>10545.433000000001</v>
      </c>
      <c r="ET111" s="433">
        <f t="shared" si="735"/>
        <v>10262.5</v>
      </c>
      <c r="EU111" s="433">
        <f t="shared" si="735"/>
        <v>10316.26</v>
      </c>
      <c r="EV111" s="433">
        <f t="shared" si="735"/>
        <v>10294.209999999999</v>
      </c>
      <c r="EW111" s="433">
        <f t="shared" si="735"/>
        <v>10233.1</v>
      </c>
      <c r="EX111" s="433">
        <f t="shared" si="735"/>
        <v>10147.209999999999</v>
      </c>
      <c r="EY111" s="433">
        <f t="shared" si="735"/>
        <v>10377.16</v>
      </c>
      <c r="EZ111" s="433">
        <f t="shared" si="735"/>
        <v>10430.290000000001</v>
      </c>
      <c r="FA111" s="433">
        <f t="shared" si="735"/>
        <v>10625.17</v>
      </c>
      <c r="FB111" s="433">
        <f t="shared" si="735"/>
        <v>10708.12</v>
      </c>
      <c r="FC111" s="433">
        <f t="shared" si="735"/>
        <v>10656.88</v>
      </c>
      <c r="FD111" s="433">
        <f t="shared" si="735"/>
        <v>10596.754999999999</v>
      </c>
      <c r="FE111" s="231">
        <f t="shared" ref="FE111:FE120" si="736">DE111/BE111</f>
        <v>10401.151839999999</v>
      </c>
      <c r="FF111" s="70"/>
      <c r="FG111" s="70"/>
      <c r="FH111" s="70"/>
      <c r="FI111" s="70"/>
    </row>
    <row r="112" spans="1:165" s="77" customFormat="1">
      <c r="A112" s="1" t="s">
        <v>117</v>
      </c>
      <c r="B112" s="2" t="s">
        <v>130</v>
      </c>
      <c r="C112" s="72"/>
      <c r="D112" s="70">
        <v>3</v>
      </c>
      <c r="E112" s="70">
        <v>2</v>
      </c>
      <c r="F112" s="91" t="s">
        <v>545</v>
      </c>
      <c r="G112" s="104">
        <f>G99</f>
        <v>0</v>
      </c>
      <c r="H112" s="104">
        <f t="shared" ref="H112:BD117" si="737">H99</f>
        <v>0</v>
      </c>
      <c r="I112" s="104">
        <f t="shared" si="737"/>
        <v>0</v>
      </c>
      <c r="J112" s="104">
        <f t="shared" si="737"/>
        <v>0</v>
      </c>
      <c r="K112" s="104">
        <f t="shared" si="737"/>
        <v>0</v>
      </c>
      <c r="L112" s="104">
        <f t="shared" si="737"/>
        <v>0</v>
      </c>
      <c r="M112" s="104">
        <f t="shared" si="737"/>
        <v>0</v>
      </c>
      <c r="N112" s="104">
        <f t="shared" si="737"/>
        <v>0</v>
      </c>
      <c r="O112" s="104">
        <f t="shared" si="737"/>
        <v>0</v>
      </c>
      <c r="P112" s="104">
        <f t="shared" si="737"/>
        <v>0</v>
      </c>
      <c r="Q112" s="104">
        <f t="shared" si="737"/>
        <v>0</v>
      </c>
      <c r="R112" s="104">
        <f t="shared" si="737"/>
        <v>0</v>
      </c>
      <c r="S112" s="104">
        <f t="shared" si="737"/>
        <v>0</v>
      </c>
      <c r="T112" s="104">
        <f t="shared" si="737"/>
        <v>0</v>
      </c>
      <c r="U112" s="104">
        <f t="shared" si="737"/>
        <v>0</v>
      </c>
      <c r="V112" s="104">
        <f t="shared" si="737"/>
        <v>0</v>
      </c>
      <c r="W112" s="104">
        <f t="shared" si="737"/>
        <v>0</v>
      </c>
      <c r="X112" s="104">
        <f t="shared" si="737"/>
        <v>0</v>
      </c>
      <c r="Y112" s="104">
        <f t="shared" si="737"/>
        <v>0</v>
      </c>
      <c r="Z112" s="104">
        <f t="shared" si="737"/>
        <v>0</v>
      </c>
      <c r="AA112" s="104">
        <f t="shared" si="737"/>
        <v>0</v>
      </c>
      <c r="AB112" s="104">
        <f t="shared" si="737"/>
        <v>0</v>
      </c>
      <c r="AC112" s="104">
        <f t="shared" si="737"/>
        <v>0</v>
      </c>
      <c r="AD112" s="104">
        <f t="shared" si="737"/>
        <v>0</v>
      </c>
      <c r="AE112" s="104">
        <f t="shared" si="737"/>
        <v>0</v>
      </c>
      <c r="AF112" s="104">
        <f t="shared" si="737"/>
        <v>0</v>
      </c>
      <c r="AG112" s="104">
        <f t="shared" si="737"/>
        <v>0</v>
      </c>
      <c r="AH112" s="104">
        <f t="shared" si="737"/>
        <v>0</v>
      </c>
      <c r="AI112" s="104">
        <f t="shared" si="737"/>
        <v>0</v>
      </c>
      <c r="AJ112" s="104">
        <f t="shared" si="737"/>
        <v>0</v>
      </c>
      <c r="AK112" s="104">
        <f t="shared" si="737"/>
        <v>0</v>
      </c>
      <c r="AL112" s="104">
        <f t="shared" si="737"/>
        <v>0</v>
      </c>
      <c r="AM112" s="104">
        <f t="shared" si="737"/>
        <v>0</v>
      </c>
      <c r="AN112" s="104">
        <f t="shared" si="737"/>
        <v>0</v>
      </c>
      <c r="AO112" s="104">
        <f t="shared" si="737"/>
        <v>0</v>
      </c>
      <c r="AP112" s="104">
        <f t="shared" si="737"/>
        <v>0</v>
      </c>
      <c r="AQ112" s="104">
        <f t="shared" si="737"/>
        <v>0</v>
      </c>
      <c r="AR112" s="104">
        <f t="shared" si="737"/>
        <v>0</v>
      </c>
      <c r="AS112" s="104">
        <f t="shared" si="737"/>
        <v>0</v>
      </c>
      <c r="AT112" s="104">
        <f t="shared" si="737"/>
        <v>0</v>
      </c>
      <c r="AU112" s="104">
        <f t="shared" si="737"/>
        <v>0</v>
      </c>
      <c r="AV112" s="104">
        <f t="shared" si="737"/>
        <v>0</v>
      </c>
      <c r="AW112" s="104">
        <f t="shared" si="737"/>
        <v>0</v>
      </c>
      <c r="AX112" s="104">
        <f t="shared" si="737"/>
        <v>0</v>
      </c>
      <c r="AY112" s="104">
        <f t="shared" si="737"/>
        <v>0</v>
      </c>
      <c r="AZ112" s="104">
        <f t="shared" si="737"/>
        <v>0</v>
      </c>
      <c r="BA112" s="104">
        <f t="shared" si="737"/>
        <v>0</v>
      </c>
      <c r="BB112" s="104">
        <f t="shared" si="737"/>
        <v>0</v>
      </c>
      <c r="BC112" s="104">
        <f t="shared" si="737"/>
        <v>0</v>
      </c>
      <c r="BD112" s="104">
        <f t="shared" si="737"/>
        <v>0</v>
      </c>
      <c r="BE112" s="9">
        <f t="shared" ref="BE112:BE120" si="738">SUM(G112:BD112)</f>
        <v>0</v>
      </c>
      <c r="BF112" s="104"/>
      <c r="BG112" s="104">
        <f>DG112*G112</f>
        <v>0</v>
      </c>
      <c r="BH112" s="104">
        <f t="shared" ref="BH112:DD112" si="739">DH112*H112</f>
        <v>0</v>
      </c>
      <c r="BI112" s="104">
        <f t="shared" si="739"/>
        <v>0</v>
      </c>
      <c r="BJ112" s="104">
        <f t="shared" si="739"/>
        <v>0</v>
      </c>
      <c r="BK112" s="104">
        <f t="shared" si="739"/>
        <v>0</v>
      </c>
      <c r="BL112" s="104">
        <f t="shared" si="739"/>
        <v>0</v>
      </c>
      <c r="BM112" s="104">
        <f t="shared" si="739"/>
        <v>0</v>
      </c>
      <c r="BN112" s="104">
        <f t="shared" si="739"/>
        <v>0</v>
      </c>
      <c r="BO112" s="104">
        <f t="shared" si="739"/>
        <v>0</v>
      </c>
      <c r="BP112" s="104">
        <f t="shared" si="739"/>
        <v>0</v>
      </c>
      <c r="BQ112" s="104">
        <f t="shared" si="739"/>
        <v>0</v>
      </c>
      <c r="BR112" s="104">
        <f t="shared" si="739"/>
        <v>0</v>
      </c>
      <c r="BS112" s="104">
        <f t="shared" si="739"/>
        <v>0</v>
      </c>
      <c r="BT112" s="104">
        <f t="shared" si="739"/>
        <v>0</v>
      </c>
      <c r="BU112" s="104">
        <f t="shared" si="739"/>
        <v>0</v>
      </c>
      <c r="BV112" s="104">
        <f t="shared" si="739"/>
        <v>0</v>
      </c>
      <c r="BW112" s="104">
        <f t="shared" si="739"/>
        <v>0</v>
      </c>
      <c r="BX112" s="104">
        <f t="shared" si="739"/>
        <v>0</v>
      </c>
      <c r="BY112" s="104">
        <f t="shared" si="739"/>
        <v>0</v>
      </c>
      <c r="BZ112" s="104">
        <f t="shared" si="739"/>
        <v>0</v>
      </c>
      <c r="CA112" s="104">
        <f t="shared" si="739"/>
        <v>0</v>
      </c>
      <c r="CB112" s="104">
        <f t="shared" si="739"/>
        <v>0</v>
      </c>
      <c r="CC112" s="104">
        <f t="shared" si="739"/>
        <v>0</v>
      </c>
      <c r="CD112" s="104">
        <f t="shared" si="739"/>
        <v>0</v>
      </c>
      <c r="CE112" s="104">
        <f t="shared" si="739"/>
        <v>0</v>
      </c>
      <c r="CF112" s="104">
        <f t="shared" si="739"/>
        <v>0</v>
      </c>
      <c r="CG112" s="104">
        <f t="shared" si="739"/>
        <v>0</v>
      </c>
      <c r="CH112" s="104">
        <f t="shared" si="739"/>
        <v>0</v>
      </c>
      <c r="CI112" s="104">
        <f t="shared" si="739"/>
        <v>0</v>
      </c>
      <c r="CJ112" s="104">
        <f t="shared" si="739"/>
        <v>0</v>
      </c>
      <c r="CK112" s="104">
        <f t="shared" si="739"/>
        <v>0</v>
      </c>
      <c r="CL112" s="104">
        <f t="shared" si="739"/>
        <v>0</v>
      </c>
      <c r="CM112" s="104">
        <f t="shared" si="739"/>
        <v>0</v>
      </c>
      <c r="CN112" s="104">
        <f t="shared" si="739"/>
        <v>0</v>
      </c>
      <c r="CO112" s="104">
        <f t="shared" si="739"/>
        <v>0</v>
      </c>
      <c r="CP112" s="104">
        <f t="shared" si="739"/>
        <v>0</v>
      </c>
      <c r="CQ112" s="104">
        <f t="shared" si="739"/>
        <v>0</v>
      </c>
      <c r="CR112" s="104">
        <f t="shared" si="739"/>
        <v>0</v>
      </c>
      <c r="CS112" s="104">
        <f t="shared" si="739"/>
        <v>0</v>
      </c>
      <c r="CT112" s="104">
        <f t="shared" si="739"/>
        <v>0</v>
      </c>
      <c r="CU112" s="104">
        <f t="shared" si="739"/>
        <v>0</v>
      </c>
      <c r="CV112" s="104">
        <f t="shared" si="739"/>
        <v>0</v>
      </c>
      <c r="CW112" s="104">
        <f t="shared" si="739"/>
        <v>0</v>
      </c>
      <c r="CX112" s="104">
        <f t="shared" si="739"/>
        <v>0</v>
      </c>
      <c r="CY112" s="104">
        <f t="shared" si="739"/>
        <v>0</v>
      </c>
      <c r="CZ112" s="104">
        <f t="shared" si="739"/>
        <v>0</v>
      </c>
      <c r="DA112" s="104">
        <f t="shared" si="739"/>
        <v>0</v>
      </c>
      <c r="DB112" s="104">
        <f t="shared" si="739"/>
        <v>0</v>
      </c>
      <c r="DC112" s="104">
        <f t="shared" si="739"/>
        <v>0</v>
      </c>
      <c r="DD112" s="104">
        <f t="shared" si="739"/>
        <v>0</v>
      </c>
      <c r="DE112" s="76">
        <f>SUM(BG112:DD112)</f>
        <v>0</v>
      </c>
      <c r="DF112" s="70"/>
      <c r="DG112" s="230">
        <f>DG99+DG$97+DG$13</f>
        <v>828.25641331112422</v>
      </c>
      <c r="DH112" s="436">
        <f t="shared" ref="DH112:FD112" si="740">DH99+DH$97+DH$13</f>
        <v>735.18441331112422</v>
      </c>
      <c r="DI112" s="436">
        <f t="shared" si="740"/>
        <v>826.26141331112422</v>
      </c>
      <c r="DJ112" s="436">
        <f t="shared" si="740"/>
        <v>1249.5065359751902</v>
      </c>
      <c r="DK112" s="436">
        <f t="shared" si="740"/>
        <v>796.98741331112421</v>
      </c>
      <c r="DL112" s="436">
        <f t="shared" si="740"/>
        <v>1468.7284133111243</v>
      </c>
      <c r="DM112" s="436">
        <f t="shared" si="740"/>
        <v>728.23053207189355</v>
      </c>
      <c r="DN112" s="436">
        <f t="shared" si="740"/>
        <v>659.77053207189351</v>
      </c>
      <c r="DO112" s="436">
        <f t="shared" si="740"/>
        <v>1071.3705320718934</v>
      </c>
      <c r="DP112" s="436">
        <f t="shared" si="740"/>
        <v>876.91053207189339</v>
      </c>
      <c r="DQ112" s="436">
        <f t="shared" si="740"/>
        <v>754.48053207189355</v>
      </c>
      <c r="DR112" s="436">
        <f t="shared" si="740"/>
        <v>781.57053207189347</v>
      </c>
      <c r="DS112" s="436">
        <f t="shared" si="740"/>
        <v>826.34617320341022</v>
      </c>
      <c r="DT112" s="436">
        <f t="shared" si="740"/>
        <v>815.06917320341017</v>
      </c>
      <c r="DU112" s="436">
        <f t="shared" si="740"/>
        <v>792.80917320341018</v>
      </c>
      <c r="DV112" s="436">
        <f t="shared" si="740"/>
        <v>1157.7441732034101</v>
      </c>
      <c r="DW112" s="436">
        <f t="shared" si="740"/>
        <v>740.93917320341029</v>
      </c>
      <c r="DX112" s="436">
        <f t="shared" si="740"/>
        <v>780.33517320341025</v>
      </c>
      <c r="DY112" s="436">
        <f t="shared" si="740"/>
        <v>893.60917320341025</v>
      </c>
      <c r="DZ112" s="436">
        <f t="shared" si="740"/>
        <v>814.08217320341032</v>
      </c>
      <c r="EA112" s="436">
        <f t="shared" si="740"/>
        <v>671.0636798509729</v>
      </c>
      <c r="EB112" s="436">
        <f t="shared" si="740"/>
        <v>693.953679850973</v>
      </c>
      <c r="EC112" s="436">
        <f t="shared" si="740"/>
        <v>1026.3291732034102</v>
      </c>
      <c r="ED112" s="436">
        <f t="shared" si="740"/>
        <v>647.75367985097296</v>
      </c>
      <c r="EE112" s="436">
        <f t="shared" si="740"/>
        <v>721.57717320341021</v>
      </c>
      <c r="EF112" s="436">
        <f t="shared" si="740"/>
        <v>793.49367985097297</v>
      </c>
      <c r="EG112" s="436">
        <f t="shared" si="740"/>
        <v>717.05367985097291</v>
      </c>
      <c r="EH112" s="436">
        <f t="shared" si="740"/>
        <v>670.64367985097294</v>
      </c>
      <c r="EI112" s="436">
        <f t="shared" si="740"/>
        <v>1015.6754958211343</v>
      </c>
      <c r="EJ112" s="436">
        <f t="shared" si="740"/>
        <v>703.82549582113427</v>
      </c>
      <c r="EK112" s="436">
        <f t="shared" si="740"/>
        <v>857.54549582113418</v>
      </c>
      <c r="EL112" s="436">
        <f t="shared" si="740"/>
        <v>616.67549582113429</v>
      </c>
      <c r="EM112" s="436">
        <f t="shared" si="740"/>
        <v>1001.9901732034102</v>
      </c>
      <c r="EN112" s="436">
        <f t="shared" si="740"/>
        <v>1106.2551732034103</v>
      </c>
      <c r="EO112" s="436">
        <f t="shared" si="740"/>
        <v>1018.0761732034102</v>
      </c>
      <c r="EP112" s="436">
        <f t="shared" si="740"/>
        <v>935.65117320341028</v>
      </c>
      <c r="EQ112" s="436">
        <f t="shared" si="740"/>
        <v>764.45917320341027</v>
      </c>
      <c r="ER112" s="436">
        <f t="shared" si="740"/>
        <v>843.86017320341034</v>
      </c>
      <c r="ES112" s="436">
        <f t="shared" si="740"/>
        <v>1028.4921732034104</v>
      </c>
      <c r="ET112" s="436">
        <f t="shared" si="740"/>
        <v>745.55917320341018</v>
      </c>
      <c r="EU112" s="436">
        <f t="shared" si="740"/>
        <v>799.31917320341017</v>
      </c>
      <c r="EV112" s="436">
        <f t="shared" si="740"/>
        <v>777.26917320341022</v>
      </c>
      <c r="EW112" s="436">
        <f t="shared" si="740"/>
        <v>685.76367985097295</v>
      </c>
      <c r="EX112" s="436">
        <f t="shared" si="740"/>
        <v>599.87367985097296</v>
      </c>
      <c r="EY112" s="436">
        <f t="shared" si="740"/>
        <v>829.82367985097289</v>
      </c>
      <c r="EZ112" s="436">
        <f t="shared" si="740"/>
        <v>882.953679850973</v>
      </c>
      <c r="FA112" s="436">
        <f t="shared" si="740"/>
        <v>1077.8336798509729</v>
      </c>
      <c r="FB112" s="436">
        <f t="shared" si="740"/>
        <v>1160.7836798509729</v>
      </c>
      <c r="FC112" s="436">
        <f t="shared" si="740"/>
        <v>1109.5436798509729</v>
      </c>
      <c r="FD112" s="436">
        <f t="shared" si="740"/>
        <v>1049.4186798509729</v>
      </c>
      <c r="FE112" s="237" t="s">
        <v>546</v>
      </c>
      <c r="FF112" s="70"/>
      <c r="FG112" s="70"/>
      <c r="FH112" s="70"/>
      <c r="FI112" s="70"/>
    </row>
    <row r="113" spans="1:165" s="77" customFormat="1">
      <c r="A113" s="1" t="s">
        <v>117</v>
      </c>
      <c r="B113" s="2" t="s">
        <v>198</v>
      </c>
      <c r="C113" s="72"/>
      <c r="D113" s="70">
        <v>3</v>
      </c>
      <c r="E113" s="70">
        <v>2</v>
      </c>
      <c r="F113" s="91" t="s">
        <v>545</v>
      </c>
      <c r="G113" s="104">
        <f>G100</f>
        <v>0</v>
      </c>
      <c r="H113" s="104">
        <f t="shared" ref="G113:V118" si="741">H100</f>
        <v>0</v>
      </c>
      <c r="I113" s="104">
        <f t="shared" si="741"/>
        <v>0</v>
      </c>
      <c r="J113" s="104">
        <f t="shared" si="741"/>
        <v>0</v>
      </c>
      <c r="K113" s="104">
        <f t="shared" si="741"/>
        <v>0</v>
      </c>
      <c r="L113" s="104">
        <f t="shared" si="741"/>
        <v>0</v>
      </c>
      <c r="M113" s="104">
        <f t="shared" si="741"/>
        <v>0</v>
      </c>
      <c r="N113" s="104">
        <f t="shared" si="741"/>
        <v>0</v>
      </c>
      <c r="O113" s="104">
        <f t="shared" si="741"/>
        <v>0</v>
      </c>
      <c r="P113" s="104">
        <f t="shared" si="741"/>
        <v>0</v>
      </c>
      <c r="Q113" s="104">
        <f t="shared" si="741"/>
        <v>0</v>
      </c>
      <c r="R113" s="104">
        <f t="shared" si="741"/>
        <v>0</v>
      </c>
      <c r="S113" s="104">
        <f t="shared" si="741"/>
        <v>0</v>
      </c>
      <c r="T113" s="104">
        <f t="shared" si="741"/>
        <v>0</v>
      </c>
      <c r="U113" s="104">
        <f t="shared" si="741"/>
        <v>0</v>
      </c>
      <c r="V113" s="104">
        <f t="shared" si="741"/>
        <v>0</v>
      </c>
      <c r="W113" s="104">
        <f t="shared" si="737"/>
        <v>0</v>
      </c>
      <c r="X113" s="104">
        <f t="shared" si="737"/>
        <v>0</v>
      </c>
      <c r="Y113" s="104">
        <f t="shared" si="737"/>
        <v>0</v>
      </c>
      <c r="Z113" s="104">
        <f t="shared" si="737"/>
        <v>0</v>
      </c>
      <c r="AA113" s="104">
        <f t="shared" si="737"/>
        <v>0</v>
      </c>
      <c r="AB113" s="104">
        <f t="shared" si="737"/>
        <v>0</v>
      </c>
      <c r="AC113" s="104">
        <f t="shared" si="737"/>
        <v>0</v>
      </c>
      <c r="AD113" s="104">
        <f t="shared" si="737"/>
        <v>0</v>
      </c>
      <c r="AE113" s="104">
        <f t="shared" si="737"/>
        <v>0</v>
      </c>
      <c r="AF113" s="104">
        <f t="shared" si="737"/>
        <v>0</v>
      </c>
      <c r="AG113" s="104">
        <f t="shared" si="737"/>
        <v>0</v>
      </c>
      <c r="AH113" s="104">
        <f t="shared" si="737"/>
        <v>0</v>
      </c>
      <c r="AI113" s="104">
        <f t="shared" si="737"/>
        <v>0</v>
      </c>
      <c r="AJ113" s="104">
        <f t="shared" si="737"/>
        <v>0</v>
      </c>
      <c r="AK113" s="104">
        <f t="shared" si="737"/>
        <v>0</v>
      </c>
      <c r="AL113" s="104">
        <f t="shared" si="737"/>
        <v>0</v>
      </c>
      <c r="AM113" s="104">
        <f t="shared" si="737"/>
        <v>0</v>
      </c>
      <c r="AN113" s="104">
        <f t="shared" si="737"/>
        <v>0</v>
      </c>
      <c r="AO113" s="104">
        <f t="shared" si="737"/>
        <v>0</v>
      </c>
      <c r="AP113" s="104">
        <f t="shared" si="737"/>
        <v>0</v>
      </c>
      <c r="AQ113" s="104">
        <f t="shared" si="737"/>
        <v>0</v>
      </c>
      <c r="AR113" s="104">
        <f t="shared" si="737"/>
        <v>0</v>
      </c>
      <c r="AS113" s="104">
        <f t="shared" si="737"/>
        <v>0</v>
      </c>
      <c r="AT113" s="104">
        <f t="shared" si="737"/>
        <v>0</v>
      </c>
      <c r="AU113" s="104">
        <f t="shared" si="737"/>
        <v>0</v>
      </c>
      <c r="AV113" s="104">
        <f t="shared" si="737"/>
        <v>0</v>
      </c>
      <c r="AW113" s="104">
        <f t="shared" si="737"/>
        <v>0</v>
      </c>
      <c r="AX113" s="104">
        <f t="shared" si="737"/>
        <v>0</v>
      </c>
      <c r="AY113" s="104">
        <f t="shared" si="737"/>
        <v>0</v>
      </c>
      <c r="AZ113" s="104">
        <f t="shared" si="737"/>
        <v>0</v>
      </c>
      <c r="BA113" s="104">
        <f t="shared" si="737"/>
        <v>0</v>
      </c>
      <c r="BB113" s="104">
        <f t="shared" si="737"/>
        <v>0</v>
      </c>
      <c r="BC113" s="104">
        <f t="shared" si="737"/>
        <v>5</v>
      </c>
      <c r="BD113" s="104">
        <f t="shared" si="737"/>
        <v>0</v>
      </c>
      <c r="BE113" s="9">
        <f t="shared" si="738"/>
        <v>5</v>
      </c>
      <c r="BF113" s="104"/>
      <c r="BG113" s="104">
        <f t="shared" ref="BG113:BG118" si="742">DG113*G113</f>
        <v>0</v>
      </c>
      <c r="BH113" s="104">
        <f t="shared" ref="BH113:BH118" si="743">DH113*H113</f>
        <v>0</v>
      </c>
      <c r="BI113" s="104">
        <f t="shared" ref="BI113:BI118" si="744">DI113*I113</f>
        <v>0</v>
      </c>
      <c r="BJ113" s="104">
        <f t="shared" ref="BJ113:BJ118" si="745">DJ113*J113</f>
        <v>0</v>
      </c>
      <c r="BK113" s="104">
        <f t="shared" ref="BK113:BK118" si="746">DK113*K113</f>
        <v>0</v>
      </c>
      <c r="BL113" s="104">
        <f t="shared" ref="BL113:BL118" si="747">DL113*L113</f>
        <v>0</v>
      </c>
      <c r="BM113" s="104">
        <f t="shared" ref="BM113:BM118" si="748">DM113*M113</f>
        <v>0</v>
      </c>
      <c r="BN113" s="104">
        <f t="shared" ref="BN113:BN118" si="749">DN113*N113</f>
        <v>0</v>
      </c>
      <c r="BO113" s="104">
        <f t="shared" ref="BO113:BO118" si="750">DO113*O113</f>
        <v>0</v>
      </c>
      <c r="BP113" s="104">
        <f t="shared" ref="BP113:BP118" si="751">DP113*P113</f>
        <v>0</v>
      </c>
      <c r="BQ113" s="104">
        <f t="shared" ref="BQ113:BQ118" si="752">DQ113*Q113</f>
        <v>0</v>
      </c>
      <c r="BR113" s="104">
        <f t="shared" ref="BR113:BR118" si="753">DR113*R113</f>
        <v>0</v>
      </c>
      <c r="BS113" s="104">
        <f t="shared" ref="BS113:BS118" si="754">DS113*S113</f>
        <v>0</v>
      </c>
      <c r="BT113" s="104">
        <f t="shared" ref="BT113:BT118" si="755">DT113*T113</f>
        <v>0</v>
      </c>
      <c r="BU113" s="104">
        <f t="shared" ref="BU113:BU118" si="756">DU113*U113</f>
        <v>0</v>
      </c>
      <c r="BV113" s="104">
        <f t="shared" ref="BV113:BV118" si="757">DV113*V113</f>
        <v>0</v>
      </c>
      <c r="BW113" s="104">
        <f t="shared" ref="BW113:BW118" si="758">DW113*W113</f>
        <v>0</v>
      </c>
      <c r="BX113" s="104">
        <f t="shared" ref="BX113:BX118" si="759">DX113*X113</f>
        <v>0</v>
      </c>
      <c r="BY113" s="104">
        <f t="shared" ref="BY113:BY118" si="760">DY113*Y113</f>
        <v>0</v>
      </c>
      <c r="BZ113" s="104">
        <f t="shared" ref="BZ113:BZ118" si="761">DZ113*Z113</f>
        <v>0</v>
      </c>
      <c r="CA113" s="104">
        <f t="shared" ref="CA113:CA118" si="762">EA113*AA113</f>
        <v>0</v>
      </c>
      <c r="CB113" s="104">
        <f t="shared" ref="CB113:CB118" si="763">EB113*AB113</f>
        <v>0</v>
      </c>
      <c r="CC113" s="104">
        <f t="shared" ref="CC113:CC118" si="764">EC113*AC113</f>
        <v>0</v>
      </c>
      <c r="CD113" s="104">
        <f t="shared" ref="CD113:CD118" si="765">ED113*AD113</f>
        <v>0</v>
      </c>
      <c r="CE113" s="104">
        <f t="shared" ref="CE113:CE118" si="766">EE113*AE113</f>
        <v>0</v>
      </c>
      <c r="CF113" s="104">
        <f t="shared" ref="CF113:CF118" si="767">EF113*AF113</f>
        <v>0</v>
      </c>
      <c r="CG113" s="104">
        <f t="shared" ref="CG113:CG118" si="768">EG113*AG113</f>
        <v>0</v>
      </c>
      <c r="CH113" s="104">
        <f t="shared" ref="CH113:CH118" si="769">EH113*AH113</f>
        <v>0</v>
      </c>
      <c r="CI113" s="104">
        <f t="shared" ref="CI113:CI118" si="770">EI113*AI113</f>
        <v>0</v>
      </c>
      <c r="CJ113" s="104">
        <f t="shared" ref="CJ113:CJ118" si="771">EJ113*AJ113</f>
        <v>0</v>
      </c>
      <c r="CK113" s="104">
        <f t="shared" ref="CK113:CK118" si="772">EK113*AK113</f>
        <v>0</v>
      </c>
      <c r="CL113" s="104">
        <f t="shared" ref="CL113:CL118" si="773">EL113*AL113</f>
        <v>0</v>
      </c>
      <c r="CM113" s="104">
        <f t="shared" ref="CM113:CM118" si="774">EM113*AM113</f>
        <v>0</v>
      </c>
      <c r="CN113" s="104">
        <f t="shared" ref="CN113:CN118" si="775">EN113*AN113</f>
        <v>0</v>
      </c>
      <c r="CO113" s="104">
        <f t="shared" ref="CO113:CO118" si="776">EO113*AO113</f>
        <v>0</v>
      </c>
      <c r="CP113" s="104">
        <f t="shared" ref="CP113:CP118" si="777">EP113*AP113</f>
        <v>0</v>
      </c>
      <c r="CQ113" s="104">
        <f t="shared" ref="CQ113:CQ118" si="778">EQ113*AQ113</f>
        <v>0</v>
      </c>
      <c r="CR113" s="104">
        <f t="shared" ref="CR113:CR118" si="779">ER113*AR113</f>
        <v>0</v>
      </c>
      <c r="CS113" s="104">
        <f t="shared" ref="CS113:CS118" si="780">ES113*AS113</f>
        <v>0</v>
      </c>
      <c r="CT113" s="104">
        <f t="shared" ref="CT113:CT118" si="781">ET113*AT113</f>
        <v>0</v>
      </c>
      <c r="CU113" s="104">
        <f t="shared" ref="CU113:CU118" si="782">EU113*AU113</f>
        <v>0</v>
      </c>
      <c r="CV113" s="104">
        <f t="shared" ref="CV113:CV118" si="783">EV113*AV113</f>
        <v>0</v>
      </c>
      <c r="CW113" s="104">
        <f t="shared" ref="CW113:CW118" si="784">EW113*AW113</f>
        <v>0</v>
      </c>
      <c r="CX113" s="104">
        <f t="shared" ref="CX113:CX118" si="785">EX113*AX113</f>
        <v>0</v>
      </c>
      <c r="CY113" s="104">
        <f t="shared" ref="CY113:CY118" si="786">EY113*AY113</f>
        <v>0</v>
      </c>
      <c r="CZ113" s="104">
        <f t="shared" ref="CZ113:CZ118" si="787">EZ113*AZ113</f>
        <v>0</v>
      </c>
      <c r="DA113" s="104">
        <f t="shared" ref="DA113:DA118" si="788">FA113*BA113</f>
        <v>0</v>
      </c>
      <c r="DB113" s="104">
        <f t="shared" ref="DB113:DB118" si="789">FB113*BB113</f>
        <v>0</v>
      </c>
      <c r="DC113" s="104">
        <f t="shared" ref="DC113:DC118" si="790">FC113*BC113</f>
        <v>133690.40089925486</v>
      </c>
      <c r="DD113" s="104">
        <f t="shared" ref="DD113:DD118" si="791">FD113*BD113</f>
        <v>0</v>
      </c>
      <c r="DE113" s="76">
        <f t="shared" si="734"/>
        <v>133690.40089925486</v>
      </c>
      <c r="DF113" s="70"/>
      <c r="DG113" s="436">
        <f t="shared" ref="DG113:DV113" si="792">DG100+DG$97+DG$13</f>
        <v>828.25641331112422</v>
      </c>
      <c r="DH113" s="436">
        <f t="shared" si="792"/>
        <v>735.18441331112422</v>
      </c>
      <c r="DI113" s="436">
        <f t="shared" si="792"/>
        <v>826.26141331112422</v>
      </c>
      <c r="DJ113" s="436">
        <f t="shared" si="792"/>
        <v>1249.5065359751902</v>
      </c>
      <c r="DK113" s="436">
        <f t="shared" si="792"/>
        <v>796.98741331112421</v>
      </c>
      <c r="DL113" s="436">
        <f t="shared" si="792"/>
        <v>1468.7284133111243</v>
      </c>
      <c r="DM113" s="436">
        <f t="shared" si="792"/>
        <v>728.23053207189355</v>
      </c>
      <c r="DN113" s="436">
        <f t="shared" si="792"/>
        <v>659.77053207189351</v>
      </c>
      <c r="DO113" s="436">
        <f t="shared" si="792"/>
        <v>1071.3705320718934</v>
      </c>
      <c r="DP113" s="436">
        <f t="shared" si="792"/>
        <v>876.91053207189339</v>
      </c>
      <c r="DQ113" s="436">
        <f t="shared" si="792"/>
        <v>754.48053207189355</v>
      </c>
      <c r="DR113" s="436">
        <f t="shared" si="792"/>
        <v>781.57053207189347</v>
      </c>
      <c r="DS113" s="436">
        <f t="shared" si="792"/>
        <v>826.34617320341022</v>
      </c>
      <c r="DT113" s="436">
        <f t="shared" si="792"/>
        <v>815.06917320341017</v>
      </c>
      <c r="DU113" s="436">
        <f t="shared" si="792"/>
        <v>792.80917320341018</v>
      </c>
      <c r="DV113" s="436">
        <f t="shared" si="792"/>
        <v>1157.7441732034101</v>
      </c>
      <c r="DW113" s="436">
        <f t="shared" ref="DW113:FD113" si="793">DW100+DW$97+DW$13</f>
        <v>740.93917320341029</v>
      </c>
      <c r="DX113" s="436">
        <f t="shared" si="793"/>
        <v>780.33517320341025</v>
      </c>
      <c r="DY113" s="436">
        <f t="shared" si="793"/>
        <v>893.60917320341025</v>
      </c>
      <c r="DZ113" s="436">
        <f t="shared" si="793"/>
        <v>814.08217320341032</v>
      </c>
      <c r="EA113" s="436">
        <f t="shared" si="793"/>
        <v>671.0636798509729</v>
      </c>
      <c r="EB113" s="436">
        <f t="shared" si="793"/>
        <v>693.953679850973</v>
      </c>
      <c r="EC113" s="436">
        <f t="shared" si="793"/>
        <v>1026.3291732034102</v>
      </c>
      <c r="ED113" s="436">
        <f t="shared" si="793"/>
        <v>647.75367985097296</v>
      </c>
      <c r="EE113" s="436">
        <f t="shared" si="793"/>
        <v>721.57717320341021</v>
      </c>
      <c r="EF113" s="436">
        <f t="shared" si="793"/>
        <v>793.49367985097297</v>
      </c>
      <c r="EG113" s="436">
        <f t="shared" si="793"/>
        <v>717.05367985097291</v>
      </c>
      <c r="EH113" s="436">
        <f t="shared" si="793"/>
        <v>670.64367985097294</v>
      </c>
      <c r="EI113" s="436">
        <f t="shared" si="793"/>
        <v>1015.6754958211343</v>
      </c>
      <c r="EJ113" s="436">
        <f t="shared" si="793"/>
        <v>703.82549582113427</v>
      </c>
      <c r="EK113" s="436">
        <f t="shared" si="793"/>
        <v>857.54549582113418</v>
      </c>
      <c r="EL113" s="436">
        <f t="shared" si="793"/>
        <v>616.67549582113429</v>
      </c>
      <c r="EM113" s="436">
        <f t="shared" si="793"/>
        <v>1001.9901732034102</v>
      </c>
      <c r="EN113" s="436">
        <f t="shared" si="793"/>
        <v>1106.2551732034103</v>
      </c>
      <c r="EO113" s="436">
        <f t="shared" si="793"/>
        <v>1018.0761732034102</v>
      </c>
      <c r="EP113" s="436">
        <f t="shared" si="793"/>
        <v>935.65117320341028</v>
      </c>
      <c r="EQ113" s="436">
        <f t="shared" si="793"/>
        <v>764.45917320341027</v>
      </c>
      <c r="ER113" s="436">
        <f t="shared" si="793"/>
        <v>843.86017320341034</v>
      </c>
      <c r="ES113" s="436">
        <f t="shared" si="793"/>
        <v>1028.4921732034104</v>
      </c>
      <c r="ET113" s="436">
        <f t="shared" si="793"/>
        <v>745.55917320341018</v>
      </c>
      <c r="EU113" s="436">
        <f t="shared" si="793"/>
        <v>799.31917320341017</v>
      </c>
      <c r="EV113" s="436">
        <f t="shared" si="793"/>
        <v>777.26917320341022</v>
      </c>
      <c r="EW113" s="436">
        <f t="shared" si="793"/>
        <v>685.76367985097295</v>
      </c>
      <c r="EX113" s="436">
        <f t="shared" si="793"/>
        <v>599.87367985097296</v>
      </c>
      <c r="EY113" s="436">
        <f t="shared" si="793"/>
        <v>829.82367985097289</v>
      </c>
      <c r="EZ113" s="436">
        <f t="shared" si="793"/>
        <v>882.953679850973</v>
      </c>
      <c r="FA113" s="436">
        <f t="shared" si="793"/>
        <v>1077.8336798509729</v>
      </c>
      <c r="FB113" s="436">
        <f t="shared" si="793"/>
        <v>1160.7836798509729</v>
      </c>
      <c r="FC113" s="436">
        <f t="shared" si="793"/>
        <v>26738.080179850971</v>
      </c>
      <c r="FD113" s="436">
        <f t="shared" si="793"/>
        <v>1049.4186798509729</v>
      </c>
      <c r="FE113" s="231">
        <f t="shared" si="736"/>
        <v>26738.080179850971</v>
      </c>
      <c r="FF113" s="70"/>
      <c r="FG113" s="70"/>
      <c r="FH113" s="70"/>
      <c r="FI113" s="70"/>
    </row>
    <row r="114" spans="1:165" s="77" customFormat="1">
      <c r="A114" s="1" t="s">
        <v>117</v>
      </c>
      <c r="B114" s="2" t="s">
        <v>199</v>
      </c>
      <c r="C114" s="72"/>
      <c r="D114" s="70">
        <v>3</v>
      </c>
      <c r="E114" s="70">
        <v>2</v>
      </c>
      <c r="F114" s="91" t="s">
        <v>545</v>
      </c>
      <c r="G114" s="104">
        <f t="shared" si="741"/>
        <v>0</v>
      </c>
      <c r="H114" s="104">
        <f t="shared" si="737"/>
        <v>0</v>
      </c>
      <c r="I114" s="104">
        <f t="shared" si="737"/>
        <v>0</v>
      </c>
      <c r="J114" s="104">
        <f t="shared" si="737"/>
        <v>0</v>
      </c>
      <c r="K114" s="104">
        <f t="shared" si="737"/>
        <v>0</v>
      </c>
      <c r="L114" s="104">
        <f t="shared" si="737"/>
        <v>0</v>
      </c>
      <c r="M114" s="104">
        <f t="shared" si="737"/>
        <v>0</v>
      </c>
      <c r="N114" s="104">
        <f t="shared" si="737"/>
        <v>0</v>
      </c>
      <c r="O114" s="104">
        <f t="shared" si="737"/>
        <v>0</v>
      </c>
      <c r="P114" s="104">
        <f t="shared" si="737"/>
        <v>0</v>
      </c>
      <c r="Q114" s="104">
        <f t="shared" si="737"/>
        <v>0</v>
      </c>
      <c r="R114" s="104">
        <f t="shared" si="737"/>
        <v>0</v>
      </c>
      <c r="S114" s="104">
        <f t="shared" si="737"/>
        <v>0</v>
      </c>
      <c r="T114" s="104">
        <f t="shared" si="737"/>
        <v>0</v>
      </c>
      <c r="U114" s="104">
        <f t="shared" si="737"/>
        <v>0</v>
      </c>
      <c r="V114" s="104">
        <f t="shared" si="737"/>
        <v>0</v>
      </c>
      <c r="W114" s="104">
        <f t="shared" si="737"/>
        <v>0</v>
      </c>
      <c r="X114" s="104">
        <f t="shared" si="737"/>
        <v>0</v>
      </c>
      <c r="Y114" s="104">
        <f t="shared" si="737"/>
        <v>0</v>
      </c>
      <c r="Z114" s="104">
        <f t="shared" si="737"/>
        <v>0</v>
      </c>
      <c r="AA114" s="104">
        <f t="shared" si="737"/>
        <v>0</v>
      </c>
      <c r="AB114" s="104">
        <f t="shared" si="737"/>
        <v>0</v>
      </c>
      <c r="AC114" s="104">
        <f t="shared" si="737"/>
        <v>0</v>
      </c>
      <c r="AD114" s="104">
        <f t="shared" si="737"/>
        <v>0</v>
      </c>
      <c r="AE114" s="104">
        <f t="shared" si="737"/>
        <v>0</v>
      </c>
      <c r="AF114" s="104">
        <f t="shared" si="737"/>
        <v>0</v>
      </c>
      <c r="AG114" s="104">
        <f t="shared" si="737"/>
        <v>0</v>
      </c>
      <c r="AH114" s="104">
        <f t="shared" si="737"/>
        <v>0</v>
      </c>
      <c r="AI114" s="104">
        <f t="shared" si="737"/>
        <v>0</v>
      </c>
      <c r="AJ114" s="104">
        <f t="shared" si="737"/>
        <v>0</v>
      </c>
      <c r="AK114" s="104">
        <f t="shared" si="737"/>
        <v>0</v>
      </c>
      <c r="AL114" s="104">
        <f t="shared" si="737"/>
        <v>0</v>
      </c>
      <c r="AM114" s="104">
        <f t="shared" si="737"/>
        <v>0</v>
      </c>
      <c r="AN114" s="104">
        <f t="shared" si="737"/>
        <v>0</v>
      </c>
      <c r="AO114" s="104">
        <f t="shared" si="737"/>
        <v>0</v>
      </c>
      <c r="AP114" s="104">
        <f t="shared" si="737"/>
        <v>0</v>
      </c>
      <c r="AQ114" s="104">
        <f t="shared" si="737"/>
        <v>0</v>
      </c>
      <c r="AR114" s="104">
        <f t="shared" si="737"/>
        <v>0</v>
      </c>
      <c r="AS114" s="104">
        <f t="shared" si="737"/>
        <v>0</v>
      </c>
      <c r="AT114" s="104">
        <f t="shared" si="737"/>
        <v>0</v>
      </c>
      <c r="AU114" s="104">
        <f t="shared" si="737"/>
        <v>0</v>
      </c>
      <c r="AV114" s="104">
        <f t="shared" si="737"/>
        <v>0</v>
      </c>
      <c r="AW114" s="104">
        <f t="shared" si="737"/>
        <v>0.42168674698795183</v>
      </c>
      <c r="AX114" s="104">
        <f t="shared" si="737"/>
        <v>0</v>
      </c>
      <c r="AY114" s="104">
        <f t="shared" si="737"/>
        <v>0</v>
      </c>
      <c r="AZ114" s="104">
        <f t="shared" si="737"/>
        <v>0</v>
      </c>
      <c r="BA114" s="104">
        <f t="shared" si="737"/>
        <v>0</v>
      </c>
      <c r="BB114" s="104">
        <f t="shared" si="737"/>
        <v>0</v>
      </c>
      <c r="BC114" s="104">
        <f t="shared" si="737"/>
        <v>4.2736842105263158</v>
      </c>
      <c r="BD114" s="104">
        <f t="shared" si="737"/>
        <v>0</v>
      </c>
      <c r="BE114" s="9">
        <f t="shared" si="738"/>
        <v>4.6953709575142675</v>
      </c>
      <c r="BF114" s="104"/>
      <c r="BG114" s="104">
        <f t="shared" si="742"/>
        <v>0</v>
      </c>
      <c r="BH114" s="104">
        <f t="shared" si="743"/>
        <v>0</v>
      </c>
      <c r="BI114" s="104">
        <f t="shared" si="744"/>
        <v>0</v>
      </c>
      <c r="BJ114" s="104">
        <f t="shared" si="745"/>
        <v>0</v>
      </c>
      <c r="BK114" s="104">
        <f t="shared" si="746"/>
        <v>0</v>
      </c>
      <c r="BL114" s="104">
        <f t="shared" si="747"/>
        <v>0</v>
      </c>
      <c r="BM114" s="104">
        <f t="shared" si="748"/>
        <v>0</v>
      </c>
      <c r="BN114" s="104">
        <f t="shared" si="749"/>
        <v>0</v>
      </c>
      <c r="BO114" s="104">
        <f t="shared" si="750"/>
        <v>0</v>
      </c>
      <c r="BP114" s="104">
        <f t="shared" si="751"/>
        <v>0</v>
      </c>
      <c r="BQ114" s="104">
        <f t="shared" si="752"/>
        <v>0</v>
      </c>
      <c r="BR114" s="104">
        <f t="shared" si="753"/>
        <v>0</v>
      </c>
      <c r="BS114" s="104">
        <f t="shared" si="754"/>
        <v>0</v>
      </c>
      <c r="BT114" s="104">
        <f t="shared" si="755"/>
        <v>0</v>
      </c>
      <c r="BU114" s="104">
        <f t="shared" si="756"/>
        <v>0</v>
      </c>
      <c r="BV114" s="104">
        <f t="shared" si="757"/>
        <v>0</v>
      </c>
      <c r="BW114" s="104">
        <f t="shared" si="758"/>
        <v>0</v>
      </c>
      <c r="BX114" s="104">
        <f t="shared" si="759"/>
        <v>0</v>
      </c>
      <c r="BY114" s="104">
        <f t="shared" si="760"/>
        <v>0</v>
      </c>
      <c r="BZ114" s="104">
        <f t="shared" si="761"/>
        <v>0</v>
      </c>
      <c r="CA114" s="104">
        <f t="shared" si="762"/>
        <v>0</v>
      </c>
      <c r="CB114" s="104">
        <f t="shared" si="763"/>
        <v>0</v>
      </c>
      <c r="CC114" s="104">
        <f t="shared" si="764"/>
        <v>0</v>
      </c>
      <c r="CD114" s="104">
        <f t="shared" si="765"/>
        <v>0</v>
      </c>
      <c r="CE114" s="104">
        <f t="shared" si="766"/>
        <v>0</v>
      </c>
      <c r="CF114" s="104">
        <f t="shared" si="767"/>
        <v>0</v>
      </c>
      <c r="CG114" s="104">
        <f t="shared" si="768"/>
        <v>0</v>
      </c>
      <c r="CH114" s="104">
        <f t="shared" si="769"/>
        <v>0</v>
      </c>
      <c r="CI114" s="104">
        <f t="shared" si="770"/>
        <v>0</v>
      </c>
      <c r="CJ114" s="104">
        <f t="shared" si="771"/>
        <v>0</v>
      </c>
      <c r="CK114" s="104">
        <f t="shared" si="772"/>
        <v>0</v>
      </c>
      <c r="CL114" s="104">
        <f t="shared" si="773"/>
        <v>0</v>
      </c>
      <c r="CM114" s="104">
        <f t="shared" si="774"/>
        <v>0</v>
      </c>
      <c r="CN114" s="104">
        <f t="shared" si="775"/>
        <v>0</v>
      </c>
      <c r="CO114" s="104">
        <f t="shared" si="776"/>
        <v>0</v>
      </c>
      <c r="CP114" s="104">
        <f t="shared" si="777"/>
        <v>0</v>
      </c>
      <c r="CQ114" s="104">
        <f t="shared" si="778"/>
        <v>0</v>
      </c>
      <c r="CR114" s="104">
        <f t="shared" si="779"/>
        <v>0</v>
      </c>
      <c r="CS114" s="104">
        <f t="shared" si="780"/>
        <v>0</v>
      </c>
      <c r="CT114" s="104">
        <f t="shared" si="781"/>
        <v>0</v>
      </c>
      <c r="CU114" s="104">
        <f t="shared" si="782"/>
        <v>0</v>
      </c>
      <c r="CV114" s="104">
        <f t="shared" si="783"/>
        <v>0</v>
      </c>
      <c r="CW114" s="104">
        <f t="shared" si="784"/>
        <v>6013.0612450701819</v>
      </c>
      <c r="CX114" s="104">
        <f t="shared" si="785"/>
        <v>0</v>
      </c>
      <c r="CY114" s="104">
        <f t="shared" si="786"/>
        <v>0</v>
      </c>
      <c r="CZ114" s="104">
        <f t="shared" si="787"/>
        <v>0</v>
      </c>
      <c r="DA114" s="104">
        <f t="shared" si="788"/>
        <v>0</v>
      </c>
      <c r="DB114" s="104">
        <f t="shared" si="789"/>
        <v>0</v>
      </c>
      <c r="DC114" s="104">
        <f t="shared" si="790"/>
        <v>63116.68478066854</v>
      </c>
      <c r="DD114" s="104">
        <f t="shared" si="791"/>
        <v>0</v>
      </c>
      <c r="DE114" s="76">
        <f t="shared" si="734"/>
        <v>69129.746025738728</v>
      </c>
      <c r="DF114" s="70"/>
      <c r="DG114" s="436">
        <f t="shared" ref="DG114:DV114" si="794">DG101+DG$97+DG$13</f>
        <v>828.25641331112422</v>
      </c>
      <c r="DH114" s="436">
        <f t="shared" si="794"/>
        <v>735.18441331112422</v>
      </c>
      <c r="DI114" s="436">
        <f t="shared" si="794"/>
        <v>826.26141331112422</v>
      </c>
      <c r="DJ114" s="436">
        <f t="shared" si="794"/>
        <v>1249.5065359751902</v>
      </c>
      <c r="DK114" s="436">
        <f t="shared" si="794"/>
        <v>796.98741331112421</v>
      </c>
      <c r="DL114" s="436">
        <f t="shared" si="794"/>
        <v>1468.7284133111243</v>
      </c>
      <c r="DM114" s="436">
        <f t="shared" si="794"/>
        <v>728.23053207189355</v>
      </c>
      <c r="DN114" s="436">
        <f t="shared" si="794"/>
        <v>659.77053207189351</v>
      </c>
      <c r="DO114" s="436">
        <f t="shared" si="794"/>
        <v>1071.3705320718934</v>
      </c>
      <c r="DP114" s="436">
        <f t="shared" si="794"/>
        <v>876.91053207189339</v>
      </c>
      <c r="DQ114" s="436">
        <f t="shared" si="794"/>
        <v>754.48053207189355</v>
      </c>
      <c r="DR114" s="436">
        <f t="shared" si="794"/>
        <v>781.57053207189347</v>
      </c>
      <c r="DS114" s="436">
        <f t="shared" si="794"/>
        <v>826.34617320341022</v>
      </c>
      <c r="DT114" s="436">
        <f t="shared" si="794"/>
        <v>815.06917320341017</v>
      </c>
      <c r="DU114" s="436">
        <f t="shared" si="794"/>
        <v>792.80917320341018</v>
      </c>
      <c r="DV114" s="436">
        <f t="shared" si="794"/>
        <v>1157.7441732034101</v>
      </c>
      <c r="DW114" s="436">
        <f t="shared" ref="DW114:FD114" si="795">DW101+DW$97+DW$13</f>
        <v>740.93917320341029</v>
      </c>
      <c r="DX114" s="436">
        <f t="shared" si="795"/>
        <v>780.33517320341025</v>
      </c>
      <c r="DY114" s="436">
        <f t="shared" si="795"/>
        <v>893.60917320341025</v>
      </c>
      <c r="DZ114" s="436">
        <f t="shared" si="795"/>
        <v>814.08217320341032</v>
      </c>
      <c r="EA114" s="436">
        <f t="shared" si="795"/>
        <v>671.0636798509729</v>
      </c>
      <c r="EB114" s="436">
        <f t="shared" si="795"/>
        <v>693.953679850973</v>
      </c>
      <c r="EC114" s="436">
        <f t="shared" si="795"/>
        <v>1026.3291732034102</v>
      </c>
      <c r="ED114" s="436">
        <f t="shared" si="795"/>
        <v>647.75367985097296</v>
      </c>
      <c r="EE114" s="436">
        <f t="shared" si="795"/>
        <v>721.57717320341021</v>
      </c>
      <c r="EF114" s="436">
        <f t="shared" si="795"/>
        <v>793.49367985097297</v>
      </c>
      <c r="EG114" s="436">
        <f t="shared" si="795"/>
        <v>717.05367985097291</v>
      </c>
      <c r="EH114" s="436">
        <f t="shared" si="795"/>
        <v>670.64367985097294</v>
      </c>
      <c r="EI114" s="436">
        <f t="shared" si="795"/>
        <v>1015.6754958211343</v>
      </c>
      <c r="EJ114" s="436">
        <f t="shared" si="795"/>
        <v>703.82549582113427</v>
      </c>
      <c r="EK114" s="436">
        <f t="shared" si="795"/>
        <v>857.54549582113418</v>
      </c>
      <c r="EL114" s="436">
        <f t="shared" si="795"/>
        <v>616.67549582113429</v>
      </c>
      <c r="EM114" s="436">
        <f t="shared" si="795"/>
        <v>1001.9901732034102</v>
      </c>
      <c r="EN114" s="436">
        <f t="shared" si="795"/>
        <v>1106.2551732034103</v>
      </c>
      <c r="EO114" s="436">
        <f t="shared" si="795"/>
        <v>1018.0761732034102</v>
      </c>
      <c r="EP114" s="436">
        <f t="shared" si="795"/>
        <v>935.65117320341028</v>
      </c>
      <c r="EQ114" s="436">
        <f t="shared" si="795"/>
        <v>764.45917320341027</v>
      </c>
      <c r="ER114" s="436">
        <f t="shared" si="795"/>
        <v>843.86017320341034</v>
      </c>
      <c r="ES114" s="436">
        <f t="shared" si="795"/>
        <v>1028.4921732034104</v>
      </c>
      <c r="ET114" s="436">
        <f t="shared" si="795"/>
        <v>745.55917320341018</v>
      </c>
      <c r="EU114" s="436">
        <f t="shared" si="795"/>
        <v>799.31917320341017</v>
      </c>
      <c r="EV114" s="436">
        <f t="shared" si="795"/>
        <v>777.26917320341022</v>
      </c>
      <c r="EW114" s="436">
        <f t="shared" si="795"/>
        <v>14259.545238309287</v>
      </c>
      <c r="EX114" s="436">
        <f t="shared" si="795"/>
        <v>599.87367985097296</v>
      </c>
      <c r="EY114" s="436">
        <f t="shared" si="795"/>
        <v>829.82367985097289</v>
      </c>
      <c r="EZ114" s="436">
        <f t="shared" si="795"/>
        <v>882.953679850973</v>
      </c>
      <c r="FA114" s="436">
        <f t="shared" si="795"/>
        <v>1077.8336798509729</v>
      </c>
      <c r="FB114" s="436">
        <f t="shared" si="795"/>
        <v>1160.7836798509729</v>
      </c>
      <c r="FC114" s="436">
        <f t="shared" si="795"/>
        <v>14768.682399417516</v>
      </c>
      <c r="FD114" s="436">
        <f t="shared" si="795"/>
        <v>1049.4186798509729</v>
      </c>
      <c r="FE114" s="231">
        <f t="shared" si="736"/>
        <v>14722.95728095913</v>
      </c>
      <c r="FF114" s="70"/>
      <c r="FG114" s="70"/>
      <c r="FH114" s="70"/>
      <c r="FI114" s="70"/>
    </row>
    <row r="115" spans="1:165" s="77" customFormat="1">
      <c r="A115" s="1" t="s">
        <v>117</v>
      </c>
      <c r="B115" s="2" t="s">
        <v>200</v>
      </c>
      <c r="C115" s="72"/>
      <c r="D115" s="70">
        <v>3</v>
      </c>
      <c r="E115" s="70">
        <v>2</v>
      </c>
      <c r="F115" s="91" t="s">
        <v>545</v>
      </c>
      <c r="G115" s="104">
        <f t="shared" si="741"/>
        <v>0</v>
      </c>
      <c r="H115" s="104">
        <f t="shared" si="737"/>
        <v>0</v>
      </c>
      <c r="I115" s="104">
        <f t="shared" si="737"/>
        <v>0</v>
      </c>
      <c r="J115" s="104">
        <f t="shared" si="737"/>
        <v>0</v>
      </c>
      <c r="K115" s="104">
        <f t="shared" si="737"/>
        <v>0</v>
      </c>
      <c r="L115" s="104">
        <f t="shared" si="737"/>
        <v>0</v>
      </c>
      <c r="M115" s="104">
        <f t="shared" si="737"/>
        <v>0</v>
      </c>
      <c r="N115" s="104">
        <f t="shared" si="737"/>
        <v>0</v>
      </c>
      <c r="O115" s="104">
        <f t="shared" si="737"/>
        <v>0</v>
      </c>
      <c r="P115" s="104">
        <f t="shared" si="737"/>
        <v>0</v>
      </c>
      <c r="Q115" s="104">
        <f t="shared" si="737"/>
        <v>0</v>
      </c>
      <c r="R115" s="104">
        <f t="shared" si="737"/>
        <v>0</v>
      </c>
      <c r="S115" s="104">
        <f t="shared" si="737"/>
        <v>0</v>
      </c>
      <c r="T115" s="104">
        <f t="shared" si="737"/>
        <v>0</v>
      </c>
      <c r="U115" s="104">
        <f t="shared" si="737"/>
        <v>0</v>
      </c>
      <c r="V115" s="104">
        <f t="shared" si="737"/>
        <v>0</v>
      </c>
      <c r="W115" s="104">
        <f t="shared" si="737"/>
        <v>0</v>
      </c>
      <c r="X115" s="104">
        <f t="shared" si="737"/>
        <v>0</v>
      </c>
      <c r="Y115" s="104">
        <f t="shared" si="737"/>
        <v>0</v>
      </c>
      <c r="Z115" s="104">
        <f t="shared" si="737"/>
        <v>0</v>
      </c>
      <c r="AA115" s="104">
        <f t="shared" si="737"/>
        <v>0</v>
      </c>
      <c r="AB115" s="104">
        <f t="shared" si="737"/>
        <v>0.86346863468634683</v>
      </c>
      <c r="AC115" s="104">
        <f t="shared" si="737"/>
        <v>0</v>
      </c>
      <c r="AD115" s="104">
        <f t="shared" si="737"/>
        <v>0</v>
      </c>
      <c r="AE115" s="104">
        <f t="shared" si="737"/>
        <v>0</v>
      </c>
      <c r="AF115" s="104">
        <f t="shared" si="737"/>
        <v>0</v>
      </c>
      <c r="AG115" s="104">
        <f t="shared" si="737"/>
        <v>0</v>
      </c>
      <c r="AH115" s="104">
        <f t="shared" si="737"/>
        <v>0</v>
      </c>
      <c r="AI115" s="104">
        <f t="shared" si="737"/>
        <v>0</v>
      </c>
      <c r="AJ115" s="104">
        <f t="shared" si="737"/>
        <v>0</v>
      </c>
      <c r="AK115" s="104">
        <f t="shared" si="737"/>
        <v>0</v>
      </c>
      <c r="AL115" s="104">
        <f t="shared" si="737"/>
        <v>0</v>
      </c>
      <c r="AM115" s="104">
        <f t="shared" si="737"/>
        <v>0</v>
      </c>
      <c r="AN115" s="104">
        <f t="shared" si="737"/>
        <v>0</v>
      </c>
      <c r="AO115" s="104">
        <f t="shared" si="737"/>
        <v>0</v>
      </c>
      <c r="AP115" s="104">
        <f t="shared" si="737"/>
        <v>0</v>
      </c>
      <c r="AQ115" s="104">
        <f t="shared" si="737"/>
        <v>0</v>
      </c>
      <c r="AR115" s="104">
        <f t="shared" si="737"/>
        <v>0.67592592592592593</v>
      </c>
      <c r="AS115" s="104">
        <f t="shared" si="737"/>
        <v>0</v>
      </c>
      <c r="AT115" s="104">
        <f t="shared" si="737"/>
        <v>0</v>
      </c>
      <c r="AU115" s="104">
        <f t="shared" si="737"/>
        <v>0</v>
      </c>
      <c r="AV115" s="104">
        <f t="shared" si="737"/>
        <v>0.9007936507936507</v>
      </c>
      <c r="AW115" s="104">
        <f t="shared" si="737"/>
        <v>0.8493975903614458</v>
      </c>
      <c r="AX115" s="104">
        <f t="shared" si="737"/>
        <v>1.4411764705882353</v>
      </c>
      <c r="AY115" s="104">
        <f t="shared" si="737"/>
        <v>0</v>
      </c>
      <c r="AZ115" s="104">
        <f t="shared" si="737"/>
        <v>0</v>
      </c>
      <c r="BA115" s="104">
        <f t="shared" si="737"/>
        <v>0</v>
      </c>
      <c r="BB115" s="104">
        <f t="shared" si="737"/>
        <v>1.0732860520094563</v>
      </c>
      <c r="BC115" s="104">
        <f t="shared" si="737"/>
        <v>11.910596026490065</v>
      </c>
      <c r="BD115" s="104">
        <f t="shared" si="737"/>
        <v>0.91200000000000003</v>
      </c>
      <c r="BE115" s="9">
        <f t="shared" si="738"/>
        <v>18.626644350855123</v>
      </c>
      <c r="BF115" s="104"/>
      <c r="BG115" s="104">
        <f t="shared" si="742"/>
        <v>0</v>
      </c>
      <c r="BH115" s="104">
        <f t="shared" si="743"/>
        <v>0</v>
      </c>
      <c r="BI115" s="104">
        <f t="shared" si="744"/>
        <v>0</v>
      </c>
      <c r="BJ115" s="104">
        <f t="shared" si="745"/>
        <v>0</v>
      </c>
      <c r="BK115" s="104">
        <f t="shared" si="746"/>
        <v>0</v>
      </c>
      <c r="BL115" s="104">
        <f t="shared" si="747"/>
        <v>0</v>
      </c>
      <c r="BM115" s="104">
        <f t="shared" si="748"/>
        <v>0</v>
      </c>
      <c r="BN115" s="104">
        <f t="shared" si="749"/>
        <v>0</v>
      </c>
      <c r="BO115" s="104">
        <f t="shared" si="750"/>
        <v>0</v>
      </c>
      <c r="BP115" s="104">
        <f t="shared" si="751"/>
        <v>0</v>
      </c>
      <c r="BQ115" s="104">
        <f t="shared" si="752"/>
        <v>0</v>
      </c>
      <c r="BR115" s="104">
        <f t="shared" si="753"/>
        <v>0</v>
      </c>
      <c r="BS115" s="104">
        <f t="shared" si="754"/>
        <v>0</v>
      </c>
      <c r="BT115" s="104">
        <f t="shared" si="755"/>
        <v>0</v>
      </c>
      <c r="BU115" s="104">
        <f t="shared" si="756"/>
        <v>0</v>
      </c>
      <c r="BV115" s="104">
        <f t="shared" si="757"/>
        <v>0</v>
      </c>
      <c r="BW115" s="104">
        <f t="shared" si="758"/>
        <v>0</v>
      </c>
      <c r="BX115" s="104">
        <f t="shared" si="759"/>
        <v>0</v>
      </c>
      <c r="BY115" s="104">
        <f t="shared" si="760"/>
        <v>0</v>
      </c>
      <c r="BZ115" s="104">
        <f t="shared" si="761"/>
        <v>0</v>
      </c>
      <c r="CA115" s="104">
        <f t="shared" si="762"/>
        <v>0</v>
      </c>
      <c r="CB115" s="104">
        <f t="shared" si="763"/>
        <v>6386.8751331554522</v>
      </c>
      <c r="CC115" s="104">
        <f t="shared" si="764"/>
        <v>0</v>
      </c>
      <c r="CD115" s="104">
        <f t="shared" si="765"/>
        <v>0</v>
      </c>
      <c r="CE115" s="104">
        <f t="shared" si="766"/>
        <v>0</v>
      </c>
      <c r="CF115" s="104">
        <f t="shared" si="767"/>
        <v>0</v>
      </c>
      <c r="CG115" s="104">
        <f t="shared" si="768"/>
        <v>0</v>
      </c>
      <c r="CH115" s="104">
        <f t="shared" si="769"/>
        <v>0</v>
      </c>
      <c r="CI115" s="104">
        <f t="shared" si="770"/>
        <v>0</v>
      </c>
      <c r="CJ115" s="104">
        <f t="shared" si="771"/>
        <v>0</v>
      </c>
      <c r="CK115" s="104">
        <f t="shared" si="772"/>
        <v>0</v>
      </c>
      <c r="CL115" s="104">
        <f t="shared" si="773"/>
        <v>0</v>
      </c>
      <c r="CM115" s="104">
        <f t="shared" si="774"/>
        <v>0</v>
      </c>
      <c r="CN115" s="104">
        <f t="shared" si="775"/>
        <v>0</v>
      </c>
      <c r="CO115" s="104">
        <f t="shared" si="776"/>
        <v>0</v>
      </c>
      <c r="CP115" s="104">
        <f t="shared" si="777"/>
        <v>0</v>
      </c>
      <c r="CQ115" s="104">
        <f t="shared" si="778"/>
        <v>0</v>
      </c>
      <c r="CR115" s="104">
        <f t="shared" si="779"/>
        <v>5128.4795615171206</v>
      </c>
      <c r="CS115" s="104">
        <f t="shared" si="780"/>
        <v>0</v>
      </c>
      <c r="CT115" s="104">
        <f t="shared" si="781"/>
        <v>0</v>
      </c>
      <c r="CU115" s="104">
        <f t="shared" si="782"/>
        <v>0</v>
      </c>
      <c r="CV115" s="104">
        <f t="shared" si="783"/>
        <v>6416.4131044332298</v>
      </c>
      <c r="CW115" s="104">
        <f t="shared" si="784"/>
        <v>6437.4920413192003</v>
      </c>
      <c r="CX115" s="104">
        <f t="shared" si="785"/>
        <v>11134.191899953292</v>
      </c>
      <c r="CY115" s="104">
        <f t="shared" si="786"/>
        <v>0</v>
      </c>
      <c r="CZ115" s="104">
        <f t="shared" si="787"/>
        <v>0</v>
      </c>
      <c r="DA115" s="104">
        <f t="shared" si="788"/>
        <v>0</v>
      </c>
      <c r="DB115" s="104">
        <f t="shared" si="789"/>
        <v>8825.235911707663</v>
      </c>
      <c r="DC115" s="104">
        <f t="shared" si="790"/>
        <v>98036.435815973338</v>
      </c>
      <c r="DD115" s="104">
        <f t="shared" si="791"/>
        <v>7531.6026360240867</v>
      </c>
      <c r="DE115" s="76">
        <f t="shared" si="734"/>
        <v>149896.72610408338</v>
      </c>
      <c r="DF115" s="70"/>
      <c r="DG115" s="436">
        <f t="shared" ref="DG115:DV115" si="796">DG102+DG$97+DG$13</f>
        <v>828.25641331112422</v>
      </c>
      <c r="DH115" s="436">
        <f t="shared" si="796"/>
        <v>735.18441331112422</v>
      </c>
      <c r="DI115" s="436">
        <f t="shared" si="796"/>
        <v>826.26141331112422</v>
      </c>
      <c r="DJ115" s="436">
        <f t="shared" si="796"/>
        <v>1249.5065359751902</v>
      </c>
      <c r="DK115" s="436">
        <f t="shared" si="796"/>
        <v>796.98741331112421</v>
      </c>
      <c r="DL115" s="436">
        <f t="shared" si="796"/>
        <v>1468.7284133111243</v>
      </c>
      <c r="DM115" s="436">
        <f t="shared" si="796"/>
        <v>728.23053207189355</v>
      </c>
      <c r="DN115" s="436">
        <f t="shared" si="796"/>
        <v>659.77053207189351</v>
      </c>
      <c r="DO115" s="436">
        <f t="shared" si="796"/>
        <v>1071.3705320718934</v>
      </c>
      <c r="DP115" s="436">
        <f t="shared" si="796"/>
        <v>876.91053207189339</v>
      </c>
      <c r="DQ115" s="436">
        <f t="shared" si="796"/>
        <v>754.48053207189355</v>
      </c>
      <c r="DR115" s="436">
        <f t="shared" si="796"/>
        <v>781.57053207189347</v>
      </c>
      <c r="DS115" s="436">
        <f t="shared" si="796"/>
        <v>826.34617320341022</v>
      </c>
      <c r="DT115" s="436">
        <f t="shared" si="796"/>
        <v>815.06917320341017</v>
      </c>
      <c r="DU115" s="436">
        <f t="shared" si="796"/>
        <v>792.80917320341018</v>
      </c>
      <c r="DV115" s="436">
        <f t="shared" si="796"/>
        <v>1157.7441732034101</v>
      </c>
      <c r="DW115" s="436">
        <f t="shared" ref="DW115:FD115" si="797">DW102+DW$97+DW$13</f>
        <v>740.93917320341029</v>
      </c>
      <c r="DX115" s="436">
        <f t="shared" si="797"/>
        <v>780.33517320341025</v>
      </c>
      <c r="DY115" s="436">
        <f t="shared" si="797"/>
        <v>893.60917320341025</v>
      </c>
      <c r="DZ115" s="436">
        <f t="shared" si="797"/>
        <v>814.08217320341032</v>
      </c>
      <c r="EA115" s="436">
        <f t="shared" si="797"/>
        <v>671.0636798509729</v>
      </c>
      <c r="EB115" s="436">
        <f t="shared" si="797"/>
        <v>7396.7656456629384</v>
      </c>
      <c r="EC115" s="436">
        <f t="shared" si="797"/>
        <v>1026.3291732034102</v>
      </c>
      <c r="ED115" s="436">
        <f t="shared" si="797"/>
        <v>647.75367985097296</v>
      </c>
      <c r="EE115" s="436">
        <f t="shared" si="797"/>
        <v>721.57717320341021</v>
      </c>
      <c r="EF115" s="436">
        <f t="shared" si="797"/>
        <v>793.49367985097297</v>
      </c>
      <c r="EG115" s="436">
        <f t="shared" si="797"/>
        <v>717.05367985097291</v>
      </c>
      <c r="EH115" s="436">
        <f t="shared" si="797"/>
        <v>670.64367985097294</v>
      </c>
      <c r="EI115" s="436">
        <f t="shared" si="797"/>
        <v>1015.6754958211343</v>
      </c>
      <c r="EJ115" s="436">
        <f t="shared" si="797"/>
        <v>703.82549582113427</v>
      </c>
      <c r="EK115" s="436">
        <f t="shared" si="797"/>
        <v>857.54549582113418</v>
      </c>
      <c r="EL115" s="436">
        <f t="shared" si="797"/>
        <v>616.67549582113429</v>
      </c>
      <c r="EM115" s="436">
        <f t="shared" si="797"/>
        <v>1001.9901732034102</v>
      </c>
      <c r="EN115" s="436">
        <f t="shared" si="797"/>
        <v>1106.2551732034103</v>
      </c>
      <c r="EO115" s="436">
        <f t="shared" si="797"/>
        <v>1018.0761732034102</v>
      </c>
      <c r="EP115" s="436">
        <f t="shared" si="797"/>
        <v>935.65117320341028</v>
      </c>
      <c r="EQ115" s="436">
        <f t="shared" si="797"/>
        <v>764.45917320341027</v>
      </c>
      <c r="ER115" s="436">
        <f t="shared" si="797"/>
        <v>7587.3396252582052</v>
      </c>
      <c r="ES115" s="436">
        <f t="shared" si="797"/>
        <v>1028.4921732034104</v>
      </c>
      <c r="ET115" s="436">
        <f t="shared" si="797"/>
        <v>745.55917320341018</v>
      </c>
      <c r="EU115" s="436">
        <f t="shared" si="797"/>
        <v>799.31917320341017</v>
      </c>
      <c r="EV115" s="436">
        <f t="shared" si="797"/>
        <v>7123.0665300316041</v>
      </c>
      <c r="EW115" s="436">
        <f t="shared" si="797"/>
        <v>7578.8913394254414</v>
      </c>
      <c r="EX115" s="436">
        <f t="shared" si="797"/>
        <v>7725.7658081308555</v>
      </c>
      <c r="EY115" s="436">
        <f t="shared" si="797"/>
        <v>829.82367985097289</v>
      </c>
      <c r="EZ115" s="436">
        <f t="shared" si="797"/>
        <v>882.953679850973</v>
      </c>
      <c r="FA115" s="436">
        <f t="shared" si="797"/>
        <v>1077.8336798509729</v>
      </c>
      <c r="FB115" s="436">
        <f t="shared" si="797"/>
        <v>8222.6316974721176</v>
      </c>
      <c r="FC115" s="436">
        <f t="shared" si="797"/>
        <v>8231.0268602791075</v>
      </c>
      <c r="FD115" s="436">
        <f t="shared" si="797"/>
        <v>8258.3362237106212</v>
      </c>
      <c r="FE115" s="231">
        <f t="shared" si="736"/>
        <v>8047.4358816649565</v>
      </c>
      <c r="FF115" s="70"/>
      <c r="FG115" s="70"/>
      <c r="FH115" s="70"/>
      <c r="FI115" s="70"/>
    </row>
    <row r="116" spans="1:165" s="77" customFormat="1">
      <c r="A116" s="1" t="s">
        <v>117</v>
      </c>
      <c r="B116" s="2" t="s">
        <v>201</v>
      </c>
      <c r="C116" s="72"/>
      <c r="D116" s="70">
        <v>3</v>
      </c>
      <c r="E116" s="70">
        <v>2</v>
      </c>
      <c r="F116" s="91" t="s">
        <v>545</v>
      </c>
      <c r="G116" s="104">
        <f t="shared" si="741"/>
        <v>0</v>
      </c>
      <c r="H116" s="450">
        <f t="shared" si="737"/>
        <v>1.68</v>
      </c>
      <c r="I116" s="450">
        <f t="shared" si="737"/>
        <v>0.54229934924078094</v>
      </c>
      <c r="J116" s="451">
        <f t="shared" si="737"/>
        <v>0</v>
      </c>
      <c r="K116" s="104">
        <f t="shared" si="737"/>
        <v>0</v>
      </c>
      <c r="L116" s="104">
        <f t="shared" si="737"/>
        <v>2.8894878706199463</v>
      </c>
      <c r="M116" s="104">
        <f t="shared" si="737"/>
        <v>0</v>
      </c>
      <c r="N116" s="104">
        <f t="shared" si="737"/>
        <v>0</v>
      </c>
      <c r="O116" s="104">
        <f t="shared" si="737"/>
        <v>0</v>
      </c>
      <c r="P116" s="104">
        <f t="shared" si="737"/>
        <v>0</v>
      </c>
      <c r="Q116" s="104">
        <f t="shared" si="737"/>
        <v>3.9395017793594307</v>
      </c>
      <c r="R116" s="104">
        <f t="shared" si="737"/>
        <v>0</v>
      </c>
      <c r="S116" s="104">
        <f t="shared" si="737"/>
        <v>3.8260869565217388</v>
      </c>
      <c r="T116" s="104">
        <f t="shared" si="737"/>
        <v>0</v>
      </c>
      <c r="U116" s="104">
        <f t="shared" si="737"/>
        <v>0</v>
      </c>
      <c r="V116" s="104">
        <f t="shared" si="737"/>
        <v>0</v>
      </c>
      <c r="W116" s="104">
        <f t="shared" si="737"/>
        <v>0</v>
      </c>
      <c r="X116" s="104">
        <f t="shared" si="737"/>
        <v>0</v>
      </c>
      <c r="Y116" s="104">
        <f t="shared" si="737"/>
        <v>0</v>
      </c>
      <c r="Z116" s="104">
        <f t="shared" si="737"/>
        <v>0</v>
      </c>
      <c r="AA116" s="104">
        <f t="shared" si="737"/>
        <v>0</v>
      </c>
      <c r="AB116" s="104">
        <f t="shared" si="737"/>
        <v>3.6185286103542231</v>
      </c>
      <c r="AC116" s="104">
        <f t="shared" si="737"/>
        <v>0</v>
      </c>
      <c r="AD116" s="104">
        <f t="shared" si="737"/>
        <v>0</v>
      </c>
      <c r="AE116" s="104">
        <f t="shared" si="737"/>
        <v>2.6666666666666665</v>
      </c>
      <c r="AF116" s="104">
        <f t="shared" si="737"/>
        <v>0</v>
      </c>
      <c r="AG116" s="104">
        <f t="shared" si="737"/>
        <v>0</v>
      </c>
      <c r="AH116" s="104">
        <f t="shared" si="737"/>
        <v>1.1514143094841931</v>
      </c>
      <c r="AI116" s="104">
        <f t="shared" si="737"/>
        <v>0</v>
      </c>
      <c r="AJ116" s="104">
        <f t="shared" si="737"/>
        <v>12.221945137157107</v>
      </c>
      <c r="AK116" s="104">
        <f t="shared" si="737"/>
        <v>2.0347222222222223</v>
      </c>
      <c r="AL116" s="104">
        <f t="shared" si="737"/>
        <v>1.1108247422680413</v>
      </c>
      <c r="AM116" s="104">
        <f t="shared" si="737"/>
        <v>1.3595505617977528</v>
      </c>
      <c r="AN116" s="104">
        <f t="shared" si="737"/>
        <v>0</v>
      </c>
      <c r="AO116" s="104">
        <f t="shared" si="737"/>
        <v>0</v>
      </c>
      <c r="AP116" s="104">
        <f t="shared" si="737"/>
        <v>0</v>
      </c>
      <c r="AQ116" s="104">
        <f t="shared" si="737"/>
        <v>0</v>
      </c>
      <c r="AR116" s="104">
        <f t="shared" si="737"/>
        <v>4.5238095238095237</v>
      </c>
      <c r="AS116" s="104">
        <f t="shared" si="737"/>
        <v>0</v>
      </c>
      <c r="AT116" s="104">
        <f t="shared" si="737"/>
        <v>0</v>
      </c>
      <c r="AU116" s="104">
        <f t="shared" si="737"/>
        <v>0</v>
      </c>
      <c r="AV116" s="104">
        <f t="shared" si="737"/>
        <v>2.2577777777777777</v>
      </c>
      <c r="AW116" s="104">
        <f t="shared" si="737"/>
        <v>0</v>
      </c>
      <c r="AX116" s="104">
        <f t="shared" si="737"/>
        <v>3.1203007518796992</v>
      </c>
      <c r="AY116" s="104">
        <f t="shared" si="737"/>
        <v>0</v>
      </c>
      <c r="AZ116" s="104">
        <f t="shared" si="737"/>
        <v>0</v>
      </c>
      <c r="BA116" s="104">
        <f t="shared" si="737"/>
        <v>3.0034013605442174</v>
      </c>
      <c r="BB116" s="104">
        <f t="shared" si="737"/>
        <v>2.1022850924918388</v>
      </c>
      <c r="BC116" s="104">
        <f t="shared" si="737"/>
        <v>37.765957446808514</v>
      </c>
      <c r="BD116" s="104">
        <f t="shared" si="737"/>
        <v>5.5840130505709622</v>
      </c>
      <c r="BE116" s="9">
        <f t="shared" si="738"/>
        <v>95.398573209574636</v>
      </c>
      <c r="BF116" s="104"/>
      <c r="BG116" s="104">
        <f t="shared" si="742"/>
        <v>0</v>
      </c>
      <c r="BH116" s="104">
        <f t="shared" si="743"/>
        <v>6346.8939930474953</v>
      </c>
      <c r="BI116" s="104">
        <f t="shared" si="744"/>
        <v>2110.996526713644</v>
      </c>
      <c r="BJ116" s="104">
        <f t="shared" si="745"/>
        <v>0</v>
      </c>
      <c r="BK116" s="104">
        <f t="shared" si="746"/>
        <v>0</v>
      </c>
      <c r="BL116" s="104">
        <f t="shared" si="747"/>
        <v>13621.904493364626</v>
      </c>
      <c r="BM116" s="104">
        <f t="shared" si="748"/>
        <v>0</v>
      </c>
      <c r="BN116" s="104">
        <f t="shared" si="749"/>
        <v>0</v>
      </c>
      <c r="BO116" s="104">
        <f t="shared" si="750"/>
        <v>0</v>
      </c>
      <c r="BP116" s="104">
        <f t="shared" si="751"/>
        <v>0</v>
      </c>
      <c r="BQ116" s="104">
        <f t="shared" si="752"/>
        <v>15250.982351398468</v>
      </c>
      <c r="BR116" s="104">
        <f t="shared" si="753"/>
        <v>0</v>
      </c>
      <c r="BS116" s="104">
        <f t="shared" si="754"/>
        <v>14823.726556098554</v>
      </c>
      <c r="BT116" s="104">
        <f t="shared" si="755"/>
        <v>0</v>
      </c>
      <c r="BU116" s="104">
        <f t="shared" si="756"/>
        <v>0</v>
      </c>
      <c r="BV116" s="104">
        <f t="shared" si="757"/>
        <v>0</v>
      </c>
      <c r="BW116" s="104">
        <f t="shared" si="758"/>
        <v>0</v>
      </c>
      <c r="BX116" s="104">
        <f t="shared" si="759"/>
        <v>0</v>
      </c>
      <c r="BY116" s="104">
        <f t="shared" si="760"/>
        <v>0</v>
      </c>
      <c r="BZ116" s="104">
        <f t="shared" si="761"/>
        <v>0</v>
      </c>
      <c r="CA116" s="104">
        <f t="shared" si="762"/>
        <v>0</v>
      </c>
      <c r="CB116" s="104">
        <f t="shared" si="763"/>
        <v>13870.966413433245</v>
      </c>
      <c r="CC116" s="104">
        <f t="shared" si="764"/>
        <v>0</v>
      </c>
      <c r="CD116" s="104">
        <f t="shared" si="765"/>
        <v>0</v>
      </c>
      <c r="CE116" s="104">
        <f t="shared" si="766"/>
        <v>9977.5399184660473</v>
      </c>
      <c r="CF116" s="104">
        <f t="shared" si="767"/>
        <v>0</v>
      </c>
      <c r="CG116" s="104">
        <f t="shared" si="768"/>
        <v>0</v>
      </c>
      <c r="CH116" s="104">
        <f t="shared" si="769"/>
        <v>4345.8848842695634</v>
      </c>
      <c r="CI116" s="104">
        <f t="shared" si="770"/>
        <v>0</v>
      </c>
      <c r="CJ116" s="104">
        <f t="shared" si="771"/>
        <v>46734.397417620028</v>
      </c>
      <c r="CK116" s="104">
        <f t="shared" si="772"/>
        <v>8147.5420039992305</v>
      </c>
      <c r="CL116" s="104">
        <f t="shared" si="773"/>
        <v>4177.0798767617607</v>
      </c>
      <c r="CM116" s="104">
        <f t="shared" si="774"/>
        <v>5600.3688085495432</v>
      </c>
      <c r="CN116" s="104">
        <f t="shared" si="775"/>
        <v>0</v>
      </c>
      <c r="CO116" s="104">
        <f t="shared" si="776"/>
        <v>0</v>
      </c>
      <c r="CP116" s="104">
        <f t="shared" si="777"/>
        <v>0</v>
      </c>
      <c r="CQ116" s="104">
        <f t="shared" si="778"/>
        <v>0</v>
      </c>
      <c r="CR116" s="104">
        <f t="shared" si="779"/>
        <v>17205.429024023102</v>
      </c>
      <c r="CS116" s="104">
        <f t="shared" si="780"/>
        <v>0</v>
      </c>
      <c r="CT116" s="104">
        <f t="shared" si="781"/>
        <v>0</v>
      </c>
      <c r="CU116" s="104">
        <f t="shared" si="782"/>
        <v>0</v>
      </c>
      <c r="CV116" s="104">
        <f t="shared" si="783"/>
        <v>8989.5762359502332</v>
      </c>
      <c r="CW116" s="104">
        <f t="shared" si="784"/>
        <v>0</v>
      </c>
      <c r="CX116" s="104">
        <f t="shared" si="785"/>
        <v>12223.040882680842</v>
      </c>
      <c r="CY116" s="104">
        <f t="shared" si="786"/>
        <v>0</v>
      </c>
      <c r="CZ116" s="104">
        <f t="shared" si="787"/>
        <v>0</v>
      </c>
      <c r="DA116" s="104">
        <f t="shared" si="788"/>
        <v>10934.082386290402</v>
      </c>
      <c r="DB116" s="104">
        <f t="shared" si="789"/>
        <v>9172.9032429873278</v>
      </c>
      <c r="DC116" s="104">
        <f t="shared" si="790"/>
        <v>160692.75119649107</v>
      </c>
      <c r="DD116" s="104">
        <f t="shared" si="791"/>
        <v>24182.068449375638</v>
      </c>
      <c r="DE116" s="76">
        <f t="shared" si="734"/>
        <v>388408.13466152077</v>
      </c>
      <c r="DF116" s="70"/>
      <c r="DG116" s="436">
        <f t="shared" ref="DG116:DV116" si="798">DG103+DG$97+DG$13</f>
        <v>828.25641331112422</v>
      </c>
      <c r="DH116" s="436">
        <f t="shared" si="798"/>
        <v>3777.9130910996996</v>
      </c>
      <c r="DI116" s="436">
        <f t="shared" si="798"/>
        <v>3892.6775952599592</v>
      </c>
      <c r="DJ116" s="436">
        <f t="shared" si="798"/>
        <v>1249.5065359751902</v>
      </c>
      <c r="DK116" s="436">
        <f t="shared" si="798"/>
        <v>796.98741331112421</v>
      </c>
      <c r="DL116" s="436">
        <f t="shared" si="798"/>
        <v>4714.2971707446604</v>
      </c>
      <c r="DM116" s="436">
        <f t="shared" si="798"/>
        <v>728.23053207189355</v>
      </c>
      <c r="DN116" s="436">
        <f t="shared" si="798"/>
        <v>659.77053207189351</v>
      </c>
      <c r="DO116" s="436">
        <f t="shared" si="798"/>
        <v>1071.3705320718934</v>
      </c>
      <c r="DP116" s="436">
        <f t="shared" si="798"/>
        <v>876.91053207189339</v>
      </c>
      <c r="DQ116" s="436">
        <f t="shared" si="798"/>
        <v>3871.2972364435136</v>
      </c>
      <c r="DR116" s="436">
        <f t="shared" si="798"/>
        <v>781.57053207189347</v>
      </c>
      <c r="DS116" s="436">
        <f t="shared" si="798"/>
        <v>3874.3830771621224</v>
      </c>
      <c r="DT116" s="436">
        <f t="shared" si="798"/>
        <v>815.06917320341017</v>
      </c>
      <c r="DU116" s="436">
        <f t="shared" si="798"/>
        <v>792.80917320341018</v>
      </c>
      <c r="DV116" s="436">
        <f t="shared" si="798"/>
        <v>1157.7441732034101</v>
      </c>
      <c r="DW116" s="436">
        <f t="shared" ref="DW116:FD116" si="799">DW103+DW$97+DW$13</f>
        <v>740.93917320341029</v>
      </c>
      <c r="DX116" s="436">
        <f t="shared" si="799"/>
        <v>780.33517320341025</v>
      </c>
      <c r="DY116" s="436">
        <f t="shared" si="799"/>
        <v>893.60917320341025</v>
      </c>
      <c r="DZ116" s="436">
        <f t="shared" si="799"/>
        <v>814.08217320341032</v>
      </c>
      <c r="EA116" s="436">
        <f t="shared" si="799"/>
        <v>671.0636798509729</v>
      </c>
      <c r="EB116" s="436">
        <f t="shared" si="799"/>
        <v>3833.3167723870492</v>
      </c>
      <c r="EC116" s="436">
        <f t="shared" si="799"/>
        <v>1026.3291732034102</v>
      </c>
      <c r="ED116" s="436">
        <f t="shared" si="799"/>
        <v>647.75367985097296</v>
      </c>
      <c r="EE116" s="436">
        <f t="shared" si="799"/>
        <v>3741.577469424768</v>
      </c>
      <c r="EF116" s="436">
        <f t="shared" si="799"/>
        <v>793.49367985097297</v>
      </c>
      <c r="EG116" s="436">
        <f t="shared" si="799"/>
        <v>717.05367985097291</v>
      </c>
      <c r="EH116" s="436">
        <f t="shared" si="799"/>
        <v>3774.388461627178</v>
      </c>
      <c r="EI116" s="436">
        <f t="shared" si="799"/>
        <v>1015.6754958211343</v>
      </c>
      <c r="EJ116" s="436">
        <f t="shared" si="799"/>
        <v>3823.8101131331628</v>
      </c>
      <c r="EK116" s="436">
        <f t="shared" si="799"/>
        <v>4004.2527255149798</v>
      </c>
      <c r="EL116" s="436">
        <f t="shared" si="799"/>
        <v>3760.3410491497984</v>
      </c>
      <c r="EM116" s="436">
        <f t="shared" si="799"/>
        <v>4119.2795368670195</v>
      </c>
      <c r="EN116" s="436">
        <f t="shared" si="799"/>
        <v>1106.2551732034103</v>
      </c>
      <c r="EO116" s="436">
        <f t="shared" si="799"/>
        <v>1018.0761732034102</v>
      </c>
      <c r="EP116" s="436">
        <f t="shared" si="799"/>
        <v>935.65117320341028</v>
      </c>
      <c r="EQ116" s="436">
        <f t="shared" si="799"/>
        <v>764.45917320341027</v>
      </c>
      <c r="ER116" s="436">
        <f t="shared" si="799"/>
        <v>3803.3053632051069</v>
      </c>
      <c r="ES116" s="436">
        <f t="shared" si="799"/>
        <v>1028.4921732034104</v>
      </c>
      <c r="ET116" s="436">
        <f t="shared" si="799"/>
        <v>745.55917320341018</v>
      </c>
      <c r="EU116" s="436">
        <f t="shared" si="799"/>
        <v>799.31917320341017</v>
      </c>
      <c r="EV116" s="436">
        <f t="shared" si="799"/>
        <v>3981.6036478126039</v>
      </c>
      <c r="EW116" s="436">
        <f t="shared" si="799"/>
        <v>685.76367985097295</v>
      </c>
      <c r="EX116" s="436">
        <f t="shared" si="799"/>
        <v>3917.2637045700044</v>
      </c>
      <c r="EY116" s="436">
        <f t="shared" si="799"/>
        <v>829.82367985097289</v>
      </c>
      <c r="EZ116" s="436">
        <f t="shared" si="799"/>
        <v>882.953679850973</v>
      </c>
      <c r="FA116" s="436">
        <f t="shared" si="799"/>
        <v>3640.5665023435768</v>
      </c>
      <c r="FB116" s="436">
        <f t="shared" si="799"/>
        <v>4363.3012838019431</v>
      </c>
      <c r="FC116" s="436">
        <f t="shared" si="799"/>
        <v>4254.9629894282134</v>
      </c>
      <c r="FD116" s="436">
        <f t="shared" si="799"/>
        <v>4330.5895294967186</v>
      </c>
      <c r="FE116" s="231">
        <f t="shared" si="736"/>
        <v>4071.4249867055491</v>
      </c>
      <c r="FF116" s="70"/>
      <c r="FG116" s="70"/>
      <c r="FH116" s="70"/>
      <c r="FI116" s="70"/>
    </row>
    <row r="117" spans="1:165" s="77" customFormat="1">
      <c r="A117" s="1" t="s">
        <v>117</v>
      </c>
      <c r="B117" s="2" t="s">
        <v>202</v>
      </c>
      <c r="C117" s="72"/>
      <c r="D117" s="70">
        <v>3</v>
      </c>
      <c r="E117" s="70">
        <v>2</v>
      </c>
      <c r="F117" s="91" t="s">
        <v>545</v>
      </c>
      <c r="G117" s="104">
        <f t="shared" si="741"/>
        <v>0</v>
      </c>
      <c r="H117" s="451">
        <f t="shared" si="737"/>
        <v>0</v>
      </c>
      <c r="I117" s="450">
        <f t="shared" si="737"/>
        <v>1.0298869143780292</v>
      </c>
      <c r="J117" s="451">
        <f t="shared" si="737"/>
        <v>0</v>
      </c>
      <c r="K117" s="104">
        <f t="shared" si="737"/>
        <v>1.1808118081180812</v>
      </c>
      <c r="L117" s="104">
        <f t="shared" si="737"/>
        <v>3.2204176334106727</v>
      </c>
      <c r="M117" s="104">
        <f t="shared" si="737"/>
        <v>0.625</v>
      </c>
      <c r="N117" s="104">
        <f t="shared" si="737"/>
        <v>0</v>
      </c>
      <c r="O117" s="104">
        <f t="shared" si="737"/>
        <v>1.4204545454545454</v>
      </c>
      <c r="P117" s="104">
        <f t="shared" si="737"/>
        <v>0</v>
      </c>
      <c r="Q117" s="104">
        <f t="shared" si="737"/>
        <v>0</v>
      </c>
      <c r="R117" s="104">
        <f t="shared" si="737"/>
        <v>2.8553459119496858</v>
      </c>
      <c r="S117" s="104">
        <f t="shared" si="737"/>
        <v>7.2480620155038755</v>
      </c>
      <c r="T117" s="104">
        <f t="shared" si="737"/>
        <v>1.5756457564575646</v>
      </c>
      <c r="U117" s="104">
        <f t="shared" si="737"/>
        <v>0</v>
      </c>
      <c r="V117" s="104">
        <f t="shared" si="737"/>
        <v>0.9054290718038529</v>
      </c>
      <c r="W117" s="104">
        <f t="shared" si="737"/>
        <v>0</v>
      </c>
      <c r="X117" s="104">
        <f t="shared" si="737"/>
        <v>0</v>
      </c>
      <c r="Y117" s="104">
        <f t="shared" si="737"/>
        <v>1.5877551020408165</v>
      </c>
      <c r="Z117" s="104">
        <f t="shared" si="737"/>
        <v>0</v>
      </c>
      <c r="AA117" s="104">
        <f t="shared" si="737"/>
        <v>1.7279693486590038</v>
      </c>
      <c r="AB117" s="104">
        <f t="shared" si="737"/>
        <v>3.7753378378378382</v>
      </c>
      <c r="AC117" s="104">
        <f t="shared" si="737"/>
        <v>7.0825688073394497</v>
      </c>
      <c r="AD117" s="104">
        <f t="shared" si="737"/>
        <v>1.0877742946708464</v>
      </c>
      <c r="AE117" s="104">
        <f t="shared" si="737"/>
        <v>3.2356792144026185</v>
      </c>
      <c r="AF117" s="104">
        <f t="shared" si="737"/>
        <v>0</v>
      </c>
      <c r="AG117" s="104">
        <f t="shared" ref="H117:BD118" si="800">AG104</f>
        <v>0</v>
      </c>
      <c r="AH117" s="104">
        <f t="shared" si="800"/>
        <v>2.6820083682008367</v>
      </c>
      <c r="AI117" s="104">
        <f t="shared" si="800"/>
        <v>0</v>
      </c>
      <c r="AJ117" s="104">
        <f t="shared" si="800"/>
        <v>22.436380772855795</v>
      </c>
      <c r="AK117" s="104">
        <f t="shared" si="800"/>
        <v>4.2984126984126982</v>
      </c>
      <c r="AL117" s="104">
        <f t="shared" si="800"/>
        <v>4.4060150375939848</v>
      </c>
      <c r="AM117" s="104">
        <f t="shared" si="800"/>
        <v>1.3947368421052631</v>
      </c>
      <c r="AN117" s="104">
        <f t="shared" si="800"/>
        <v>0</v>
      </c>
      <c r="AO117" s="104">
        <f t="shared" si="800"/>
        <v>0</v>
      </c>
      <c r="AP117" s="104">
        <f t="shared" si="800"/>
        <v>1.3669724770642202</v>
      </c>
      <c r="AQ117" s="104">
        <f t="shared" si="800"/>
        <v>0</v>
      </c>
      <c r="AR117" s="104">
        <f t="shared" si="800"/>
        <v>5.9417475728155331</v>
      </c>
      <c r="AS117" s="104">
        <f t="shared" si="800"/>
        <v>1.4795918367346939</v>
      </c>
      <c r="AT117" s="104">
        <f t="shared" si="800"/>
        <v>0</v>
      </c>
      <c r="AU117" s="104">
        <f t="shared" si="800"/>
        <v>0.98113207547169812</v>
      </c>
      <c r="AV117" s="104">
        <f t="shared" si="800"/>
        <v>0</v>
      </c>
      <c r="AW117" s="104">
        <f t="shared" si="800"/>
        <v>1.0391459074733096</v>
      </c>
      <c r="AX117" s="104">
        <f t="shared" si="800"/>
        <v>9.9578947368421051</v>
      </c>
      <c r="AY117" s="104">
        <f t="shared" si="800"/>
        <v>0</v>
      </c>
      <c r="AZ117" s="104">
        <f t="shared" si="800"/>
        <v>0.56726457399103136</v>
      </c>
      <c r="BA117" s="104">
        <f t="shared" si="800"/>
        <v>27.018104366347178</v>
      </c>
      <c r="BB117" s="104">
        <f t="shared" si="800"/>
        <v>1.6740088105726874</v>
      </c>
      <c r="BC117" s="104">
        <f t="shared" si="800"/>
        <v>42.940617577197152</v>
      </c>
      <c r="BD117" s="104">
        <f t="shared" si="800"/>
        <v>8.5843260188087775</v>
      </c>
      <c r="BE117" s="9">
        <f t="shared" si="738"/>
        <v>175.32649793451384</v>
      </c>
      <c r="BF117" s="104"/>
      <c r="BG117" s="104">
        <f t="shared" si="742"/>
        <v>0</v>
      </c>
      <c r="BH117" s="104">
        <f t="shared" si="743"/>
        <v>0</v>
      </c>
      <c r="BI117" s="104">
        <f t="shared" si="744"/>
        <v>2262.7807385635979</v>
      </c>
      <c r="BJ117" s="104">
        <f t="shared" si="745"/>
        <v>0</v>
      </c>
      <c r="BK117" s="104">
        <f t="shared" si="746"/>
        <v>2547.6703727311697</v>
      </c>
      <c r="BL117" s="104">
        <f t="shared" si="747"/>
        <v>8991.0584766079537</v>
      </c>
      <c r="BM117" s="104">
        <f t="shared" si="748"/>
        <v>1303.272563120473</v>
      </c>
      <c r="BN117" s="104">
        <f t="shared" si="749"/>
        <v>0</v>
      </c>
      <c r="BO117" s="104">
        <f t="shared" si="750"/>
        <v>3429.9186684941565</v>
      </c>
      <c r="BP117" s="104">
        <f t="shared" si="751"/>
        <v>0</v>
      </c>
      <c r="BQ117" s="104">
        <f t="shared" si="752"/>
        <v>0</v>
      </c>
      <c r="BR117" s="104">
        <f t="shared" si="753"/>
        <v>6344.1885480966466</v>
      </c>
      <c r="BS117" s="104">
        <f t="shared" si="754"/>
        <v>16187.682912651611</v>
      </c>
      <c r="BT117" s="104">
        <f t="shared" si="755"/>
        <v>3485.9421563194301</v>
      </c>
      <c r="BU117" s="104">
        <f t="shared" si="756"/>
        <v>0</v>
      </c>
      <c r="BV117" s="104">
        <f t="shared" si="757"/>
        <v>2335.0375874556062</v>
      </c>
      <c r="BW117" s="104">
        <f t="shared" si="758"/>
        <v>0</v>
      </c>
      <c r="BX117" s="104">
        <f t="shared" si="759"/>
        <v>0</v>
      </c>
      <c r="BY117" s="104">
        <f t="shared" si="760"/>
        <v>3597.3014198283117</v>
      </c>
      <c r="BZ117" s="104">
        <f t="shared" si="761"/>
        <v>0</v>
      </c>
      <c r="CA117" s="104">
        <f t="shared" si="762"/>
        <v>3659.5571761560927</v>
      </c>
      <c r="CB117" s="104">
        <f t="shared" si="763"/>
        <v>8072.7837782404904</v>
      </c>
      <c r="CC117" s="104">
        <f t="shared" si="764"/>
        <v>17505.320682044377</v>
      </c>
      <c r="CD117" s="104">
        <f t="shared" si="765"/>
        <v>2220.8904817015527</v>
      </c>
      <c r="CE117" s="104">
        <f t="shared" si="766"/>
        <v>6985.4820187743462</v>
      </c>
      <c r="CF117" s="104">
        <f t="shared" si="767"/>
        <v>0</v>
      </c>
      <c r="CG117" s="104">
        <f t="shared" si="768"/>
        <v>0</v>
      </c>
      <c r="CH117" s="104">
        <f t="shared" si="769"/>
        <v>5621.6804182248625</v>
      </c>
      <c r="CI117" s="104">
        <f t="shared" si="770"/>
        <v>0</v>
      </c>
      <c r="CJ117" s="104">
        <f t="shared" si="771"/>
        <v>47802.393782177714</v>
      </c>
      <c r="CK117" s="104">
        <f t="shared" si="772"/>
        <v>9773.056889645035</v>
      </c>
      <c r="CL117" s="104">
        <f t="shared" si="773"/>
        <v>8920.6848583738902</v>
      </c>
      <c r="CM117" s="104">
        <f t="shared" si="774"/>
        <v>3523.0380691324594</v>
      </c>
      <c r="CN117" s="104">
        <f t="shared" si="775"/>
        <v>0</v>
      </c>
      <c r="CO117" s="104">
        <f t="shared" si="776"/>
        <v>0</v>
      </c>
      <c r="CP117" s="104">
        <f t="shared" si="777"/>
        <v>3168.4000631429735</v>
      </c>
      <c r="CQ117" s="104">
        <f t="shared" si="778"/>
        <v>0</v>
      </c>
      <c r="CR117" s="104">
        <f t="shared" si="779"/>
        <v>13356.190558392344</v>
      </c>
      <c r="CS117" s="104">
        <f t="shared" si="780"/>
        <v>3592.952846479257</v>
      </c>
      <c r="CT117" s="104">
        <f t="shared" si="781"/>
        <v>0</v>
      </c>
      <c r="CU117" s="104">
        <f t="shared" si="782"/>
        <v>2176.9076171066336</v>
      </c>
      <c r="CV117" s="104">
        <f t="shared" si="783"/>
        <v>0</v>
      </c>
      <c r="CW117" s="104">
        <f t="shared" si="784"/>
        <v>2216.8604397362942</v>
      </c>
      <c r="CX117" s="104">
        <f t="shared" si="785"/>
        <v>19817.401734551906</v>
      </c>
      <c r="CY117" s="104">
        <f t="shared" si="786"/>
        <v>0</v>
      </c>
      <c r="CZ117" s="104">
        <f t="shared" si="787"/>
        <v>1319.0545171007996</v>
      </c>
      <c r="DA117" s="104">
        <f t="shared" si="788"/>
        <v>58826.211772818766</v>
      </c>
      <c r="DB117" s="104">
        <f t="shared" si="789"/>
        <v>4416.73972809321</v>
      </c>
      <c r="DC117" s="104">
        <f t="shared" si="790"/>
        <v>110043.71959811664</v>
      </c>
      <c r="DD117" s="104">
        <f t="shared" si="791"/>
        <v>21526.746046047563</v>
      </c>
      <c r="DE117" s="76">
        <f t="shared" si="734"/>
        <v>405030.92651992617</v>
      </c>
      <c r="DF117" s="70"/>
      <c r="DG117" s="436">
        <f t="shared" ref="DG117:DV117" si="801">DG104+DG$97+DG$13</f>
        <v>828.25641331112422</v>
      </c>
      <c r="DH117" s="436">
        <f t="shared" si="801"/>
        <v>735.18441331112422</v>
      </c>
      <c r="DI117" s="436">
        <f t="shared" si="801"/>
        <v>2197.1157288954778</v>
      </c>
      <c r="DJ117" s="436">
        <f t="shared" si="801"/>
        <v>1249.5065359751902</v>
      </c>
      <c r="DK117" s="436">
        <f t="shared" si="801"/>
        <v>2157.5583469067092</v>
      </c>
      <c r="DL117" s="436">
        <f t="shared" si="801"/>
        <v>2791.8920773905102</v>
      </c>
      <c r="DM117" s="436">
        <f t="shared" si="801"/>
        <v>2085.2361009927567</v>
      </c>
      <c r="DN117" s="436">
        <f t="shared" si="801"/>
        <v>659.77053207189351</v>
      </c>
      <c r="DO117" s="436">
        <f t="shared" si="801"/>
        <v>2414.6627426198861</v>
      </c>
      <c r="DP117" s="436">
        <f t="shared" si="801"/>
        <v>876.91053207189339</v>
      </c>
      <c r="DQ117" s="436">
        <f t="shared" si="801"/>
        <v>754.48053207189355</v>
      </c>
      <c r="DR117" s="436">
        <f t="shared" si="801"/>
        <v>2221.8633901924377</v>
      </c>
      <c r="DS117" s="436">
        <f t="shared" si="801"/>
        <v>2233.3808510503295</v>
      </c>
      <c r="DT117" s="436">
        <f t="shared" si="801"/>
        <v>2212.3895184135026</v>
      </c>
      <c r="DU117" s="436">
        <f t="shared" si="801"/>
        <v>792.80917320341018</v>
      </c>
      <c r="DV117" s="436">
        <f t="shared" si="801"/>
        <v>2578.9293277314337</v>
      </c>
      <c r="DW117" s="436">
        <f t="shared" ref="DW117:FD117" si="802">DW104+DW$97+DW$13</f>
        <v>740.93917320341029</v>
      </c>
      <c r="DX117" s="436">
        <f t="shared" si="802"/>
        <v>780.33517320341025</v>
      </c>
      <c r="DY117" s="436">
        <f t="shared" si="802"/>
        <v>2265.6525651874967</v>
      </c>
      <c r="DZ117" s="436">
        <f t="shared" si="802"/>
        <v>814.08217320341032</v>
      </c>
      <c r="EA117" s="436">
        <f t="shared" si="802"/>
        <v>2117.8368580415527</v>
      </c>
      <c r="EB117" s="436">
        <f t="shared" si="802"/>
        <v>2138.2944056905458</v>
      </c>
      <c r="EC117" s="436">
        <f t="shared" si="802"/>
        <v>2471.6061584751778</v>
      </c>
      <c r="ED117" s="436">
        <f t="shared" si="802"/>
        <v>2041.6831805844245</v>
      </c>
      <c r="EE117" s="436">
        <f t="shared" si="802"/>
        <v>2158.8920149069932</v>
      </c>
      <c r="EF117" s="436">
        <f t="shared" si="802"/>
        <v>793.49367985097297</v>
      </c>
      <c r="EG117" s="436">
        <f t="shared" si="802"/>
        <v>717.05367985097291</v>
      </c>
      <c r="EH117" s="436">
        <f t="shared" si="802"/>
        <v>2096.0711699777571</v>
      </c>
      <c r="EI117" s="436">
        <f t="shared" si="802"/>
        <v>1015.6754958211343</v>
      </c>
      <c r="EJ117" s="436">
        <f t="shared" si="802"/>
        <v>2130.5750809867909</v>
      </c>
      <c r="EK117" s="436">
        <f t="shared" si="802"/>
        <v>2273.6432202645392</v>
      </c>
      <c r="EL117" s="436">
        <f t="shared" si="802"/>
        <v>2024.6605565933917</v>
      </c>
      <c r="EM117" s="436">
        <f t="shared" si="802"/>
        <v>2525.9518231515749</v>
      </c>
      <c r="EN117" s="436">
        <f t="shared" si="802"/>
        <v>1106.2551732034103</v>
      </c>
      <c r="EO117" s="436">
        <f t="shared" si="802"/>
        <v>1018.0761732034102</v>
      </c>
      <c r="EP117" s="436">
        <f t="shared" si="802"/>
        <v>2317.8228649837861</v>
      </c>
      <c r="EQ117" s="436">
        <f t="shared" si="802"/>
        <v>764.45917320341027</v>
      </c>
      <c r="ER117" s="436">
        <f t="shared" si="802"/>
        <v>2247.8556005137443</v>
      </c>
      <c r="ES117" s="436">
        <f t="shared" si="802"/>
        <v>2428.3405445170151</v>
      </c>
      <c r="ET117" s="436">
        <f t="shared" si="802"/>
        <v>745.55917320341018</v>
      </c>
      <c r="EU117" s="436">
        <f t="shared" si="802"/>
        <v>2218.7712251279149</v>
      </c>
      <c r="EV117" s="436">
        <f t="shared" si="802"/>
        <v>777.26917320341022</v>
      </c>
      <c r="EW117" s="436">
        <f t="shared" si="802"/>
        <v>2133.3485738558174</v>
      </c>
      <c r="EX117" s="436">
        <f t="shared" si="802"/>
        <v>1990.1196245057413</v>
      </c>
      <c r="EY117" s="436">
        <f t="shared" si="802"/>
        <v>829.82367985097289</v>
      </c>
      <c r="EZ117" s="436">
        <f t="shared" si="802"/>
        <v>2325.2897811342159</v>
      </c>
      <c r="FA117" s="436">
        <f t="shared" si="802"/>
        <v>2177.2886422813094</v>
      </c>
      <c r="FB117" s="436">
        <f t="shared" si="802"/>
        <v>2638.4208375714697</v>
      </c>
      <c r="FC117" s="436">
        <f t="shared" si="802"/>
        <v>2562.695317557645</v>
      </c>
      <c r="FD117" s="436">
        <f t="shared" si="802"/>
        <v>2507.6803931818481</v>
      </c>
      <c r="FE117" s="231">
        <f t="shared" si="736"/>
        <v>2310.1523802249744</v>
      </c>
      <c r="FF117" s="70"/>
      <c r="FG117" s="70"/>
      <c r="FH117" s="70"/>
      <c r="FI117" s="70"/>
    </row>
    <row r="118" spans="1:165" s="77" customFormat="1">
      <c r="A118" s="1" t="s">
        <v>117</v>
      </c>
      <c r="B118" s="2" t="s">
        <v>203</v>
      </c>
      <c r="C118" s="72"/>
      <c r="D118" s="70">
        <v>3</v>
      </c>
      <c r="E118" s="70">
        <v>2</v>
      </c>
      <c r="F118" s="91" t="s">
        <v>545</v>
      </c>
      <c r="G118" s="104">
        <f t="shared" si="741"/>
        <v>0</v>
      </c>
      <c r="H118" s="104">
        <f t="shared" si="800"/>
        <v>187.32</v>
      </c>
      <c r="I118" s="104">
        <f t="shared" si="800"/>
        <v>175.42781373638118</v>
      </c>
      <c r="J118" s="104">
        <f t="shared" si="800"/>
        <v>1</v>
      </c>
      <c r="K118" s="104">
        <f t="shared" si="800"/>
        <v>105.81918819188192</v>
      </c>
      <c r="L118" s="104">
        <f t="shared" si="800"/>
        <v>43.890094495969379</v>
      </c>
      <c r="M118" s="104">
        <f t="shared" si="800"/>
        <v>74.375</v>
      </c>
      <c r="N118" s="104">
        <f t="shared" si="800"/>
        <v>19</v>
      </c>
      <c r="O118" s="104">
        <f t="shared" si="800"/>
        <v>10.579545454545455</v>
      </c>
      <c r="P118" s="104">
        <f t="shared" si="800"/>
        <v>6</v>
      </c>
      <c r="Q118" s="104">
        <f t="shared" si="800"/>
        <v>22.060498220640568</v>
      </c>
      <c r="R118" s="104">
        <f t="shared" si="800"/>
        <v>25.144654088050313</v>
      </c>
      <c r="S118" s="104">
        <f t="shared" si="800"/>
        <v>82.925851027974389</v>
      </c>
      <c r="T118" s="104">
        <f t="shared" si="800"/>
        <v>42.424354243542439</v>
      </c>
      <c r="U118" s="104">
        <f t="shared" si="800"/>
        <v>113</v>
      </c>
      <c r="V118" s="104">
        <f t="shared" si="800"/>
        <v>112.09457092819615</v>
      </c>
      <c r="W118" s="104">
        <f t="shared" si="800"/>
        <v>58</v>
      </c>
      <c r="X118" s="104">
        <f t="shared" si="800"/>
        <v>94</v>
      </c>
      <c r="Y118" s="104">
        <f t="shared" si="800"/>
        <v>174.41224489795917</v>
      </c>
      <c r="Z118" s="104">
        <f t="shared" si="800"/>
        <v>116</v>
      </c>
      <c r="AA118" s="104">
        <f t="shared" si="800"/>
        <v>123.272030651341</v>
      </c>
      <c r="AB118" s="104">
        <f t="shared" si="800"/>
        <v>394.7426649171216</v>
      </c>
      <c r="AC118" s="104">
        <f t="shared" si="800"/>
        <v>201.91743119266056</v>
      </c>
      <c r="AD118" s="104">
        <f t="shared" si="800"/>
        <v>75.912225705329149</v>
      </c>
      <c r="AE118" s="104">
        <f t="shared" si="800"/>
        <v>317.09765411893073</v>
      </c>
      <c r="AF118" s="104">
        <f t="shared" si="800"/>
        <v>42</v>
      </c>
      <c r="AG118" s="104">
        <f t="shared" si="800"/>
        <v>45</v>
      </c>
      <c r="AH118" s="104">
        <f t="shared" si="800"/>
        <v>152.16657732231496</v>
      </c>
      <c r="AI118" s="104">
        <f t="shared" si="800"/>
        <v>155</v>
      </c>
      <c r="AJ118" s="104">
        <f t="shared" si="800"/>
        <v>2030.341674089987</v>
      </c>
      <c r="AK118" s="104">
        <f t="shared" si="800"/>
        <v>276.6668650793651</v>
      </c>
      <c r="AL118" s="104">
        <f t="shared" si="800"/>
        <v>1621.483160220138</v>
      </c>
      <c r="AM118" s="104">
        <f t="shared" si="800"/>
        <v>14.245712596096984</v>
      </c>
      <c r="AN118" s="104">
        <f t="shared" si="800"/>
        <v>0</v>
      </c>
      <c r="AO118" s="104">
        <f t="shared" si="800"/>
        <v>10</v>
      </c>
      <c r="AP118" s="104">
        <f t="shared" si="800"/>
        <v>113.63302752293578</v>
      </c>
      <c r="AQ118" s="104">
        <f t="shared" si="800"/>
        <v>13</v>
      </c>
      <c r="AR118" s="104">
        <f t="shared" si="800"/>
        <v>61.858516977449014</v>
      </c>
      <c r="AS118" s="104">
        <f t="shared" si="800"/>
        <v>264.5204081632653</v>
      </c>
      <c r="AT118" s="104">
        <f t="shared" si="800"/>
        <v>27</v>
      </c>
      <c r="AU118" s="104">
        <f t="shared" si="800"/>
        <v>69.018867924528308</v>
      </c>
      <c r="AV118" s="104">
        <f t="shared" si="800"/>
        <v>77.841428571428565</v>
      </c>
      <c r="AW118" s="104">
        <f t="shared" si="800"/>
        <v>191.68976975517728</v>
      </c>
      <c r="AX118" s="104">
        <f t="shared" si="800"/>
        <v>133.48062804068996</v>
      </c>
      <c r="AY118" s="104">
        <f t="shared" si="800"/>
        <v>0</v>
      </c>
      <c r="AZ118" s="104">
        <f t="shared" si="800"/>
        <v>110.43273542600897</v>
      </c>
      <c r="BA118" s="104">
        <f t="shared" si="800"/>
        <v>63.978494273108609</v>
      </c>
      <c r="BB118" s="104">
        <f t="shared" si="800"/>
        <v>30.150420044926015</v>
      </c>
      <c r="BC118" s="104">
        <f t="shared" si="800"/>
        <v>42.60914473897796</v>
      </c>
      <c r="BD118" s="104">
        <f t="shared" si="800"/>
        <v>32.91966093062026</v>
      </c>
      <c r="BE118" s="9">
        <f t="shared" si="738"/>
        <v>8155.4529135475423</v>
      </c>
      <c r="BF118" s="104"/>
      <c r="BG118" s="104">
        <f t="shared" si="742"/>
        <v>0</v>
      </c>
      <c r="BH118" s="104">
        <f t="shared" si="743"/>
        <v>209645.62430143979</v>
      </c>
      <c r="BI118" s="104">
        <f t="shared" si="744"/>
        <v>212313.51378667334</v>
      </c>
      <c r="BJ118" s="104">
        <f t="shared" si="745"/>
        <v>1633.5065359751902</v>
      </c>
      <c r="BK118" s="104">
        <f t="shared" si="746"/>
        <v>124971.1293414137</v>
      </c>
      <c r="BL118" s="104">
        <f t="shared" si="747"/>
        <v>81316.425135592654</v>
      </c>
      <c r="BM118" s="104">
        <f t="shared" si="748"/>
        <v>82722.145822847073</v>
      </c>
      <c r="BN118" s="104">
        <f t="shared" si="749"/>
        <v>19831.640109365973</v>
      </c>
      <c r="BO118" s="104">
        <f t="shared" si="750"/>
        <v>15397.1586972606</v>
      </c>
      <c r="BP118" s="104">
        <f t="shared" si="751"/>
        <v>7565.4631924313599</v>
      </c>
      <c r="BQ118" s="104">
        <f t="shared" si="752"/>
        <v>25115.44775200593</v>
      </c>
      <c r="BR118" s="104">
        <f t="shared" si="753"/>
        <v>29307.867844172513</v>
      </c>
      <c r="BS118" s="104">
        <f t="shared" si="754"/>
        <v>100368.98645134488</v>
      </c>
      <c r="BT118" s="104">
        <f t="shared" si="755"/>
        <v>50869.73536649302</v>
      </c>
      <c r="BU118" s="104">
        <f t="shared" si="756"/>
        <v>132979.43657198534</v>
      </c>
      <c r="BV118" s="104">
        <f t="shared" si="757"/>
        <v>172821.15157628278</v>
      </c>
      <c r="BW118" s="104">
        <f t="shared" si="758"/>
        <v>65246.472045797782</v>
      </c>
      <c r="BX118" s="104">
        <f t="shared" si="759"/>
        <v>109447.50628112056</v>
      </c>
      <c r="BY118" s="104">
        <f t="shared" si="760"/>
        <v>222830.68400063229</v>
      </c>
      <c r="BZ118" s="104">
        <f t="shared" si="761"/>
        <v>138977.53209159558</v>
      </c>
      <c r="CA118" s="104">
        <f t="shared" si="762"/>
        <v>130059.84228170576</v>
      </c>
      <c r="CB118" s="104">
        <f t="shared" si="763"/>
        <v>425514.3082415908</v>
      </c>
      <c r="CC118" s="104">
        <f t="shared" si="764"/>
        <v>284770.04378930142</v>
      </c>
      <c r="CD118" s="104">
        <f t="shared" si="765"/>
        <v>78322.718217150978</v>
      </c>
      <c r="CE118" s="104">
        <f t="shared" si="766"/>
        <v>350575.92807024013</v>
      </c>
      <c r="CF118" s="104">
        <f t="shared" si="767"/>
        <v>49454.734553740862</v>
      </c>
      <c r="CG118" s="104">
        <f t="shared" si="768"/>
        <v>49547.415593293779</v>
      </c>
      <c r="CH118" s="104">
        <f t="shared" si="769"/>
        <v>160481.51905753385</v>
      </c>
      <c r="CI118" s="104">
        <f t="shared" si="770"/>
        <v>216949.70185227582</v>
      </c>
      <c r="CJ118" s="104">
        <f t="shared" si="771"/>
        <v>2208657.4383032518</v>
      </c>
      <c r="CK118" s="104">
        <f t="shared" si="772"/>
        <v>343494.50018223916</v>
      </c>
      <c r="CL118" s="104">
        <f t="shared" si="773"/>
        <v>1622578.4653189064</v>
      </c>
      <c r="CM118" s="104">
        <f t="shared" si="774"/>
        <v>19744.417668470462</v>
      </c>
      <c r="CN118" s="104">
        <f t="shared" si="775"/>
        <v>0</v>
      </c>
      <c r="CO118" s="104">
        <f t="shared" si="776"/>
        <v>14020.761732034101</v>
      </c>
      <c r="CP118" s="104">
        <f t="shared" si="777"/>
        <v>149955.95808529761</v>
      </c>
      <c r="CQ118" s="104">
        <f t="shared" si="778"/>
        <v>14929.969251644334</v>
      </c>
      <c r="CR118" s="104">
        <f t="shared" si="779"/>
        <v>75953.609370036647</v>
      </c>
      <c r="CS118" s="104">
        <f t="shared" si="780"/>
        <v>373633.00618318375</v>
      </c>
      <c r="CT118" s="104">
        <f t="shared" si="781"/>
        <v>30498.097676492074</v>
      </c>
      <c r="CU118" s="104">
        <f t="shared" si="782"/>
        <v>81671.349727888199</v>
      </c>
      <c r="CV118" s="104">
        <f t="shared" si="783"/>
        <v>90394.851398115163</v>
      </c>
      <c r="CW118" s="104">
        <f t="shared" si="784"/>
        <v>205062.75348308418</v>
      </c>
      <c r="CX118" s="104">
        <f t="shared" si="785"/>
        <v>131328.0766992126</v>
      </c>
      <c r="CY118" s="104">
        <f t="shared" si="786"/>
        <v>0</v>
      </c>
      <c r="CZ118" s="104">
        <f t="shared" si="787"/>
        <v>139913.16052399098</v>
      </c>
      <c r="DA118" s="104">
        <f t="shared" si="788"/>
        <v>93525.917714582756</v>
      </c>
      <c r="DB118" s="104">
        <f t="shared" si="789"/>
        <v>46575.876826053347</v>
      </c>
      <c r="DC118" s="104">
        <f t="shared" si="790"/>
        <v>63638.618828755869</v>
      </c>
      <c r="DD118" s="104">
        <f t="shared" si="791"/>
        <v>47187.656912311344</v>
      </c>
      <c r="DE118" s="76">
        <f t="shared" si="734"/>
        <v>9301802.1244468167</v>
      </c>
      <c r="DF118" s="70"/>
      <c r="DG118" s="436">
        <f t="shared" ref="DG118:DV118" si="803">DG105+DG$97+DG$13</f>
        <v>1212.2564133111243</v>
      </c>
      <c r="DH118" s="436">
        <f t="shared" si="803"/>
        <v>1119.1844133111242</v>
      </c>
      <c r="DI118" s="436">
        <f t="shared" si="803"/>
        <v>1210.2614133111242</v>
      </c>
      <c r="DJ118" s="436">
        <f t="shared" si="803"/>
        <v>1633.5065359751902</v>
      </c>
      <c r="DK118" s="436">
        <f t="shared" si="803"/>
        <v>1180.9874133111243</v>
      </c>
      <c r="DL118" s="436">
        <f t="shared" si="803"/>
        <v>1852.7284133111243</v>
      </c>
      <c r="DM118" s="436">
        <f t="shared" si="803"/>
        <v>1112.2305320718933</v>
      </c>
      <c r="DN118" s="436">
        <f t="shared" si="803"/>
        <v>1043.7705320718933</v>
      </c>
      <c r="DO118" s="436">
        <f t="shared" si="803"/>
        <v>1455.3705320718934</v>
      </c>
      <c r="DP118" s="436">
        <f t="shared" si="803"/>
        <v>1260.9105320718934</v>
      </c>
      <c r="DQ118" s="436">
        <f t="shared" si="803"/>
        <v>1138.4805320718933</v>
      </c>
      <c r="DR118" s="436">
        <f t="shared" si="803"/>
        <v>1165.5705320718935</v>
      </c>
      <c r="DS118" s="436">
        <f t="shared" si="803"/>
        <v>1210.3461732034102</v>
      </c>
      <c r="DT118" s="436">
        <f t="shared" si="803"/>
        <v>1199.0691732034102</v>
      </c>
      <c r="DU118" s="436">
        <f t="shared" si="803"/>
        <v>1176.8091732034102</v>
      </c>
      <c r="DV118" s="436">
        <f t="shared" si="803"/>
        <v>1541.7441732034101</v>
      </c>
      <c r="DW118" s="436">
        <f t="shared" ref="DW118:FD118" si="804">DW105+DW$97+DW$13</f>
        <v>1124.9391732034101</v>
      </c>
      <c r="DX118" s="436">
        <f t="shared" si="804"/>
        <v>1164.3351732034102</v>
      </c>
      <c r="DY118" s="436">
        <f t="shared" si="804"/>
        <v>1277.6091732034101</v>
      </c>
      <c r="DZ118" s="436">
        <f t="shared" si="804"/>
        <v>1198.0821732034101</v>
      </c>
      <c r="EA118" s="436">
        <f t="shared" si="804"/>
        <v>1055.0636798509729</v>
      </c>
      <c r="EB118" s="436">
        <f t="shared" si="804"/>
        <v>1077.953679850973</v>
      </c>
      <c r="EC118" s="436">
        <f t="shared" si="804"/>
        <v>1410.3291732034102</v>
      </c>
      <c r="ED118" s="436">
        <f t="shared" si="804"/>
        <v>1031.753679850973</v>
      </c>
      <c r="EE118" s="436">
        <f t="shared" si="804"/>
        <v>1105.5771732034102</v>
      </c>
      <c r="EF118" s="436">
        <f t="shared" si="804"/>
        <v>1177.493679850973</v>
      </c>
      <c r="EG118" s="436">
        <f t="shared" si="804"/>
        <v>1101.0536798509729</v>
      </c>
      <c r="EH118" s="436">
        <f t="shared" si="804"/>
        <v>1054.6436798509728</v>
      </c>
      <c r="EI118" s="436">
        <f t="shared" si="804"/>
        <v>1399.6754958211343</v>
      </c>
      <c r="EJ118" s="436">
        <f t="shared" si="804"/>
        <v>1087.8254958211342</v>
      </c>
      <c r="EK118" s="436">
        <f t="shared" si="804"/>
        <v>1241.5454958211342</v>
      </c>
      <c r="EL118" s="436">
        <f t="shared" si="804"/>
        <v>1000.6754958211343</v>
      </c>
      <c r="EM118" s="436">
        <f t="shared" si="804"/>
        <v>1385.9901732034102</v>
      </c>
      <c r="EN118" s="436">
        <f t="shared" si="804"/>
        <v>1490.2551732034103</v>
      </c>
      <c r="EO118" s="436">
        <f t="shared" si="804"/>
        <v>1402.0761732034102</v>
      </c>
      <c r="EP118" s="436">
        <f t="shared" si="804"/>
        <v>1319.6511732034103</v>
      </c>
      <c r="EQ118" s="436">
        <f t="shared" si="804"/>
        <v>1148.4591732034103</v>
      </c>
      <c r="ER118" s="436">
        <f t="shared" si="804"/>
        <v>1227.8601732034103</v>
      </c>
      <c r="ES118" s="436">
        <f t="shared" si="804"/>
        <v>1412.4921732034104</v>
      </c>
      <c r="ET118" s="436">
        <f t="shared" si="804"/>
        <v>1129.5591732034102</v>
      </c>
      <c r="EU118" s="436">
        <f t="shared" si="804"/>
        <v>1183.3191732034102</v>
      </c>
      <c r="EV118" s="436">
        <f t="shared" si="804"/>
        <v>1161.2691732034102</v>
      </c>
      <c r="EW118" s="436">
        <f t="shared" si="804"/>
        <v>1069.7636798509729</v>
      </c>
      <c r="EX118" s="436">
        <f t="shared" si="804"/>
        <v>983.87367985097296</v>
      </c>
      <c r="EY118" s="436">
        <f t="shared" si="804"/>
        <v>1213.8236798509729</v>
      </c>
      <c r="EZ118" s="436">
        <f t="shared" si="804"/>
        <v>1266.953679850973</v>
      </c>
      <c r="FA118" s="436">
        <f t="shared" si="804"/>
        <v>1461.8336798509729</v>
      </c>
      <c r="FB118" s="436">
        <f t="shared" si="804"/>
        <v>1544.7836798509729</v>
      </c>
      <c r="FC118" s="436">
        <f t="shared" si="804"/>
        <v>1493.5436798509729</v>
      </c>
      <c r="FD118" s="436">
        <f t="shared" si="804"/>
        <v>1433.4186798509729</v>
      </c>
      <c r="FE118" s="231">
        <f t="shared" si="736"/>
        <v>1140.5622989981341</v>
      </c>
      <c r="FF118" s="70"/>
      <c r="FG118" s="70"/>
      <c r="FH118" s="70"/>
      <c r="FI118" s="70"/>
    </row>
    <row r="119" spans="1:165" s="77" customFormat="1">
      <c r="A119" s="1" t="s">
        <v>117</v>
      </c>
      <c r="B119" s="2" t="s">
        <v>613</v>
      </c>
      <c r="C119" s="72"/>
      <c r="D119" s="73" t="s">
        <v>612</v>
      </c>
      <c r="E119" s="70">
        <v>2</v>
      </c>
      <c r="F119" s="91" t="s">
        <v>545</v>
      </c>
      <c r="G119" s="104">
        <f>G106+G107-G111</f>
        <v>868.75953447682764</v>
      </c>
      <c r="H119" s="168">
        <f t="shared" ref="H119:BD119" si="805">H106+H107-H111</f>
        <v>2494.1162858297271</v>
      </c>
      <c r="I119" s="168">
        <f t="shared" si="805"/>
        <v>2281.909860551677</v>
      </c>
      <c r="J119" s="168">
        <f t="shared" si="805"/>
        <v>794.63972497944053</v>
      </c>
      <c r="K119" s="168">
        <f t="shared" si="805"/>
        <v>1108.0008558626537</v>
      </c>
      <c r="L119" s="168">
        <f t="shared" si="805"/>
        <v>1998.3998639734414</v>
      </c>
      <c r="M119" s="168">
        <f t="shared" si="805"/>
        <v>2575.6593599271969</v>
      </c>
      <c r="N119" s="168">
        <f t="shared" si="805"/>
        <v>1954.3800194485887</v>
      </c>
      <c r="O119" s="168">
        <f t="shared" si="805"/>
        <v>709.38623778179203</v>
      </c>
      <c r="P119" s="168">
        <f t="shared" si="805"/>
        <v>2682.298492270183</v>
      </c>
      <c r="Q119" s="168">
        <f t="shared" si="805"/>
        <v>2034.8502105875359</v>
      </c>
      <c r="R119" s="168">
        <f t="shared" si="805"/>
        <v>886.97318168191214</v>
      </c>
      <c r="S119" s="168">
        <f t="shared" si="805"/>
        <v>3324.173909651915</v>
      </c>
      <c r="T119" s="168">
        <f t="shared" si="805"/>
        <v>1737.6641135634218</v>
      </c>
      <c r="U119" s="168">
        <f t="shared" si="805"/>
        <v>3268.6086435332973</v>
      </c>
      <c r="V119" s="168">
        <f t="shared" si="805"/>
        <v>4387.6386364693808</v>
      </c>
      <c r="W119" s="168">
        <f t="shared" si="805"/>
        <v>2870.1048803618428</v>
      </c>
      <c r="X119" s="168">
        <f t="shared" si="805"/>
        <v>2031.4210073847357</v>
      </c>
      <c r="Y119" s="168">
        <f t="shared" si="805"/>
        <v>3556.0242166552175</v>
      </c>
      <c r="Z119" s="168">
        <f t="shared" si="805"/>
        <v>3302.2753654071948</v>
      </c>
      <c r="AA119" s="168">
        <f t="shared" si="805"/>
        <v>2794.6341567848522</v>
      </c>
      <c r="AB119" s="168">
        <f t="shared" si="805"/>
        <v>2126.5546886481739</v>
      </c>
      <c r="AC119" s="168">
        <f t="shared" si="805"/>
        <v>2323.3731110243675</v>
      </c>
      <c r="AD119" s="168">
        <f t="shared" si="805"/>
        <v>1930.7528172280381</v>
      </c>
      <c r="AE119" s="168">
        <f t="shared" si="805"/>
        <v>2470.6843372222279</v>
      </c>
      <c r="AF119" s="168">
        <f t="shared" si="805"/>
        <v>1780.1685470993384</v>
      </c>
      <c r="AG119" s="168">
        <f t="shared" si="805"/>
        <v>1698.398048186699</v>
      </c>
      <c r="AH119" s="168">
        <f t="shared" si="805"/>
        <v>3166.1095557335298</v>
      </c>
      <c r="AI119" s="168">
        <f t="shared" si="805"/>
        <v>1853.5374357814053</v>
      </c>
      <c r="AJ119" s="168">
        <f t="shared" si="805"/>
        <v>1211.1696944049945</v>
      </c>
      <c r="AK119" s="168">
        <f t="shared" si="805"/>
        <v>1749.0878910689348</v>
      </c>
      <c r="AL119" s="168">
        <f t="shared" si="805"/>
        <v>666.1183679940691</v>
      </c>
      <c r="AM119" s="168">
        <f t="shared" si="805"/>
        <v>143.66587467683112</v>
      </c>
      <c r="AN119" s="168">
        <f t="shared" si="805"/>
        <v>529.573902405524</v>
      </c>
      <c r="AO119" s="168">
        <f t="shared" si="805"/>
        <v>130.57137374554159</v>
      </c>
      <c r="AP119" s="168">
        <f t="shared" si="805"/>
        <v>309.83849784540445</v>
      </c>
      <c r="AQ119" s="168">
        <f t="shared" si="805"/>
        <v>771.16741421100937</v>
      </c>
      <c r="AR119" s="168">
        <f t="shared" si="805"/>
        <v>542.20672367019165</v>
      </c>
      <c r="AS119" s="168">
        <f t="shared" si="805"/>
        <v>-48.126909524599824</v>
      </c>
      <c r="AT119" s="168">
        <f t="shared" si="805"/>
        <v>1037.367054730704</v>
      </c>
      <c r="AU119" s="168">
        <f t="shared" si="805"/>
        <v>879.26684928218822</v>
      </c>
      <c r="AV119" s="168">
        <f t="shared" si="805"/>
        <v>2949.3285202251973</v>
      </c>
      <c r="AW119" s="168">
        <f t="shared" si="805"/>
        <v>3274.794838398002</v>
      </c>
      <c r="AX119" s="168">
        <f t="shared" si="805"/>
        <v>2926.2224720218755</v>
      </c>
      <c r="AY119" s="168">
        <f t="shared" si="805"/>
        <v>394.94481662367986</v>
      </c>
      <c r="AZ119" s="168">
        <f t="shared" si="805"/>
        <v>2361.4237530860823</v>
      </c>
      <c r="BA119" s="168">
        <f t="shared" si="805"/>
        <v>1588.3920700908113</v>
      </c>
      <c r="BB119" s="168">
        <f t="shared" si="805"/>
        <v>1401.4888103698881</v>
      </c>
      <c r="BC119" s="168">
        <f t="shared" si="805"/>
        <v>710.68574269734484</v>
      </c>
      <c r="BD119" s="168">
        <f t="shared" si="805"/>
        <v>1632.6353553813492</v>
      </c>
      <c r="BE119" s="9">
        <f t="shared" si="738"/>
        <v>90173.320211511644</v>
      </c>
      <c r="BF119" s="215"/>
      <c r="BG119" s="104">
        <f>(DG119*G119)-BG111</f>
        <v>709170.85205561924</v>
      </c>
      <c r="BH119" s="104">
        <f t="shared" ref="BH119:DD119" si="806">(DH119*H119)-BH111</f>
        <v>1823343.6863274481</v>
      </c>
      <c r="BI119" s="104">
        <f t="shared" si="806"/>
        <v>1875071.2574280191</v>
      </c>
      <c r="BJ119" s="104">
        <f t="shared" si="806"/>
        <v>982483.07810733852</v>
      </c>
      <c r="BK119" s="104">
        <f t="shared" si="806"/>
        <v>872709.20106048812</v>
      </c>
      <c r="BL119" s="104">
        <f t="shared" si="806"/>
        <v>2924081.385374879</v>
      </c>
      <c r="BM119" s="104">
        <f t="shared" si="806"/>
        <v>1865347.4461157352</v>
      </c>
      <c r="BN119" s="104">
        <f t="shared" si="806"/>
        <v>1279184.4653022729</v>
      </c>
      <c r="BO119" s="104">
        <f t="shared" si="806"/>
        <v>749346.03101675725</v>
      </c>
      <c r="BP119" s="104">
        <f t="shared" si="806"/>
        <v>2341660.7780322838</v>
      </c>
      <c r="BQ119" s="104">
        <f t="shared" si="806"/>
        <v>1524902.2795706887</v>
      </c>
      <c r="BR119" s="104">
        <f t="shared" si="806"/>
        <v>682852.42154063226</v>
      </c>
      <c r="BS119" s="104">
        <f t="shared" si="806"/>
        <v>2736575.1023034784</v>
      </c>
      <c r="BT119" s="104">
        <f t="shared" si="806"/>
        <v>1405984.4423473747</v>
      </c>
      <c r="BU119" s="104">
        <f t="shared" si="806"/>
        <v>2581073.1662051533</v>
      </c>
      <c r="BV119" s="104">
        <f t="shared" si="806"/>
        <v>5069088.3804945815</v>
      </c>
      <c r="BW119" s="104">
        <f t="shared" si="806"/>
        <v>2116315.2570623769</v>
      </c>
      <c r="BX119" s="104">
        <f t="shared" si="806"/>
        <v>1574891.9876466137</v>
      </c>
      <c r="BY119" s="104">
        <f t="shared" si="806"/>
        <v>3167285.3101365739</v>
      </c>
      <c r="BZ119" s="104">
        <f t="shared" si="806"/>
        <v>2677992.4829867752</v>
      </c>
      <c r="CA119" s="104">
        <f t="shared" si="806"/>
        <v>1865159.0810892638</v>
      </c>
      <c r="CB119" s="104">
        <f t="shared" si="806"/>
        <v>1465489.1615917403</v>
      </c>
      <c r="CC119" s="104">
        <f t="shared" si="806"/>
        <v>2374002.3340806738</v>
      </c>
      <c r="CD119" s="104">
        <f t="shared" si="806"/>
        <v>1240457.1522420945</v>
      </c>
      <c r="CE119" s="104">
        <f t="shared" si="806"/>
        <v>1772550.9019307564</v>
      </c>
      <c r="CF119" s="104">
        <f t="shared" si="806"/>
        <v>1402211.6611928141</v>
      </c>
      <c r="CG119" s="104">
        <f t="shared" si="806"/>
        <v>1207578.1803039827</v>
      </c>
      <c r="CH119" s="104">
        <f t="shared" si="806"/>
        <v>2113113.3832684634</v>
      </c>
      <c r="CI119" s="104">
        <f t="shared" si="806"/>
        <v>1871987.1241103127</v>
      </c>
      <c r="CJ119" s="104">
        <f t="shared" si="806"/>
        <v>842158.53068812692</v>
      </c>
      <c r="CK119" s="104">
        <f t="shared" si="806"/>
        <v>1489475.1427814516</v>
      </c>
      <c r="CL119" s="104">
        <f t="shared" si="806"/>
        <v>400572.44485830737</v>
      </c>
      <c r="CM119" s="104">
        <f t="shared" si="806"/>
        <v>133432.86365085744</v>
      </c>
      <c r="CN119" s="104">
        <f t="shared" si="806"/>
        <v>575220.67312962888</v>
      </c>
      <c r="CO119" s="104">
        <f t="shared" si="806"/>
        <v>122396.58751277323</v>
      </c>
      <c r="CP119" s="104">
        <f t="shared" si="806"/>
        <v>279448.16201263497</v>
      </c>
      <c r="CQ119" s="104">
        <f t="shared" si="806"/>
        <v>579244.60386916006</v>
      </c>
      <c r="CR119" s="104">
        <f t="shared" si="806"/>
        <v>447185.85874838161</v>
      </c>
      <c r="CS119" s="104">
        <f t="shared" si="806"/>
        <v>-60043.582766519583</v>
      </c>
      <c r="CT119" s="104">
        <f t="shared" si="806"/>
        <v>763156.02363348042</v>
      </c>
      <c r="CU119" s="104">
        <f t="shared" si="806"/>
        <v>692498.59099340613</v>
      </c>
      <c r="CV119" s="104">
        <f t="shared" si="806"/>
        <v>2282127.9304206762</v>
      </c>
      <c r="CW119" s="104">
        <f t="shared" si="806"/>
        <v>2235502.2591367862</v>
      </c>
      <c r="CX119" s="104">
        <f t="shared" si="806"/>
        <v>1745216.6323543733</v>
      </c>
      <c r="CY119" s="104">
        <f t="shared" si="806"/>
        <v>317357.40106872976</v>
      </c>
      <c r="CZ119" s="104">
        <f t="shared" si="806"/>
        <v>2074597.5024748519</v>
      </c>
      <c r="DA119" s="104">
        <f t="shared" si="806"/>
        <v>1701397.2999520837</v>
      </c>
      <c r="DB119" s="104">
        <f t="shared" si="806"/>
        <v>1616117.2185711211</v>
      </c>
      <c r="DC119" s="104">
        <f t="shared" si="806"/>
        <v>777879.99417003372</v>
      </c>
      <c r="DD119" s="104">
        <f t="shared" si="806"/>
        <v>1702721.2843223196</v>
      </c>
      <c r="DE119" s="76">
        <f t="shared" si="734"/>
        <v>74989571.412507892</v>
      </c>
      <c r="DF119" s="70"/>
      <c r="DG119" s="436">
        <f t="shared" ref="DG119:FD119" si="807">DG106+DG$97+DG$13</f>
        <v>828.25641331112422</v>
      </c>
      <c r="DH119" s="436">
        <f t="shared" si="807"/>
        <v>735.18441331112422</v>
      </c>
      <c r="DI119" s="436">
        <f t="shared" si="807"/>
        <v>826.26141331112422</v>
      </c>
      <c r="DJ119" s="436">
        <f t="shared" si="807"/>
        <v>1249.5065359751902</v>
      </c>
      <c r="DK119" s="436">
        <f t="shared" si="807"/>
        <v>796.98741331112421</v>
      </c>
      <c r="DL119" s="436">
        <f t="shared" si="807"/>
        <v>1468.7284133111243</v>
      </c>
      <c r="DM119" s="436">
        <f t="shared" si="807"/>
        <v>728.23053207189355</v>
      </c>
      <c r="DN119" s="436">
        <f t="shared" si="807"/>
        <v>659.77053207189351</v>
      </c>
      <c r="DO119" s="436">
        <f t="shared" si="807"/>
        <v>1071.3705320718934</v>
      </c>
      <c r="DP119" s="436">
        <f t="shared" si="807"/>
        <v>876.91053207189339</v>
      </c>
      <c r="DQ119" s="436">
        <f t="shared" si="807"/>
        <v>754.48053207189355</v>
      </c>
      <c r="DR119" s="436">
        <f t="shared" si="807"/>
        <v>781.57053207189347</v>
      </c>
      <c r="DS119" s="436">
        <f t="shared" si="807"/>
        <v>826.34617320341022</v>
      </c>
      <c r="DT119" s="436">
        <f t="shared" si="807"/>
        <v>815.06917320341017</v>
      </c>
      <c r="DU119" s="436">
        <f t="shared" si="807"/>
        <v>792.80917320341018</v>
      </c>
      <c r="DV119" s="436">
        <f t="shared" si="807"/>
        <v>1157.7441732034101</v>
      </c>
      <c r="DW119" s="436">
        <f t="shared" si="807"/>
        <v>740.93917320341029</v>
      </c>
      <c r="DX119" s="436">
        <f t="shared" si="807"/>
        <v>780.33517320341025</v>
      </c>
      <c r="DY119" s="436">
        <f t="shared" si="807"/>
        <v>893.60917320341025</v>
      </c>
      <c r="DZ119" s="436">
        <f t="shared" si="807"/>
        <v>814.08217320341032</v>
      </c>
      <c r="EA119" s="436">
        <f t="shared" si="807"/>
        <v>671.0636798509729</v>
      </c>
      <c r="EB119" s="436">
        <f t="shared" si="807"/>
        <v>693.953679850973</v>
      </c>
      <c r="EC119" s="436">
        <f t="shared" si="807"/>
        <v>1026.3291732034102</v>
      </c>
      <c r="ED119" s="436">
        <f t="shared" si="807"/>
        <v>647.75367985097296</v>
      </c>
      <c r="EE119" s="436">
        <f t="shared" si="807"/>
        <v>721.57717320341021</v>
      </c>
      <c r="EF119" s="436">
        <f t="shared" si="807"/>
        <v>793.49367985097297</v>
      </c>
      <c r="EG119" s="436">
        <f t="shared" si="807"/>
        <v>717.05367985097291</v>
      </c>
      <c r="EH119" s="436">
        <f t="shared" si="807"/>
        <v>670.64367985097294</v>
      </c>
      <c r="EI119" s="436">
        <f t="shared" si="807"/>
        <v>1015.6754958211343</v>
      </c>
      <c r="EJ119" s="436">
        <f t="shared" si="807"/>
        <v>703.82549582113427</v>
      </c>
      <c r="EK119" s="436">
        <f t="shared" si="807"/>
        <v>857.54549582113418</v>
      </c>
      <c r="EL119" s="436">
        <f t="shared" si="807"/>
        <v>616.67549582113429</v>
      </c>
      <c r="EM119" s="436">
        <f t="shared" si="807"/>
        <v>1001.9901732034102</v>
      </c>
      <c r="EN119" s="436">
        <f t="shared" si="807"/>
        <v>1106.2551732034103</v>
      </c>
      <c r="EO119" s="436">
        <f t="shared" si="807"/>
        <v>1018.0761732034102</v>
      </c>
      <c r="EP119" s="436">
        <f t="shared" si="807"/>
        <v>935.65117320341028</v>
      </c>
      <c r="EQ119" s="436">
        <f t="shared" si="807"/>
        <v>764.45917320341027</v>
      </c>
      <c r="ER119" s="436">
        <f t="shared" si="807"/>
        <v>843.86017320341034</v>
      </c>
      <c r="ES119" s="436">
        <f t="shared" si="807"/>
        <v>1028.4921732034104</v>
      </c>
      <c r="ET119" s="436">
        <f t="shared" si="807"/>
        <v>745.55917320341018</v>
      </c>
      <c r="EU119" s="436">
        <f t="shared" si="807"/>
        <v>799.31917320341017</v>
      </c>
      <c r="EV119" s="436">
        <f t="shared" si="807"/>
        <v>777.26917320341022</v>
      </c>
      <c r="EW119" s="436">
        <f t="shared" si="807"/>
        <v>685.76367985097295</v>
      </c>
      <c r="EX119" s="436">
        <f t="shared" si="807"/>
        <v>599.87367985097296</v>
      </c>
      <c r="EY119" s="436">
        <f t="shared" si="807"/>
        <v>829.82367985097289</v>
      </c>
      <c r="EZ119" s="436">
        <f t="shared" si="807"/>
        <v>882.953679850973</v>
      </c>
      <c r="FA119" s="436">
        <f t="shared" si="807"/>
        <v>1077.8336798509729</v>
      </c>
      <c r="FB119" s="436">
        <f t="shared" si="807"/>
        <v>1160.7836798509729</v>
      </c>
      <c r="FC119" s="436">
        <f t="shared" si="807"/>
        <v>1109.5436798509729</v>
      </c>
      <c r="FD119" s="436">
        <f t="shared" si="807"/>
        <v>1049.4186798509729</v>
      </c>
      <c r="FE119" s="231">
        <f t="shared" si="736"/>
        <v>831.61595066713119</v>
      </c>
      <c r="FF119" s="70"/>
      <c r="FG119" s="70"/>
      <c r="FH119" s="70"/>
      <c r="FI119" s="70"/>
    </row>
    <row r="120" spans="1:165" s="266" customFormat="1">
      <c r="A120" s="262" t="s">
        <v>300</v>
      </c>
      <c r="B120" s="49"/>
      <c r="C120" s="263"/>
      <c r="D120" s="264"/>
      <c r="E120" s="262"/>
      <c r="F120" s="265" t="s">
        <v>545</v>
      </c>
      <c r="G120" s="76">
        <f>SUM(G111:G119)</f>
        <v>869.75953447682764</v>
      </c>
      <c r="H120" s="76">
        <f t="shared" ref="H120:BS120" si="808">SUM(H111:H119)</f>
        <v>2684.1162858297271</v>
      </c>
      <c r="I120" s="76">
        <f t="shared" si="808"/>
        <v>2459.909860551677</v>
      </c>
      <c r="J120" s="76">
        <f t="shared" si="808"/>
        <v>796.63972497944053</v>
      </c>
      <c r="K120" s="76">
        <f t="shared" si="808"/>
        <v>1216.0008558626537</v>
      </c>
      <c r="L120" s="76">
        <f t="shared" si="808"/>
        <v>2049.3998639734414</v>
      </c>
      <c r="M120" s="76">
        <f t="shared" si="808"/>
        <v>2651.6593599271969</v>
      </c>
      <c r="N120" s="76">
        <f t="shared" si="808"/>
        <v>1974.3800194485887</v>
      </c>
      <c r="O120" s="76">
        <f t="shared" si="808"/>
        <v>722.38623778179203</v>
      </c>
      <c r="P120" s="76">
        <f t="shared" si="808"/>
        <v>2689.298492270183</v>
      </c>
      <c r="Q120" s="76">
        <f t="shared" si="808"/>
        <v>2061.8502105875359</v>
      </c>
      <c r="R120" s="76">
        <f t="shared" si="808"/>
        <v>915.97318168191214</v>
      </c>
      <c r="S120" s="76">
        <f t="shared" si="808"/>
        <v>3419.173909651915</v>
      </c>
      <c r="T120" s="76">
        <f t="shared" si="808"/>
        <v>1782.6641135634218</v>
      </c>
      <c r="U120" s="76">
        <f t="shared" si="808"/>
        <v>3382.6086435332973</v>
      </c>
      <c r="V120" s="76">
        <f t="shared" si="808"/>
        <v>4501.6386364693808</v>
      </c>
      <c r="W120" s="76">
        <f t="shared" si="808"/>
        <v>2929.1048803618428</v>
      </c>
      <c r="X120" s="76">
        <f t="shared" si="808"/>
        <v>2126.4210073847357</v>
      </c>
      <c r="Y120" s="76">
        <f t="shared" si="808"/>
        <v>3733.0242166552175</v>
      </c>
      <c r="Z120" s="76">
        <f t="shared" si="808"/>
        <v>3419.2753654071948</v>
      </c>
      <c r="AA120" s="76">
        <f t="shared" si="808"/>
        <v>2920.6341567848522</v>
      </c>
      <c r="AB120" s="76">
        <f t="shared" si="808"/>
        <v>2530.5546886481739</v>
      </c>
      <c r="AC120" s="76">
        <f t="shared" si="808"/>
        <v>2533.3731110243675</v>
      </c>
      <c r="AD120" s="76">
        <f t="shared" si="808"/>
        <v>2008.7528172280381</v>
      </c>
      <c r="AE120" s="76">
        <f t="shared" si="808"/>
        <v>2794.6843372222279</v>
      </c>
      <c r="AF120" s="76">
        <f t="shared" si="808"/>
        <v>1823.1685470993384</v>
      </c>
      <c r="AG120" s="76">
        <f t="shared" si="808"/>
        <v>1744.398048186699</v>
      </c>
      <c r="AH120" s="76">
        <f t="shared" si="808"/>
        <v>3323.1095557335298</v>
      </c>
      <c r="AI120" s="76">
        <f t="shared" si="808"/>
        <v>2009.5374357814053</v>
      </c>
      <c r="AJ120" s="76">
        <f t="shared" si="808"/>
        <v>3277.1696944049945</v>
      </c>
      <c r="AK120" s="76">
        <f t="shared" si="808"/>
        <v>2033.0878910689348</v>
      </c>
      <c r="AL120" s="76">
        <f t="shared" si="808"/>
        <v>2294.1183679940691</v>
      </c>
      <c r="AM120" s="76">
        <f t="shared" si="808"/>
        <v>161.66587467683112</v>
      </c>
      <c r="AN120" s="76">
        <f t="shared" si="808"/>
        <v>530.573902405524</v>
      </c>
      <c r="AO120" s="76">
        <f t="shared" si="808"/>
        <v>141.57137374554159</v>
      </c>
      <c r="AP120" s="76">
        <f t="shared" si="808"/>
        <v>425.83849784540445</v>
      </c>
      <c r="AQ120" s="76">
        <f t="shared" si="808"/>
        <v>785.16741421100937</v>
      </c>
      <c r="AR120" s="76">
        <f t="shared" si="808"/>
        <v>616.20672367019165</v>
      </c>
      <c r="AS120" s="76">
        <f t="shared" si="808"/>
        <v>218.87309047540018</v>
      </c>
      <c r="AT120" s="76">
        <f t="shared" si="808"/>
        <v>1065.367054730704</v>
      </c>
      <c r="AU120" s="76">
        <f t="shared" si="808"/>
        <v>950.26684928218822</v>
      </c>
      <c r="AV120" s="76">
        <f t="shared" si="808"/>
        <v>3031.3285202251973</v>
      </c>
      <c r="AW120" s="76">
        <f t="shared" si="808"/>
        <v>3469.794838398002</v>
      </c>
      <c r="AX120" s="76">
        <f t="shared" si="808"/>
        <v>3075.2224720218755</v>
      </c>
      <c r="AY120" s="76">
        <f t="shared" si="808"/>
        <v>395.94481662367986</v>
      </c>
      <c r="AZ120" s="76">
        <f t="shared" si="808"/>
        <v>2473.4237530860823</v>
      </c>
      <c r="BA120" s="76">
        <f t="shared" si="808"/>
        <v>1683.3920700908113</v>
      </c>
      <c r="BB120" s="76">
        <f t="shared" si="808"/>
        <v>1437.4888103698881</v>
      </c>
      <c r="BC120" s="76">
        <f t="shared" si="808"/>
        <v>856.18574269734484</v>
      </c>
      <c r="BD120" s="76">
        <f t="shared" si="808"/>
        <v>1681.6353553813492</v>
      </c>
      <c r="BE120" s="289">
        <f t="shared" si="738"/>
        <v>98677.820211511629</v>
      </c>
      <c r="BF120" s="76"/>
      <c r="BG120" s="76">
        <f t="shared" si="808"/>
        <v>719555.65605561924</v>
      </c>
      <c r="BH120" s="76">
        <f t="shared" si="808"/>
        <v>2049627.9366219353</v>
      </c>
      <c r="BI120" s="76">
        <f t="shared" si="808"/>
        <v>2102141.3574799695</v>
      </c>
      <c r="BJ120" s="76">
        <f t="shared" si="808"/>
        <v>994541.03664331371</v>
      </c>
      <c r="BK120" s="76">
        <f t="shared" si="808"/>
        <v>1010581.5357746331</v>
      </c>
      <c r="BL120" s="76">
        <f t="shared" si="808"/>
        <v>3039036.0494804443</v>
      </c>
      <c r="BM120" s="76">
        <f t="shared" si="808"/>
        <v>1959699.2045017027</v>
      </c>
      <c r="BN120" s="76">
        <f t="shared" si="808"/>
        <v>1309273.9854116389</v>
      </c>
      <c r="BO120" s="76">
        <f t="shared" si="808"/>
        <v>778842.58838251198</v>
      </c>
      <c r="BP120" s="76">
        <f t="shared" si="808"/>
        <v>2359701.261224715</v>
      </c>
      <c r="BQ120" s="76">
        <f t="shared" si="808"/>
        <v>1575621.299674093</v>
      </c>
      <c r="BR120" s="76">
        <f t="shared" si="808"/>
        <v>728884.15793290141</v>
      </c>
      <c r="BS120" s="76">
        <f t="shared" si="808"/>
        <v>2878298.7852235734</v>
      </c>
      <c r="BT120" s="76">
        <f t="shared" ref="BT120:DD120" si="809">SUM(BT111:BT119)</f>
        <v>1470672.1298701873</v>
      </c>
      <c r="BU120" s="76">
        <f t="shared" si="809"/>
        <v>2724362.3527771388</v>
      </c>
      <c r="BV120" s="76">
        <f t="shared" si="809"/>
        <v>5254919.25465832</v>
      </c>
      <c r="BW120" s="76">
        <f t="shared" si="809"/>
        <v>2191819.6091081747</v>
      </c>
      <c r="BX120" s="76">
        <f t="shared" si="809"/>
        <v>1694636.7699277343</v>
      </c>
      <c r="BY120" s="76">
        <f t="shared" si="809"/>
        <v>3404123.8455570345</v>
      </c>
      <c r="BZ120" s="76">
        <f t="shared" si="809"/>
        <v>2827301.038078371</v>
      </c>
      <c r="CA120" s="76">
        <f t="shared" si="809"/>
        <v>2009096.8805471256</v>
      </c>
      <c r="CB120" s="76">
        <f t="shared" si="809"/>
        <v>1929575.3851581602</v>
      </c>
      <c r="CC120" s="76">
        <f t="shared" si="809"/>
        <v>2686820.9685520194</v>
      </c>
      <c r="CD120" s="76">
        <f t="shared" si="809"/>
        <v>1331195.850940947</v>
      </c>
      <c r="CE120" s="76">
        <f t="shared" si="809"/>
        <v>2150328.3699382367</v>
      </c>
      <c r="CF120" s="76">
        <f t="shared" si="809"/>
        <v>1462007.225746555</v>
      </c>
      <c r="CG120" s="76">
        <f t="shared" si="809"/>
        <v>1267389.9858972766</v>
      </c>
      <c r="CH120" s="76">
        <f t="shared" si="809"/>
        <v>2293780.4476284916</v>
      </c>
      <c r="CI120" s="76">
        <f t="shared" si="809"/>
        <v>2099542.2559625884</v>
      </c>
      <c r="CJ120" s="76">
        <f t="shared" si="809"/>
        <v>3155646.3401911766</v>
      </c>
      <c r="CK120" s="76">
        <f t="shared" si="809"/>
        <v>1861337.541857335</v>
      </c>
      <c r="CL120" s="76">
        <f t="shared" si="809"/>
        <v>2046455.1049123495</v>
      </c>
      <c r="CM120" s="76">
        <f t="shared" si="809"/>
        <v>172819.61919700989</v>
      </c>
      <c r="CN120" s="76">
        <f t="shared" si="809"/>
        <v>585843.86912962887</v>
      </c>
      <c r="CO120" s="76">
        <f t="shared" si="809"/>
        <v>146952.36624480732</v>
      </c>
      <c r="CP120" s="76">
        <f t="shared" si="809"/>
        <v>443025.11216107558</v>
      </c>
      <c r="CQ120" s="76">
        <f t="shared" si="809"/>
        <v>604455.97312080441</v>
      </c>
      <c r="CR120" s="76">
        <f t="shared" si="809"/>
        <v>569190.36826235079</v>
      </c>
      <c r="CS120" s="76">
        <f t="shared" si="809"/>
        <v>327727.80926314346</v>
      </c>
      <c r="CT120" s="76">
        <f t="shared" si="809"/>
        <v>803916.62130997248</v>
      </c>
      <c r="CU120" s="76">
        <f t="shared" si="809"/>
        <v>786663.10833840095</v>
      </c>
      <c r="CV120" s="76">
        <f t="shared" si="809"/>
        <v>2398222.9811591748</v>
      </c>
      <c r="CW120" s="76">
        <f t="shared" si="809"/>
        <v>2465465.5263459962</v>
      </c>
      <c r="CX120" s="76">
        <f t="shared" si="809"/>
        <v>1929866.5535707721</v>
      </c>
      <c r="CY120" s="76">
        <f t="shared" si="809"/>
        <v>327734.56106872973</v>
      </c>
      <c r="CZ120" s="76">
        <f t="shared" si="809"/>
        <v>2226260.0075159436</v>
      </c>
      <c r="DA120" s="76">
        <f t="shared" si="809"/>
        <v>1875308.6818257757</v>
      </c>
      <c r="DB120" s="76">
        <f t="shared" si="809"/>
        <v>1695816.0942799626</v>
      </c>
      <c r="DC120" s="76">
        <f t="shared" si="809"/>
        <v>1417755.485289294</v>
      </c>
      <c r="DD120" s="76">
        <f t="shared" si="809"/>
        <v>1813746.1133660781</v>
      </c>
      <c r="DE120" s="288">
        <f t="shared" si="734"/>
        <v>85957587.063165188</v>
      </c>
      <c r="DF120" s="262"/>
      <c r="DG120" s="231">
        <f>BG120/G120</f>
        <v>827.30413123719518</v>
      </c>
      <c r="DH120" s="231">
        <f t="shared" ref="DH120:FD120" si="810">BH120/H120</f>
        <v>763.61368821557755</v>
      </c>
      <c r="DI120" s="231">
        <f t="shared" si="810"/>
        <v>854.56031994949944</v>
      </c>
      <c r="DJ120" s="231">
        <f t="shared" si="810"/>
        <v>1248.4200893559264</v>
      </c>
      <c r="DK120" s="231">
        <f t="shared" si="810"/>
        <v>831.06975698442886</v>
      </c>
      <c r="DL120" s="231">
        <f t="shared" si="810"/>
        <v>1482.8907246964802</v>
      </c>
      <c r="DM120" s="231">
        <f t="shared" si="810"/>
        <v>739.04636248432291</v>
      </c>
      <c r="DN120" s="231">
        <f t="shared" si="810"/>
        <v>663.13170337759857</v>
      </c>
      <c r="DO120" s="231">
        <f t="shared" si="810"/>
        <v>1078.1525832691368</v>
      </c>
      <c r="DP120" s="231">
        <f t="shared" si="810"/>
        <v>877.44118698879083</v>
      </c>
      <c r="DQ120" s="231">
        <f t="shared" si="810"/>
        <v>764.17835378308632</v>
      </c>
      <c r="DR120" s="231">
        <f t="shared" si="810"/>
        <v>795.74836087943379</v>
      </c>
      <c r="DS120" s="231">
        <f t="shared" si="810"/>
        <v>841.81116880264074</v>
      </c>
      <c r="DT120" s="231">
        <f t="shared" si="810"/>
        <v>824.98554757486863</v>
      </c>
      <c r="DU120" s="231">
        <f t="shared" si="810"/>
        <v>805.40276451591262</v>
      </c>
      <c r="DV120" s="231">
        <f t="shared" si="810"/>
        <v>1167.3347594110162</v>
      </c>
      <c r="DW120" s="231">
        <f t="shared" si="810"/>
        <v>748.28990378706123</v>
      </c>
      <c r="DX120" s="231">
        <f t="shared" si="810"/>
        <v>796.94320364712314</v>
      </c>
      <c r="DY120" s="231">
        <f t="shared" si="810"/>
        <v>911.89439124697742</v>
      </c>
      <c r="DZ120" s="231">
        <f t="shared" si="810"/>
        <v>826.87140868564506</v>
      </c>
      <c r="EA120" s="231">
        <f t="shared" si="810"/>
        <v>687.89748140137408</v>
      </c>
      <c r="EB120" s="231">
        <f t="shared" si="810"/>
        <v>762.51084152184137</v>
      </c>
      <c r="EC120" s="231">
        <f t="shared" si="810"/>
        <v>1060.5705716461187</v>
      </c>
      <c r="ED120" s="231">
        <f t="shared" si="810"/>
        <v>662.69768959324711</v>
      </c>
      <c r="EE120" s="231">
        <f t="shared" si="810"/>
        <v>769.43515276417668</v>
      </c>
      <c r="EF120" s="231">
        <f t="shared" si="810"/>
        <v>801.90458971695671</v>
      </c>
      <c r="EG120" s="231">
        <f t="shared" si="810"/>
        <v>726.54861498769037</v>
      </c>
      <c r="EH120" s="231">
        <f t="shared" si="810"/>
        <v>690.25122679777905</v>
      </c>
      <c r="EI120" s="231">
        <f t="shared" si="810"/>
        <v>1044.7888248203672</v>
      </c>
      <c r="EJ120" s="231">
        <f t="shared" si="810"/>
        <v>962.91819907242188</v>
      </c>
      <c r="EK120" s="231">
        <f t="shared" si="810"/>
        <v>915.52241791116137</v>
      </c>
      <c r="EL120" s="231">
        <f t="shared" si="810"/>
        <v>892.04425258219283</v>
      </c>
      <c r="EM120" s="231">
        <f t="shared" si="810"/>
        <v>1068.9925721335751</v>
      </c>
      <c r="EN120" s="231">
        <f t="shared" si="810"/>
        <v>1104.1701570196367</v>
      </c>
      <c r="EO120" s="231">
        <f t="shared" si="810"/>
        <v>1038.0090434732763</v>
      </c>
      <c r="EP120" s="231">
        <f t="shared" si="810"/>
        <v>1040.3594658600136</v>
      </c>
      <c r="EQ120" s="231">
        <f t="shared" si="810"/>
        <v>769.84342724946589</v>
      </c>
      <c r="ER120" s="231">
        <f t="shared" si="810"/>
        <v>923.70035314154552</v>
      </c>
      <c r="ES120" s="231">
        <f t="shared" si="810"/>
        <v>1497.341717756655</v>
      </c>
      <c r="ET120" s="231">
        <f t="shared" si="810"/>
        <v>754.5912159947361</v>
      </c>
      <c r="EU120" s="231">
        <f t="shared" si="810"/>
        <v>827.83389627095789</v>
      </c>
      <c r="EV120" s="231">
        <f t="shared" si="810"/>
        <v>791.14585079053427</v>
      </c>
      <c r="EW120" s="231">
        <f t="shared" si="810"/>
        <v>710.55080809454921</v>
      </c>
      <c r="EX120" s="231">
        <f t="shared" si="810"/>
        <v>627.55347657886261</v>
      </c>
      <c r="EY120" s="231">
        <f t="shared" si="810"/>
        <v>827.72787345318477</v>
      </c>
      <c r="EZ120" s="231">
        <f t="shared" si="810"/>
        <v>900.07221962603319</v>
      </c>
      <c r="FA120" s="231">
        <f t="shared" si="810"/>
        <v>1114.0058903358213</v>
      </c>
      <c r="FB120" s="231">
        <f t="shared" si="810"/>
        <v>1179.7073354912604</v>
      </c>
      <c r="FC120" s="231">
        <f t="shared" si="810"/>
        <v>1655.8970963739346</v>
      </c>
      <c r="FD120" s="231">
        <f t="shared" si="810"/>
        <v>1078.5608827514036</v>
      </c>
      <c r="FE120" s="286">
        <f t="shared" si="736"/>
        <v>871.09329005159236</v>
      </c>
      <c r="FF120" s="262"/>
      <c r="FG120" s="262"/>
      <c r="FH120" s="262"/>
      <c r="FI120" s="262"/>
    </row>
    <row r="121" spans="1:165" s="77" customFormat="1">
      <c r="A121" s="70"/>
      <c r="B121" s="2"/>
      <c r="C121" s="72"/>
      <c r="D121" s="70"/>
      <c r="E121" s="70"/>
      <c r="F121" s="254" t="s">
        <v>691</v>
      </c>
      <c r="G121" s="130">
        <f>SUM(G111:G119)-G95</f>
        <v>0</v>
      </c>
      <c r="H121" s="130">
        <f t="shared" ref="H121:BD121" si="811">SUM(H111:H119)-H95</f>
        <v>0</v>
      </c>
      <c r="I121" s="130">
        <f t="shared" si="811"/>
        <v>0</v>
      </c>
      <c r="J121" s="130">
        <f t="shared" si="811"/>
        <v>0</v>
      </c>
      <c r="K121" s="130">
        <f t="shared" si="811"/>
        <v>0</v>
      </c>
      <c r="L121" s="130">
        <f t="shared" si="811"/>
        <v>0</v>
      </c>
      <c r="M121" s="130">
        <f t="shared" si="811"/>
        <v>0</v>
      </c>
      <c r="N121" s="130">
        <f t="shared" si="811"/>
        <v>0</v>
      </c>
      <c r="O121" s="130">
        <f t="shared" si="811"/>
        <v>0</v>
      </c>
      <c r="P121" s="130">
        <f t="shared" si="811"/>
        <v>0</v>
      </c>
      <c r="Q121" s="130">
        <f t="shared" si="811"/>
        <v>0</v>
      </c>
      <c r="R121" s="130">
        <f t="shared" si="811"/>
        <v>0</v>
      </c>
      <c r="S121" s="130">
        <f t="shared" si="811"/>
        <v>0</v>
      </c>
      <c r="T121" s="130">
        <f t="shared" si="811"/>
        <v>0</v>
      </c>
      <c r="U121" s="130">
        <f t="shared" si="811"/>
        <v>0</v>
      </c>
      <c r="V121" s="130">
        <f t="shared" si="811"/>
        <v>0</v>
      </c>
      <c r="W121" s="130">
        <f t="shared" si="811"/>
        <v>0</v>
      </c>
      <c r="X121" s="130">
        <f t="shared" si="811"/>
        <v>0</v>
      </c>
      <c r="Y121" s="130">
        <f t="shared" si="811"/>
        <v>0</v>
      </c>
      <c r="Z121" s="130">
        <f t="shared" si="811"/>
        <v>0</v>
      </c>
      <c r="AA121" s="130">
        <f t="shared" si="811"/>
        <v>0</v>
      </c>
      <c r="AB121" s="130">
        <f t="shared" si="811"/>
        <v>0</v>
      </c>
      <c r="AC121" s="130">
        <f t="shared" si="811"/>
        <v>0</v>
      </c>
      <c r="AD121" s="130">
        <f t="shared" si="811"/>
        <v>0</v>
      </c>
      <c r="AE121" s="130">
        <f t="shared" si="811"/>
        <v>0</v>
      </c>
      <c r="AF121" s="130">
        <f t="shared" si="811"/>
        <v>0</v>
      </c>
      <c r="AG121" s="130">
        <f t="shared" si="811"/>
        <v>0</v>
      </c>
      <c r="AH121" s="130">
        <f t="shared" si="811"/>
        <v>0</v>
      </c>
      <c r="AI121" s="130">
        <f t="shared" si="811"/>
        <v>0</v>
      </c>
      <c r="AJ121" s="130">
        <f t="shared" si="811"/>
        <v>0</v>
      </c>
      <c r="AK121" s="130">
        <f t="shared" si="811"/>
        <v>0</v>
      </c>
      <c r="AL121" s="130">
        <f t="shared" si="811"/>
        <v>0</v>
      </c>
      <c r="AM121" s="130">
        <f t="shared" si="811"/>
        <v>0</v>
      </c>
      <c r="AN121" s="130">
        <f t="shared" si="811"/>
        <v>0</v>
      </c>
      <c r="AO121" s="130">
        <f t="shared" si="811"/>
        <v>0</v>
      </c>
      <c r="AP121" s="130">
        <f t="shared" si="811"/>
        <v>0</v>
      </c>
      <c r="AQ121" s="130">
        <f t="shared" si="811"/>
        <v>0</v>
      </c>
      <c r="AR121" s="130">
        <f t="shared" si="811"/>
        <v>0</v>
      </c>
      <c r="AS121" s="130">
        <f t="shared" si="811"/>
        <v>0</v>
      </c>
      <c r="AT121" s="130">
        <f t="shared" si="811"/>
        <v>0</v>
      </c>
      <c r="AU121" s="130">
        <f t="shared" si="811"/>
        <v>0</v>
      </c>
      <c r="AV121" s="130">
        <f t="shared" si="811"/>
        <v>0</v>
      </c>
      <c r="AW121" s="130">
        <f t="shared" si="811"/>
        <v>0</v>
      </c>
      <c r="AX121" s="130">
        <f t="shared" si="811"/>
        <v>0</v>
      </c>
      <c r="AY121" s="130">
        <f t="shared" si="811"/>
        <v>0</v>
      </c>
      <c r="AZ121" s="130">
        <f t="shared" si="811"/>
        <v>0</v>
      </c>
      <c r="BA121" s="130">
        <f t="shared" si="811"/>
        <v>0</v>
      </c>
      <c r="BB121" s="130">
        <f t="shared" si="811"/>
        <v>0</v>
      </c>
      <c r="BC121" s="130">
        <f t="shared" si="811"/>
        <v>0</v>
      </c>
      <c r="BD121" s="130">
        <f t="shared" si="811"/>
        <v>0</v>
      </c>
      <c r="BE121" s="130">
        <f>SUM(BE111:BE119)-BE95</f>
        <v>0</v>
      </c>
      <c r="BF121" s="104"/>
      <c r="BG121" s="130"/>
      <c r="BH121" s="104"/>
      <c r="BI121" s="104"/>
      <c r="BJ121" s="104"/>
      <c r="BK121" s="104"/>
      <c r="BL121" s="104"/>
      <c r="BM121" s="104"/>
      <c r="BN121" s="104"/>
      <c r="BO121" s="104"/>
      <c r="BP121" s="104"/>
      <c r="BQ121" s="104"/>
      <c r="BR121" s="104"/>
      <c r="BS121" s="104"/>
      <c r="BT121" s="104"/>
      <c r="BU121" s="104"/>
      <c r="BV121" s="104"/>
      <c r="BW121" s="104"/>
      <c r="BX121" s="104"/>
      <c r="BY121" s="104"/>
      <c r="BZ121" s="104"/>
      <c r="CA121" s="104"/>
      <c r="CB121" s="104"/>
      <c r="CC121" s="104"/>
      <c r="CD121" s="104"/>
      <c r="CE121" s="104"/>
      <c r="CF121" s="104"/>
      <c r="CG121" s="104"/>
      <c r="CH121" s="104"/>
      <c r="CI121" s="104"/>
      <c r="CJ121" s="104"/>
      <c r="CK121" s="104"/>
      <c r="CL121" s="104"/>
      <c r="CM121" s="104"/>
      <c r="CN121" s="104"/>
      <c r="CO121" s="104"/>
      <c r="CP121" s="104"/>
      <c r="CQ121" s="104"/>
      <c r="CR121" s="104"/>
      <c r="CS121" s="104"/>
      <c r="CT121" s="104"/>
      <c r="CU121" s="104"/>
      <c r="CV121" s="104"/>
      <c r="CW121" s="104"/>
      <c r="CX121" s="104"/>
      <c r="CY121" s="104"/>
      <c r="CZ121" s="104"/>
      <c r="DA121" s="104"/>
      <c r="DB121" s="104"/>
      <c r="DC121" s="104"/>
      <c r="DD121" s="104"/>
      <c r="DE121" s="76"/>
      <c r="DF121" s="70"/>
      <c r="DG121" s="230"/>
      <c r="DH121" s="230"/>
      <c r="DI121" s="230"/>
      <c r="DJ121" s="230"/>
      <c r="DK121" s="230"/>
      <c r="DL121" s="230"/>
      <c r="DM121" s="230"/>
      <c r="DN121" s="230"/>
      <c r="DO121" s="230"/>
      <c r="DP121" s="230"/>
      <c r="DQ121" s="230"/>
      <c r="DR121" s="230"/>
      <c r="DS121" s="230"/>
      <c r="DT121" s="230"/>
      <c r="DU121" s="230"/>
      <c r="DV121" s="230"/>
      <c r="DW121" s="230"/>
      <c r="DX121" s="230"/>
      <c r="DY121" s="230"/>
      <c r="DZ121" s="230"/>
      <c r="EA121" s="230"/>
      <c r="EB121" s="230"/>
      <c r="EC121" s="230"/>
      <c r="ED121" s="230"/>
      <c r="EE121" s="230"/>
      <c r="EF121" s="230"/>
      <c r="EG121" s="230"/>
      <c r="EH121" s="230"/>
      <c r="EI121" s="230"/>
      <c r="EJ121" s="230"/>
      <c r="EK121" s="230"/>
      <c r="EL121" s="230"/>
      <c r="EM121" s="230"/>
      <c r="EN121" s="230"/>
      <c r="EO121" s="230"/>
      <c r="EP121" s="230"/>
      <c r="EQ121" s="230"/>
      <c r="ER121" s="230"/>
      <c r="ES121" s="230"/>
      <c r="ET121" s="230"/>
      <c r="EU121" s="230"/>
      <c r="EV121" s="230"/>
      <c r="EW121" s="230"/>
      <c r="EX121" s="230"/>
      <c r="EY121" s="230"/>
      <c r="EZ121" s="230"/>
      <c r="FA121" s="230"/>
      <c r="FB121" s="230"/>
      <c r="FC121" s="230"/>
      <c r="FD121" s="230"/>
      <c r="FE121" s="230"/>
      <c r="FF121" s="70"/>
      <c r="FG121" s="70"/>
      <c r="FH121" s="70"/>
      <c r="FI121" s="70"/>
    </row>
    <row r="122" spans="1:165" s="77" customFormat="1" ht="16" thickBot="1">
      <c r="A122" s="70"/>
      <c r="B122" s="2"/>
      <c r="C122" s="72"/>
      <c r="D122" s="70"/>
      <c r="E122" s="70"/>
      <c r="F122" s="254" t="s">
        <v>866</v>
      </c>
      <c r="G122" s="253">
        <f t="shared" ref="G122:AL122" si="812">G123-SUM(G130:G133)-SUM(G136:G142)-SUM(G145:G150)-G181</f>
        <v>0</v>
      </c>
      <c r="H122" s="253">
        <f t="shared" si="812"/>
        <v>0</v>
      </c>
      <c r="I122" s="253">
        <f t="shared" si="812"/>
        <v>0</v>
      </c>
      <c r="J122" s="253">
        <f t="shared" si="812"/>
        <v>0</v>
      </c>
      <c r="K122" s="253">
        <f t="shared" si="812"/>
        <v>0</v>
      </c>
      <c r="L122" s="253">
        <f t="shared" si="812"/>
        <v>0</v>
      </c>
      <c r="M122" s="253">
        <f t="shared" si="812"/>
        <v>0</v>
      </c>
      <c r="N122" s="253">
        <f t="shared" si="812"/>
        <v>0</v>
      </c>
      <c r="O122" s="253">
        <f t="shared" si="812"/>
        <v>0</v>
      </c>
      <c r="P122" s="253">
        <f t="shared" si="812"/>
        <v>0</v>
      </c>
      <c r="Q122" s="253">
        <f t="shared" si="812"/>
        <v>0</v>
      </c>
      <c r="R122" s="253">
        <f t="shared" si="812"/>
        <v>0</v>
      </c>
      <c r="S122" s="253">
        <f t="shared" si="812"/>
        <v>0</v>
      </c>
      <c r="T122" s="253">
        <f t="shared" si="812"/>
        <v>0</v>
      </c>
      <c r="U122" s="253">
        <f t="shared" si="812"/>
        <v>0</v>
      </c>
      <c r="V122" s="253">
        <f t="shared" si="812"/>
        <v>0</v>
      </c>
      <c r="W122" s="253">
        <f t="shared" si="812"/>
        <v>0</v>
      </c>
      <c r="X122" s="253">
        <f t="shared" si="812"/>
        <v>0</v>
      </c>
      <c r="Y122" s="253">
        <f t="shared" si="812"/>
        <v>0</v>
      </c>
      <c r="Z122" s="253">
        <f t="shared" si="812"/>
        <v>0</v>
      </c>
      <c r="AA122" s="253">
        <f t="shared" si="812"/>
        <v>0</v>
      </c>
      <c r="AB122" s="253">
        <f t="shared" si="812"/>
        <v>0</v>
      </c>
      <c r="AC122" s="253">
        <f t="shared" si="812"/>
        <v>0</v>
      </c>
      <c r="AD122" s="253">
        <f t="shared" si="812"/>
        <v>0</v>
      </c>
      <c r="AE122" s="253">
        <f t="shared" si="812"/>
        <v>0</v>
      </c>
      <c r="AF122" s="253">
        <f t="shared" si="812"/>
        <v>0</v>
      </c>
      <c r="AG122" s="253">
        <f t="shared" si="812"/>
        <v>0</v>
      </c>
      <c r="AH122" s="253">
        <f t="shared" si="812"/>
        <v>0</v>
      </c>
      <c r="AI122" s="253">
        <f t="shared" si="812"/>
        <v>0</v>
      </c>
      <c r="AJ122" s="253">
        <f t="shared" si="812"/>
        <v>0</v>
      </c>
      <c r="AK122" s="253">
        <f t="shared" si="812"/>
        <v>0</v>
      </c>
      <c r="AL122" s="253">
        <f t="shared" si="812"/>
        <v>0</v>
      </c>
      <c r="AM122" s="253">
        <f t="shared" ref="AM122:BE122" si="813">AM123-SUM(AM130:AM133)-SUM(AM136:AM142)-SUM(AM145:AM150)-AM181</f>
        <v>0</v>
      </c>
      <c r="AN122" s="253">
        <f t="shared" si="813"/>
        <v>0</v>
      </c>
      <c r="AO122" s="253">
        <f t="shared" si="813"/>
        <v>0</v>
      </c>
      <c r="AP122" s="253">
        <f t="shared" si="813"/>
        <v>0</v>
      </c>
      <c r="AQ122" s="253">
        <f t="shared" si="813"/>
        <v>0</v>
      </c>
      <c r="AR122" s="253">
        <f t="shared" si="813"/>
        <v>0</v>
      </c>
      <c r="AS122" s="253">
        <f t="shared" si="813"/>
        <v>0</v>
      </c>
      <c r="AT122" s="253">
        <f t="shared" si="813"/>
        <v>0</v>
      </c>
      <c r="AU122" s="253">
        <f t="shared" si="813"/>
        <v>0</v>
      </c>
      <c r="AV122" s="253">
        <f t="shared" si="813"/>
        <v>0</v>
      </c>
      <c r="AW122" s="253">
        <f t="shared" si="813"/>
        <v>0</v>
      </c>
      <c r="AX122" s="253">
        <f t="shared" si="813"/>
        <v>0</v>
      </c>
      <c r="AY122" s="253">
        <f t="shared" si="813"/>
        <v>0</v>
      </c>
      <c r="AZ122" s="253">
        <f t="shared" si="813"/>
        <v>0</v>
      </c>
      <c r="BA122" s="253">
        <f t="shared" si="813"/>
        <v>0</v>
      </c>
      <c r="BB122" s="253">
        <f t="shared" si="813"/>
        <v>0</v>
      </c>
      <c r="BC122" s="253">
        <f t="shared" si="813"/>
        <v>0</v>
      </c>
      <c r="BD122" s="253">
        <f t="shared" si="813"/>
        <v>0</v>
      </c>
      <c r="BE122" s="253">
        <f t="shared" si="813"/>
        <v>0</v>
      </c>
      <c r="BF122" s="104"/>
      <c r="BG122" s="253"/>
      <c r="BH122" s="104"/>
      <c r="BI122" s="104"/>
      <c r="BJ122" s="104"/>
      <c r="BK122" s="104"/>
      <c r="BL122" s="104"/>
      <c r="BM122" s="104"/>
      <c r="BN122" s="104"/>
      <c r="BO122" s="104"/>
      <c r="BP122" s="104"/>
      <c r="BQ122" s="104"/>
      <c r="BR122" s="104"/>
      <c r="BS122" s="104"/>
      <c r="BT122" s="104"/>
      <c r="BU122" s="104"/>
      <c r="BV122" s="104"/>
      <c r="BW122" s="104"/>
      <c r="BX122" s="104"/>
      <c r="BY122" s="104"/>
      <c r="BZ122" s="104"/>
      <c r="CA122" s="104"/>
      <c r="CB122" s="104"/>
      <c r="CC122" s="104"/>
      <c r="CD122" s="104"/>
      <c r="CE122" s="104"/>
      <c r="CF122" s="104"/>
      <c r="CG122" s="104"/>
      <c r="CH122" s="104"/>
      <c r="CI122" s="104"/>
      <c r="CJ122" s="104"/>
      <c r="CK122" s="104"/>
      <c r="CL122" s="104"/>
      <c r="CM122" s="104"/>
      <c r="CN122" s="104"/>
      <c r="CO122" s="104"/>
      <c r="CP122" s="104"/>
      <c r="CQ122" s="104"/>
      <c r="CR122" s="104"/>
      <c r="CS122" s="104"/>
      <c r="CT122" s="104"/>
      <c r="CU122" s="104"/>
      <c r="CV122" s="104"/>
      <c r="CW122" s="104"/>
      <c r="CX122" s="104"/>
      <c r="CY122" s="104"/>
      <c r="CZ122" s="104"/>
      <c r="DA122" s="104"/>
      <c r="DB122" s="104"/>
      <c r="DC122" s="104"/>
      <c r="DD122" s="104"/>
      <c r="DE122" s="76"/>
      <c r="DF122" s="70"/>
      <c r="DG122" s="230"/>
      <c r="DH122" s="230"/>
      <c r="DI122" s="230"/>
      <c r="DJ122" s="230"/>
      <c r="DK122" s="230"/>
      <c r="DL122" s="230"/>
      <c r="DM122" s="230"/>
      <c r="DN122" s="230"/>
      <c r="DO122" s="230"/>
      <c r="DP122" s="230"/>
      <c r="DQ122" s="230"/>
      <c r="DR122" s="230"/>
      <c r="DS122" s="230"/>
      <c r="DT122" s="230"/>
      <c r="DU122" s="230"/>
      <c r="DV122" s="230"/>
      <c r="DW122" s="230"/>
      <c r="DX122" s="230"/>
      <c r="DY122" s="230"/>
      <c r="DZ122" s="230"/>
      <c r="EA122" s="230"/>
      <c r="EB122" s="230"/>
      <c r="EC122" s="230"/>
      <c r="ED122" s="230"/>
      <c r="EE122" s="230"/>
      <c r="EF122" s="230"/>
      <c r="EG122" s="230"/>
      <c r="EH122" s="230"/>
      <c r="EI122" s="230"/>
      <c r="EJ122" s="230"/>
      <c r="EK122" s="230"/>
      <c r="EL122" s="230"/>
      <c r="EM122" s="230"/>
      <c r="EN122" s="230"/>
      <c r="EO122" s="230"/>
      <c r="EP122" s="230"/>
      <c r="EQ122" s="230"/>
      <c r="ER122" s="230"/>
      <c r="ES122" s="230"/>
      <c r="ET122" s="230"/>
      <c r="EU122" s="230"/>
      <c r="EV122" s="230"/>
      <c r="EW122" s="230"/>
      <c r="EX122" s="230"/>
      <c r="EY122" s="230"/>
      <c r="EZ122" s="230"/>
      <c r="FA122" s="230"/>
      <c r="FB122" s="230"/>
      <c r="FC122" s="230"/>
      <c r="FD122" s="230"/>
      <c r="FE122" s="230"/>
      <c r="FF122" s="70"/>
      <c r="FG122" s="70"/>
      <c r="FH122" s="70"/>
      <c r="FI122" s="70"/>
    </row>
    <row r="123" spans="1:165" ht="16" thickBot="1">
      <c r="A123" s="93" t="s">
        <v>426</v>
      </c>
      <c r="B123" s="94"/>
      <c r="C123" s="64" t="s">
        <v>464</v>
      </c>
      <c r="D123" s="66" t="s">
        <v>463</v>
      </c>
      <c r="E123" s="66">
        <v>3</v>
      </c>
      <c r="F123" s="92" t="s">
        <v>719</v>
      </c>
      <c r="G123" s="180">
        <v>384.88367903261008</v>
      </c>
      <c r="H123" s="7">
        <v>918.74781151008347</v>
      </c>
      <c r="I123" s="7">
        <v>1413.2108011166654</v>
      </c>
      <c r="J123" s="7">
        <v>306.982762916242</v>
      </c>
      <c r="K123" s="7">
        <v>936.12035057644823</v>
      </c>
      <c r="L123" s="7">
        <v>8229.2065942185091</v>
      </c>
      <c r="M123" s="7">
        <v>1259.881280126421</v>
      </c>
      <c r="N123" s="7">
        <v>1465.4598102262707</v>
      </c>
      <c r="O123" s="7">
        <v>774.38129020272265</v>
      </c>
      <c r="P123" s="7">
        <v>2085.5025239414017</v>
      </c>
      <c r="Q123" s="7">
        <v>1503.6504919851573</v>
      </c>
      <c r="R123" s="7">
        <v>777.10783940704482</v>
      </c>
      <c r="S123" s="7">
        <v>2641.476040365867</v>
      </c>
      <c r="T123" s="7">
        <v>1331.7686272123085</v>
      </c>
      <c r="U123" s="7">
        <v>2117.4423558410126</v>
      </c>
      <c r="V123" s="7">
        <v>8419.6971263601881</v>
      </c>
      <c r="W123" s="7">
        <v>1933.2615420548395</v>
      </c>
      <c r="X123" s="7">
        <v>1649.8818888209942</v>
      </c>
      <c r="Y123" s="7">
        <v>1907.2135368800205</v>
      </c>
      <c r="Z123" s="7">
        <v>2375.3506053163333</v>
      </c>
      <c r="AA123" s="7">
        <v>1868.691900238204</v>
      </c>
      <c r="AB123" s="7">
        <v>2317.6762728969652</v>
      </c>
      <c r="AC123" s="7">
        <v>2896.4942223492912</v>
      </c>
      <c r="AD123" s="7">
        <v>957.16131277624936</v>
      </c>
      <c r="AE123" s="7">
        <v>1661.1671621159335</v>
      </c>
      <c r="AF123" s="7">
        <v>2354.001728035767</v>
      </c>
      <c r="AG123" s="7">
        <v>928.47316469327689</v>
      </c>
      <c r="AH123" s="7">
        <v>2437.3116834836815</v>
      </c>
      <c r="AI123" s="7">
        <v>2158.5449744450621</v>
      </c>
      <c r="AJ123" s="7">
        <v>2818.3294408358238</v>
      </c>
      <c r="AK123" s="7">
        <v>2982.5946832067348</v>
      </c>
      <c r="AL123" s="7">
        <v>3083.4489048424921</v>
      </c>
      <c r="AM123" s="7">
        <v>488.23498822927843</v>
      </c>
      <c r="AN123" s="7">
        <v>2170.1685109817749</v>
      </c>
      <c r="AO123" s="7">
        <v>408.30981919944298</v>
      </c>
      <c r="AP123" s="7">
        <v>875.63626062452852</v>
      </c>
      <c r="AQ123" s="7">
        <v>1476.2860750594571</v>
      </c>
      <c r="AR123" s="7">
        <v>993.05582206650581</v>
      </c>
      <c r="AS123" s="7">
        <v>759.5222915750827</v>
      </c>
      <c r="AT123" s="7">
        <v>1498.9224961981927</v>
      </c>
      <c r="AU123" s="7">
        <v>945.96297006476152</v>
      </c>
      <c r="AV123" s="7">
        <v>1950.3472431699665</v>
      </c>
      <c r="AW123" s="7">
        <v>4881.1868949966065</v>
      </c>
      <c r="AX123" s="7">
        <v>2914.8581099839248</v>
      </c>
      <c r="AY123" s="7">
        <v>905.98500123307053</v>
      </c>
      <c r="AZ123" s="7">
        <v>4778.7045446705724</v>
      </c>
      <c r="BA123" s="7">
        <v>1952.0333049058243</v>
      </c>
      <c r="BB123" s="7">
        <v>2957.2890715182739</v>
      </c>
      <c r="BC123" s="7">
        <v>2299.69788617925</v>
      </c>
      <c r="BD123" s="7">
        <v>4801.5501874222773</v>
      </c>
      <c r="BE123" s="9">
        <f>SUM(G123:BD123)</f>
        <v>105952.87388610939</v>
      </c>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9"/>
      <c r="DF123" s="1"/>
      <c r="DG123" s="221"/>
      <c r="DH123" s="221"/>
      <c r="DI123" s="221"/>
      <c r="DJ123" s="221"/>
      <c r="DK123" s="221"/>
      <c r="DL123" s="221"/>
      <c r="DM123" s="221"/>
      <c r="DN123" s="221"/>
      <c r="DO123" s="221"/>
      <c r="DP123" s="221"/>
      <c r="DQ123" s="221"/>
      <c r="DR123" s="221"/>
      <c r="DS123" s="221"/>
      <c r="DT123" s="221"/>
      <c r="DU123" s="221"/>
      <c r="DV123" s="221"/>
      <c r="DW123" s="221"/>
      <c r="DX123" s="221"/>
      <c r="DY123" s="221"/>
      <c r="DZ123" s="221"/>
      <c r="EA123" s="221"/>
      <c r="EB123" s="221"/>
      <c r="EC123" s="221"/>
      <c r="ED123" s="221"/>
      <c r="EE123" s="221"/>
      <c r="EF123" s="221"/>
      <c r="EG123" s="221"/>
      <c r="EH123" s="221"/>
      <c r="EI123" s="221"/>
      <c r="EJ123" s="221"/>
      <c r="EK123" s="221"/>
      <c r="EL123" s="221"/>
      <c r="EM123" s="221"/>
      <c r="EN123" s="221"/>
      <c r="EO123" s="221"/>
      <c r="EP123" s="221"/>
      <c r="EQ123" s="221"/>
      <c r="ER123" s="221"/>
      <c r="ES123" s="221"/>
      <c r="ET123" s="221"/>
      <c r="EU123" s="221"/>
      <c r="EV123" s="221"/>
      <c r="EW123" s="221"/>
      <c r="EX123" s="221"/>
      <c r="EY123" s="221"/>
      <c r="EZ123" s="221"/>
      <c r="FA123" s="221"/>
      <c r="FB123" s="221"/>
      <c r="FC123" s="221"/>
      <c r="FD123" s="221"/>
      <c r="FE123" s="222"/>
    </row>
    <row r="124" spans="1:165" s="77" customFormat="1">
      <c r="A124" s="106" t="s">
        <v>867</v>
      </c>
      <c r="B124" s="160"/>
      <c r="C124" s="72"/>
      <c r="D124" s="73"/>
      <c r="E124" s="73"/>
      <c r="F124" s="65"/>
      <c r="G124" s="161"/>
      <c r="H124" s="146"/>
      <c r="I124" s="146"/>
      <c r="J124" s="146"/>
      <c r="K124" s="146"/>
      <c r="L124" s="146"/>
      <c r="M124" s="146"/>
      <c r="N124" s="146"/>
      <c r="O124" s="146"/>
      <c r="P124" s="146"/>
      <c r="Q124" s="146"/>
      <c r="R124" s="146"/>
      <c r="S124" s="146"/>
      <c r="T124" s="146"/>
      <c r="U124" s="146"/>
      <c r="V124" s="146"/>
      <c r="W124" s="146"/>
      <c r="X124" s="146"/>
      <c r="Y124" s="146"/>
      <c r="Z124" s="146"/>
      <c r="AA124" s="146"/>
      <c r="AB124" s="146"/>
      <c r="AC124" s="146"/>
      <c r="AD124" s="146"/>
      <c r="AE124" s="146"/>
      <c r="AF124" s="146"/>
      <c r="AG124" s="146"/>
      <c r="AH124" s="146"/>
      <c r="AI124" s="146"/>
      <c r="AJ124" s="146"/>
      <c r="AK124" s="146"/>
      <c r="AL124" s="146"/>
      <c r="AM124" s="146"/>
      <c r="AN124" s="146"/>
      <c r="AO124" s="146"/>
      <c r="AP124" s="146"/>
      <c r="AQ124" s="146"/>
      <c r="AR124" s="146"/>
      <c r="AS124" s="146"/>
      <c r="AT124" s="146"/>
      <c r="AU124" s="146"/>
      <c r="AV124" s="146"/>
      <c r="AW124" s="146"/>
      <c r="AX124" s="146"/>
      <c r="AY124" s="146"/>
      <c r="AZ124" s="146"/>
      <c r="BA124" s="146"/>
      <c r="BB124" s="146"/>
      <c r="BC124" s="146"/>
      <c r="BD124" s="146"/>
      <c r="BE124" s="76"/>
      <c r="BF124" s="146"/>
      <c r="BG124" s="146"/>
      <c r="BH124" s="146"/>
      <c r="BI124" s="146"/>
      <c r="BJ124" s="146"/>
      <c r="BK124" s="146"/>
      <c r="BL124" s="146"/>
      <c r="BM124" s="146"/>
      <c r="BN124" s="146"/>
      <c r="BO124" s="146"/>
      <c r="BP124" s="146"/>
      <c r="BQ124" s="146"/>
      <c r="BR124" s="146"/>
      <c r="BS124" s="146"/>
      <c r="BT124" s="146"/>
      <c r="BU124" s="146"/>
      <c r="BV124" s="146"/>
      <c r="BW124" s="146"/>
      <c r="BX124" s="146"/>
      <c r="BY124" s="146"/>
      <c r="BZ124" s="146"/>
      <c r="CA124" s="146"/>
      <c r="CB124" s="146"/>
      <c r="CC124" s="146"/>
      <c r="CD124" s="146"/>
      <c r="CE124" s="146"/>
      <c r="CF124" s="146"/>
      <c r="CG124" s="146"/>
      <c r="CH124" s="146"/>
      <c r="CI124" s="146"/>
      <c r="CJ124" s="146"/>
      <c r="CK124" s="146"/>
      <c r="CL124" s="146"/>
      <c r="CM124" s="146"/>
      <c r="CN124" s="146"/>
      <c r="CO124" s="146"/>
      <c r="CP124" s="146"/>
      <c r="CQ124" s="146"/>
      <c r="CR124" s="146"/>
      <c r="CS124" s="146"/>
      <c r="CT124" s="146"/>
      <c r="CU124" s="146"/>
      <c r="CV124" s="146"/>
      <c r="CW124" s="146"/>
      <c r="CX124" s="146"/>
      <c r="CY124" s="146"/>
      <c r="CZ124" s="146"/>
      <c r="DA124" s="146"/>
      <c r="DB124" s="146"/>
      <c r="DC124" s="146"/>
      <c r="DD124" s="146"/>
      <c r="DE124" s="76"/>
      <c r="DF124" s="70"/>
      <c r="DG124" s="230"/>
      <c r="DH124" s="230"/>
      <c r="DI124" s="230"/>
      <c r="DJ124" s="230"/>
      <c r="DK124" s="230"/>
      <c r="DL124" s="230"/>
      <c r="DM124" s="230"/>
      <c r="DN124" s="230"/>
      <c r="DO124" s="230"/>
      <c r="DP124" s="230"/>
      <c r="DQ124" s="230"/>
      <c r="DR124" s="230"/>
      <c r="DS124" s="230"/>
      <c r="DT124" s="230"/>
      <c r="DU124" s="230"/>
      <c r="DV124" s="230"/>
      <c r="DW124" s="230"/>
      <c r="DX124" s="230"/>
      <c r="DY124" s="230"/>
      <c r="DZ124" s="230"/>
      <c r="EA124" s="230"/>
      <c r="EB124" s="230"/>
      <c r="EC124" s="230"/>
      <c r="ED124" s="230"/>
      <c r="EE124" s="230"/>
      <c r="EF124" s="230"/>
      <c r="EG124" s="230"/>
      <c r="EH124" s="230"/>
      <c r="EI124" s="230"/>
      <c r="EJ124" s="230"/>
      <c r="EK124" s="230"/>
      <c r="EL124" s="230"/>
      <c r="EM124" s="230"/>
      <c r="EN124" s="230"/>
      <c r="EO124" s="230"/>
      <c r="EP124" s="230"/>
      <c r="EQ124" s="230"/>
      <c r="ER124" s="230"/>
      <c r="ES124" s="230"/>
      <c r="ET124" s="230"/>
      <c r="EU124" s="230"/>
      <c r="EV124" s="230"/>
      <c r="EW124" s="230"/>
      <c r="EX124" s="230"/>
      <c r="EY124" s="230"/>
      <c r="EZ124" s="230"/>
      <c r="FA124" s="230"/>
      <c r="FB124" s="230"/>
      <c r="FC124" s="230"/>
      <c r="FD124" s="230"/>
      <c r="FE124" s="231"/>
      <c r="FF124" s="70"/>
      <c r="FG124" s="70"/>
      <c r="FH124" s="70"/>
      <c r="FI124" s="70"/>
    </row>
    <row r="125" spans="1:165" s="77" customFormat="1">
      <c r="A125" s="162" t="s">
        <v>292</v>
      </c>
      <c r="B125" s="160"/>
      <c r="C125" s="72"/>
      <c r="D125" s="73"/>
      <c r="E125" s="73"/>
      <c r="F125" s="65" t="s">
        <v>229</v>
      </c>
      <c r="G125" s="163">
        <v>2.1</v>
      </c>
      <c r="H125" s="163">
        <v>2.1</v>
      </c>
      <c r="I125" s="163">
        <v>2.1</v>
      </c>
      <c r="J125" s="163">
        <v>2.1</v>
      </c>
      <c r="K125" s="163">
        <v>2.1</v>
      </c>
      <c r="L125" s="163">
        <v>2.8</v>
      </c>
      <c r="M125" s="163">
        <v>2.1</v>
      </c>
      <c r="N125" s="163">
        <v>2.1</v>
      </c>
      <c r="O125" s="163">
        <v>2.1</v>
      </c>
      <c r="P125" s="163">
        <v>2.1</v>
      </c>
      <c r="Q125" s="163">
        <v>2.1</v>
      </c>
      <c r="R125" s="163">
        <v>2.1</v>
      </c>
      <c r="S125" s="163">
        <v>2.1</v>
      </c>
      <c r="T125" s="163">
        <v>2.1</v>
      </c>
      <c r="U125" s="163">
        <v>2.1</v>
      </c>
      <c r="V125" s="163">
        <v>3.3</v>
      </c>
      <c r="W125" s="163">
        <v>2.1</v>
      </c>
      <c r="X125" s="163">
        <v>2.1</v>
      </c>
      <c r="Y125" s="163">
        <v>2.1</v>
      </c>
      <c r="Z125" s="163">
        <v>2.1</v>
      </c>
      <c r="AA125" s="163">
        <v>2.1</v>
      </c>
      <c r="AB125" s="163">
        <v>2.1</v>
      </c>
      <c r="AC125" s="163">
        <v>2.1</v>
      </c>
      <c r="AD125" s="163">
        <v>2.1</v>
      </c>
      <c r="AE125" s="163">
        <v>2.1</v>
      </c>
      <c r="AF125" s="163">
        <v>2.1</v>
      </c>
      <c r="AG125" s="163">
        <v>2.1</v>
      </c>
      <c r="AH125" s="163">
        <v>2.1</v>
      </c>
      <c r="AI125" s="163">
        <v>2.1</v>
      </c>
      <c r="AJ125" s="163">
        <v>2.1</v>
      </c>
      <c r="AK125" s="163">
        <v>2.1</v>
      </c>
      <c r="AL125" s="163">
        <v>2.1</v>
      </c>
      <c r="AM125" s="163">
        <v>2.1</v>
      </c>
      <c r="AN125" s="163">
        <v>2.1</v>
      </c>
      <c r="AO125" s="163">
        <v>2.1</v>
      </c>
      <c r="AP125" s="163">
        <v>2.1</v>
      </c>
      <c r="AQ125" s="163">
        <v>2.1</v>
      </c>
      <c r="AR125" s="163">
        <v>2.1</v>
      </c>
      <c r="AS125" s="163">
        <v>2.1</v>
      </c>
      <c r="AT125" s="163">
        <v>2.1</v>
      </c>
      <c r="AU125" s="163">
        <v>2.1</v>
      </c>
      <c r="AV125" s="163">
        <v>2.1</v>
      </c>
      <c r="AW125" s="163">
        <v>2.1</v>
      </c>
      <c r="AX125" s="163">
        <v>2.1</v>
      </c>
      <c r="AY125" s="163">
        <v>2.1</v>
      </c>
      <c r="AZ125" s="163">
        <v>2.1</v>
      </c>
      <c r="BA125" s="163">
        <v>2.1</v>
      </c>
      <c r="BB125" s="163">
        <v>2.1</v>
      </c>
      <c r="BC125" s="163">
        <v>2.1</v>
      </c>
      <c r="BD125" s="164">
        <v>2.0499999999999998</v>
      </c>
      <c r="BE125" s="165">
        <v>2.1150000000000002</v>
      </c>
      <c r="BF125" s="146"/>
      <c r="BG125" s="146"/>
      <c r="BH125" s="146"/>
      <c r="BI125" s="146"/>
      <c r="BJ125" s="146"/>
      <c r="BK125" s="146"/>
      <c r="BL125" s="146"/>
      <c r="BM125" s="146"/>
      <c r="BN125" s="146"/>
      <c r="BO125" s="146"/>
      <c r="BP125" s="146"/>
      <c r="BQ125" s="146"/>
      <c r="BR125" s="146"/>
      <c r="BS125" s="146"/>
      <c r="BT125" s="146"/>
      <c r="BU125" s="146"/>
      <c r="BV125" s="146"/>
      <c r="BW125" s="146"/>
      <c r="BX125" s="146"/>
      <c r="BY125" s="146"/>
      <c r="BZ125" s="146"/>
      <c r="CA125" s="146"/>
      <c r="CB125" s="146"/>
      <c r="CC125" s="146"/>
      <c r="CD125" s="146"/>
      <c r="CE125" s="146"/>
      <c r="CF125" s="146"/>
      <c r="CG125" s="146"/>
      <c r="CH125" s="146"/>
      <c r="CI125" s="146"/>
      <c r="CJ125" s="146"/>
      <c r="CK125" s="146"/>
      <c r="CL125" s="146"/>
      <c r="CM125" s="146"/>
      <c r="CN125" s="146"/>
      <c r="CO125" s="146"/>
      <c r="CP125" s="146"/>
      <c r="CQ125" s="146"/>
      <c r="CR125" s="146"/>
      <c r="CS125" s="146"/>
      <c r="CT125" s="146"/>
      <c r="CU125" s="146"/>
      <c r="CV125" s="146"/>
      <c r="CW125" s="146"/>
      <c r="CX125" s="146"/>
      <c r="CY125" s="146"/>
      <c r="CZ125" s="146"/>
      <c r="DA125" s="146"/>
      <c r="DB125" s="146"/>
      <c r="DC125" s="146"/>
      <c r="DD125" s="146"/>
      <c r="DE125" s="76"/>
      <c r="DF125" s="70"/>
      <c r="DG125" s="230"/>
      <c r="DH125" s="230"/>
      <c r="DI125" s="230"/>
      <c r="DJ125" s="230"/>
      <c r="DK125" s="230"/>
      <c r="DL125" s="230"/>
      <c r="DM125" s="230"/>
      <c r="DN125" s="230"/>
      <c r="DO125" s="230"/>
      <c r="DP125" s="230"/>
      <c r="DQ125" s="230"/>
      <c r="DR125" s="230"/>
      <c r="DS125" s="230"/>
      <c r="DT125" s="230"/>
      <c r="DU125" s="230"/>
      <c r="DV125" s="230"/>
      <c r="DW125" s="230"/>
      <c r="DX125" s="230"/>
      <c r="DY125" s="230"/>
      <c r="DZ125" s="230"/>
      <c r="EA125" s="230"/>
      <c r="EB125" s="230"/>
      <c r="EC125" s="230"/>
      <c r="ED125" s="230"/>
      <c r="EE125" s="230"/>
      <c r="EF125" s="230"/>
      <c r="EG125" s="230"/>
      <c r="EH125" s="230"/>
      <c r="EI125" s="230"/>
      <c r="EJ125" s="230"/>
      <c r="EK125" s="230"/>
      <c r="EL125" s="230"/>
      <c r="EM125" s="230"/>
      <c r="EN125" s="230"/>
      <c r="EO125" s="230"/>
      <c r="EP125" s="230"/>
      <c r="EQ125" s="230"/>
      <c r="ER125" s="230"/>
      <c r="ES125" s="230"/>
      <c r="ET125" s="230"/>
      <c r="EU125" s="230"/>
      <c r="EV125" s="230"/>
      <c r="EW125" s="230"/>
      <c r="EX125" s="230"/>
      <c r="EY125" s="230"/>
      <c r="EZ125" s="230"/>
      <c r="FA125" s="230"/>
      <c r="FB125" s="230"/>
      <c r="FC125" s="230"/>
      <c r="FD125" s="230"/>
      <c r="FE125" s="231"/>
      <c r="FF125" s="70"/>
      <c r="FG125" s="70"/>
      <c r="FH125" s="70"/>
      <c r="FI125" s="70"/>
    </row>
    <row r="126" spans="1:165" s="77" customFormat="1">
      <c r="A126" s="162" t="s">
        <v>291</v>
      </c>
      <c r="B126" s="160"/>
      <c r="C126" s="72"/>
      <c r="D126" s="73"/>
      <c r="E126" s="73"/>
      <c r="F126" s="65" t="s">
        <v>229</v>
      </c>
      <c r="G126" s="161">
        <f>G123*G125</f>
        <v>808.25572596848122</v>
      </c>
      <c r="H126" s="161">
        <f t="shared" ref="H126:BE126" si="814">H123*H125</f>
        <v>1929.3704041711753</v>
      </c>
      <c r="I126" s="161">
        <f t="shared" si="814"/>
        <v>2967.7426823449973</v>
      </c>
      <c r="J126" s="161">
        <f t="shared" si="814"/>
        <v>644.6638021241082</v>
      </c>
      <c r="K126" s="161">
        <f t="shared" si="814"/>
        <v>1965.8527362105415</v>
      </c>
      <c r="L126" s="161">
        <f t="shared" si="814"/>
        <v>23041.778463811825</v>
      </c>
      <c r="M126" s="161">
        <f t="shared" si="814"/>
        <v>2645.7506882654843</v>
      </c>
      <c r="N126" s="161">
        <f t="shared" si="814"/>
        <v>3077.4656014751686</v>
      </c>
      <c r="O126" s="161">
        <f t="shared" si="814"/>
        <v>1626.2007094257176</v>
      </c>
      <c r="P126" s="161">
        <f t="shared" si="814"/>
        <v>4379.5553002769439</v>
      </c>
      <c r="Q126" s="161">
        <f t="shared" si="814"/>
        <v>3157.6660331688304</v>
      </c>
      <c r="R126" s="161">
        <f t="shared" si="814"/>
        <v>1631.9264627547941</v>
      </c>
      <c r="S126" s="161">
        <f t="shared" si="814"/>
        <v>5547.0996847683209</v>
      </c>
      <c r="T126" s="161">
        <f t="shared" si="814"/>
        <v>2796.7141171458479</v>
      </c>
      <c r="U126" s="161">
        <f t="shared" si="814"/>
        <v>4446.6289472661265</v>
      </c>
      <c r="V126" s="161">
        <f t="shared" si="814"/>
        <v>27785.000516988621</v>
      </c>
      <c r="W126" s="161">
        <f t="shared" si="814"/>
        <v>4059.8492383151633</v>
      </c>
      <c r="X126" s="161">
        <f t="shared" si="814"/>
        <v>3464.7519665240879</v>
      </c>
      <c r="Y126" s="161">
        <f t="shared" si="814"/>
        <v>4005.1484274480431</v>
      </c>
      <c r="Z126" s="161">
        <f t="shared" si="814"/>
        <v>4988.2362711643</v>
      </c>
      <c r="AA126" s="161">
        <f t="shared" si="814"/>
        <v>3924.2529905002284</v>
      </c>
      <c r="AB126" s="161">
        <f t="shared" si="814"/>
        <v>4867.1201730836274</v>
      </c>
      <c r="AC126" s="161">
        <f t="shared" si="814"/>
        <v>6082.6378669335118</v>
      </c>
      <c r="AD126" s="161">
        <f t="shared" si="814"/>
        <v>2010.0387568301237</v>
      </c>
      <c r="AE126" s="161">
        <f t="shared" si="814"/>
        <v>3488.4510404434604</v>
      </c>
      <c r="AF126" s="161">
        <f t="shared" si="814"/>
        <v>4943.4036288751113</v>
      </c>
      <c r="AG126" s="161">
        <f t="shared" si="814"/>
        <v>1949.7936458558816</v>
      </c>
      <c r="AH126" s="161">
        <f t="shared" si="814"/>
        <v>5118.3545353157315</v>
      </c>
      <c r="AI126" s="161">
        <f t="shared" si="814"/>
        <v>4532.9444463346308</v>
      </c>
      <c r="AJ126" s="161">
        <f t="shared" si="814"/>
        <v>5918.4918257552299</v>
      </c>
      <c r="AK126" s="161">
        <f t="shared" si="814"/>
        <v>6263.448834734143</v>
      </c>
      <c r="AL126" s="161">
        <f t="shared" si="814"/>
        <v>6475.242700169234</v>
      </c>
      <c r="AM126" s="161">
        <f t="shared" si="814"/>
        <v>1025.2934752814847</v>
      </c>
      <c r="AN126" s="161">
        <f t="shared" si="814"/>
        <v>4557.3538730617274</v>
      </c>
      <c r="AO126" s="161">
        <f t="shared" si="814"/>
        <v>857.45062031883026</v>
      </c>
      <c r="AP126" s="161">
        <f t="shared" si="814"/>
        <v>1838.8361473115099</v>
      </c>
      <c r="AQ126" s="161">
        <f t="shared" si="814"/>
        <v>3100.2007576248598</v>
      </c>
      <c r="AR126" s="161">
        <f t="shared" si="814"/>
        <v>2085.4172263396622</v>
      </c>
      <c r="AS126" s="161">
        <f t="shared" si="814"/>
        <v>1594.9968123076737</v>
      </c>
      <c r="AT126" s="161">
        <f t="shared" si="814"/>
        <v>3147.7372420162046</v>
      </c>
      <c r="AU126" s="161">
        <f t="shared" si="814"/>
        <v>1986.5222371359994</v>
      </c>
      <c r="AV126" s="161">
        <f t="shared" si="814"/>
        <v>4095.7292106569298</v>
      </c>
      <c r="AW126" s="161">
        <f t="shared" si="814"/>
        <v>10250.492479492874</v>
      </c>
      <c r="AX126" s="161">
        <f t="shared" si="814"/>
        <v>6121.2020309662421</v>
      </c>
      <c r="AY126" s="161">
        <f t="shared" si="814"/>
        <v>1902.5685025894481</v>
      </c>
      <c r="AZ126" s="161">
        <f t="shared" si="814"/>
        <v>10035.279543808203</v>
      </c>
      <c r="BA126" s="161">
        <f t="shared" si="814"/>
        <v>4099.2699403022307</v>
      </c>
      <c r="BB126" s="161">
        <f t="shared" si="814"/>
        <v>6210.3070501883758</v>
      </c>
      <c r="BC126" s="161">
        <f t="shared" si="814"/>
        <v>4829.3655609764255</v>
      </c>
      <c r="BD126" s="161">
        <f t="shared" si="814"/>
        <v>9843.1778842156673</v>
      </c>
      <c r="BE126" s="166">
        <f t="shared" si="814"/>
        <v>224090.32826912138</v>
      </c>
      <c r="BF126" s="146"/>
      <c r="BG126" s="146">
        <f>G126*DG126</f>
        <v>311020.03637557547</v>
      </c>
      <c r="BH126" s="168">
        <f t="shared" ref="BH126:DD126" si="815">H126*DH126</f>
        <v>562859.08674966521</v>
      </c>
      <c r="BI126" s="168">
        <f t="shared" si="815"/>
        <v>1136078.6084858063</v>
      </c>
      <c r="BJ126" s="168">
        <f t="shared" si="815"/>
        <v>273628.84013918199</v>
      </c>
      <c r="BK126" s="168">
        <f t="shared" si="815"/>
        <v>694997.74709619384</v>
      </c>
      <c r="BL126" s="168">
        <f t="shared" si="815"/>
        <v>23624182.456263132</v>
      </c>
      <c r="BM126" s="168">
        <f t="shared" si="815"/>
        <v>863414.27960855828</v>
      </c>
      <c r="BN126" s="168">
        <f t="shared" si="815"/>
        <v>793616.82930841646</v>
      </c>
      <c r="BO126" s="168">
        <f t="shared" si="815"/>
        <v>1088708.8509463295</v>
      </c>
      <c r="BP126" s="168">
        <f t="shared" si="815"/>
        <v>2080376.3587375537</v>
      </c>
      <c r="BQ126" s="168">
        <f t="shared" si="815"/>
        <v>1113361.4666349981</v>
      </c>
      <c r="BR126" s="168">
        <f t="shared" si="815"/>
        <v>619609.83937874029</v>
      </c>
      <c r="BS126" s="168">
        <f t="shared" si="815"/>
        <v>1904247.2094850629</v>
      </c>
      <c r="BT126" s="168">
        <f t="shared" si="815"/>
        <v>928537.05403359293</v>
      </c>
      <c r="BU126" s="168">
        <f t="shared" si="815"/>
        <v>1377343.3164156827</v>
      </c>
      <c r="BV126" s="168">
        <f t="shared" si="815"/>
        <v>18746123.073804468</v>
      </c>
      <c r="BW126" s="168">
        <f t="shared" si="815"/>
        <v>1046953.9215767143</v>
      </c>
      <c r="BX126" s="168">
        <f t="shared" si="815"/>
        <v>1029987.6056004148</v>
      </c>
      <c r="BY126" s="168">
        <f t="shared" si="815"/>
        <v>1644313.6868887942</v>
      </c>
      <c r="BZ126" s="168">
        <f t="shared" si="815"/>
        <v>1651220.9351896201</v>
      </c>
      <c r="CA126" s="168">
        <f t="shared" si="815"/>
        <v>857056.85312524985</v>
      </c>
      <c r="CB126" s="168">
        <f t="shared" si="815"/>
        <v>1174387.4265633486</v>
      </c>
      <c r="CC126" s="168">
        <f t="shared" si="815"/>
        <v>3304514.6739689689</v>
      </c>
      <c r="CD126" s="168">
        <f t="shared" si="815"/>
        <v>392138.4610699889</v>
      </c>
      <c r="CE126" s="168">
        <f t="shared" si="815"/>
        <v>832058.36526449327</v>
      </c>
      <c r="CF126" s="168">
        <f t="shared" si="815"/>
        <v>1684860.2588295045</v>
      </c>
      <c r="CG126" s="168">
        <f t="shared" si="815"/>
        <v>515505.94202783663</v>
      </c>
      <c r="CH126" s="168">
        <f t="shared" si="815"/>
        <v>1115698.921608123</v>
      </c>
      <c r="CI126" s="168">
        <f t="shared" si="815"/>
        <v>2744380.5561443758</v>
      </c>
      <c r="CJ126" s="168">
        <f t="shared" si="815"/>
        <v>1737550.8302052207</v>
      </c>
      <c r="CK126" s="168">
        <f t="shared" si="815"/>
        <v>2801640.6637765821</v>
      </c>
      <c r="CL126" s="168">
        <f t="shared" si="815"/>
        <v>1336684.350595935</v>
      </c>
      <c r="CM126" s="168">
        <f t="shared" si="815"/>
        <v>532056.56842129619</v>
      </c>
      <c r="CN126" s="168">
        <f t="shared" si="815"/>
        <v>2840124.7042765766</v>
      </c>
      <c r="CO126" s="168">
        <f t="shared" si="815"/>
        <v>458750.65853111964</v>
      </c>
      <c r="CP126" s="168">
        <f t="shared" si="815"/>
        <v>832242.52958401095</v>
      </c>
      <c r="CQ126" s="168">
        <f t="shared" si="815"/>
        <v>872396.49319563562</v>
      </c>
      <c r="CR126" s="168">
        <f t="shared" si="815"/>
        <v>752420.62068057654</v>
      </c>
      <c r="CS126" s="168">
        <f t="shared" si="815"/>
        <v>869963.89632741152</v>
      </c>
      <c r="CT126" s="168">
        <f t="shared" si="815"/>
        <v>826281.02602925373</v>
      </c>
      <c r="CU126" s="168">
        <f t="shared" si="815"/>
        <v>628257.52271663118</v>
      </c>
      <c r="CV126" s="168">
        <f t="shared" si="815"/>
        <v>1205004.4910673753</v>
      </c>
      <c r="CW126" s="168">
        <f t="shared" si="815"/>
        <v>2389389.7969697891</v>
      </c>
      <c r="CX126" s="168">
        <f t="shared" si="815"/>
        <v>901102.15097854054</v>
      </c>
      <c r="CY126" s="168">
        <f t="shared" si="815"/>
        <v>717572.7364366363</v>
      </c>
      <c r="CZ126" s="168">
        <f t="shared" si="815"/>
        <v>4318080.4349052319</v>
      </c>
      <c r="DA126" s="168">
        <f t="shared" si="815"/>
        <v>2562740.5885787453</v>
      </c>
      <c r="DB126" s="168">
        <f t="shared" si="815"/>
        <v>4397642.6283793924</v>
      </c>
      <c r="DC126" s="168">
        <f t="shared" si="815"/>
        <v>3172313.6496941946</v>
      </c>
      <c r="DD126" s="168">
        <f t="shared" si="815"/>
        <v>5873965.6182951201</v>
      </c>
      <c r="DE126" s="76">
        <f t="shared" ref="DE126" si="816">SUM(BG126:DD126)</f>
        <v>114137364.62096561</v>
      </c>
      <c r="DF126" s="70"/>
      <c r="DG126" s="230">
        <f t="shared" ref="DG126:EL126" si="817">G125*DG$313</f>
        <v>384.80400000000003</v>
      </c>
      <c r="DH126" s="230">
        <f t="shared" si="817"/>
        <v>291.73199999999997</v>
      </c>
      <c r="DI126" s="230">
        <f t="shared" si="817"/>
        <v>382.80900000000003</v>
      </c>
      <c r="DJ126" s="230">
        <f t="shared" si="817"/>
        <v>424.45200000000006</v>
      </c>
      <c r="DK126" s="230">
        <f t="shared" si="817"/>
        <v>353.53500000000003</v>
      </c>
      <c r="DL126" s="230">
        <f t="shared" si="817"/>
        <v>1025.2760000000001</v>
      </c>
      <c r="DM126" s="230">
        <f t="shared" si="817"/>
        <v>326.34000000000003</v>
      </c>
      <c r="DN126" s="230">
        <f t="shared" si="817"/>
        <v>257.88</v>
      </c>
      <c r="DO126" s="230">
        <f t="shared" si="817"/>
        <v>669.48</v>
      </c>
      <c r="DP126" s="230">
        <f t="shared" si="817"/>
        <v>475.02</v>
      </c>
      <c r="DQ126" s="230">
        <f t="shared" si="817"/>
        <v>352.59000000000003</v>
      </c>
      <c r="DR126" s="230">
        <f t="shared" si="817"/>
        <v>379.68000000000006</v>
      </c>
      <c r="DS126" s="230">
        <f t="shared" si="817"/>
        <v>343.28700000000003</v>
      </c>
      <c r="DT126" s="230">
        <f t="shared" si="817"/>
        <v>332.01</v>
      </c>
      <c r="DU126" s="230">
        <f t="shared" si="817"/>
        <v>309.75</v>
      </c>
      <c r="DV126" s="230">
        <f t="shared" si="817"/>
        <v>674.68499999999995</v>
      </c>
      <c r="DW126" s="230">
        <f t="shared" si="817"/>
        <v>257.88</v>
      </c>
      <c r="DX126" s="230">
        <f t="shared" si="817"/>
        <v>297.27600000000001</v>
      </c>
      <c r="DY126" s="230">
        <f t="shared" si="817"/>
        <v>410.55</v>
      </c>
      <c r="DZ126" s="230">
        <f t="shared" si="817"/>
        <v>331.02300000000002</v>
      </c>
      <c r="EA126" s="230">
        <f t="shared" si="817"/>
        <v>218.4</v>
      </c>
      <c r="EB126" s="230">
        <f t="shared" si="817"/>
        <v>241.29000000000002</v>
      </c>
      <c r="EC126" s="230">
        <f t="shared" si="817"/>
        <v>543.27</v>
      </c>
      <c r="ED126" s="230">
        <f t="shared" si="817"/>
        <v>195.09000000000003</v>
      </c>
      <c r="EE126" s="230">
        <f t="shared" si="817"/>
        <v>238.518</v>
      </c>
      <c r="EF126" s="230">
        <f t="shared" si="817"/>
        <v>340.83000000000004</v>
      </c>
      <c r="EG126" s="230">
        <f t="shared" si="817"/>
        <v>264.39000000000004</v>
      </c>
      <c r="EH126" s="230">
        <f t="shared" si="817"/>
        <v>217.98</v>
      </c>
      <c r="EI126" s="230">
        <f t="shared" si="817"/>
        <v>605.43000000000006</v>
      </c>
      <c r="EJ126" s="230">
        <f t="shared" si="817"/>
        <v>293.58000000000004</v>
      </c>
      <c r="EK126" s="230">
        <f t="shared" si="817"/>
        <v>447.3</v>
      </c>
      <c r="EL126" s="230">
        <f t="shared" si="817"/>
        <v>206.43</v>
      </c>
      <c r="EM126" s="230">
        <f t="shared" ref="EM126:FD126" si="818">AM125*EM$313</f>
        <v>518.93100000000004</v>
      </c>
      <c r="EN126" s="230">
        <f t="shared" si="818"/>
        <v>623.19600000000003</v>
      </c>
      <c r="EO126" s="230">
        <f t="shared" si="818"/>
        <v>535.01700000000005</v>
      </c>
      <c r="EP126" s="230">
        <f t="shared" si="818"/>
        <v>452.59200000000004</v>
      </c>
      <c r="EQ126" s="230">
        <f t="shared" si="818"/>
        <v>281.40000000000003</v>
      </c>
      <c r="ER126" s="230">
        <f t="shared" si="818"/>
        <v>360.80100000000004</v>
      </c>
      <c r="ES126" s="230">
        <f t="shared" si="818"/>
        <v>545.43300000000011</v>
      </c>
      <c r="ET126" s="230">
        <f t="shared" si="818"/>
        <v>262.5</v>
      </c>
      <c r="EU126" s="230">
        <f t="shared" si="818"/>
        <v>316.26</v>
      </c>
      <c r="EV126" s="230">
        <f t="shared" si="818"/>
        <v>294.20999999999998</v>
      </c>
      <c r="EW126" s="230">
        <f t="shared" si="818"/>
        <v>233.10000000000002</v>
      </c>
      <c r="EX126" s="230">
        <f t="shared" si="818"/>
        <v>147.21</v>
      </c>
      <c r="EY126" s="230">
        <f t="shared" si="818"/>
        <v>377.16</v>
      </c>
      <c r="EZ126" s="230">
        <f t="shared" si="818"/>
        <v>430.29</v>
      </c>
      <c r="FA126" s="230">
        <f t="shared" si="818"/>
        <v>625.16999999999996</v>
      </c>
      <c r="FB126" s="230">
        <f t="shared" si="818"/>
        <v>708.12</v>
      </c>
      <c r="FC126" s="230">
        <f t="shared" si="818"/>
        <v>656.88</v>
      </c>
      <c r="FD126" s="230">
        <f t="shared" si="818"/>
        <v>596.755</v>
      </c>
      <c r="FE126" s="231">
        <f>DE126/BE126</f>
        <v>509.3364158219818</v>
      </c>
      <c r="FF126" s="70"/>
      <c r="FG126" s="70"/>
      <c r="FH126" s="70"/>
      <c r="FI126" s="70"/>
    </row>
    <row r="127" spans="1:165" s="77" customFormat="1">
      <c r="A127" s="162"/>
      <c r="B127" s="160"/>
      <c r="C127" s="72"/>
      <c r="D127" s="73"/>
      <c r="E127" s="73"/>
      <c r="F127" s="65"/>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c r="AN127" s="161"/>
      <c r="AO127" s="161"/>
      <c r="AP127" s="161"/>
      <c r="AQ127" s="161"/>
      <c r="AR127" s="161"/>
      <c r="AS127" s="161"/>
      <c r="AT127" s="161"/>
      <c r="AU127" s="161"/>
      <c r="AV127" s="161"/>
      <c r="AW127" s="161"/>
      <c r="AX127" s="161"/>
      <c r="AY127" s="161"/>
      <c r="AZ127" s="161"/>
      <c r="BA127" s="161"/>
      <c r="BB127" s="161"/>
      <c r="BC127" s="161"/>
      <c r="BD127" s="161"/>
      <c r="BE127" s="166"/>
      <c r="BF127" s="146"/>
      <c r="BG127" s="146"/>
      <c r="BH127" s="146"/>
      <c r="BI127" s="146"/>
      <c r="BJ127" s="146"/>
      <c r="BK127" s="146"/>
      <c r="BL127" s="146"/>
      <c r="BM127" s="146"/>
      <c r="BN127" s="146"/>
      <c r="BO127" s="146"/>
      <c r="BP127" s="146"/>
      <c r="BQ127" s="146"/>
      <c r="BR127" s="146"/>
      <c r="BS127" s="146"/>
      <c r="BT127" s="146"/>
      <c r="BU127" s="146"/>
      <c r="BV127" s="146"/>
      <c r="BW127" s="146"/>
      <c r="BX127" s="146"/>
      <c r="BY127" s="146"/>
      <c r="BZ127" s="146"/>
      <c r="CA127" s="146"/>
      <c r="CB127" s="146"/>
      <c r="CC127" s="146"/>
      <c r="CD127" s="146"/>
      <c r="CE127" s="146"/>
      <c r="CF127" s="146"/>
      <c r="CG127" s="146"/>
      <c r="CH127" s="146"/>
      <c r="CI127" s="146"/>
      <c r="CJ127" s="146"/>
      <c r="CK127" s="146"/>
      <c r="CL127" s="146"/>
      <c r="CM127" s="146"/>
      <c r="CN127" s="146"/>
      <c r="CO127" s="146"/>
      <c r="CP127" s="146"/>
      <c r="CQ127" s="146"/>
      <c r="CR127" s="146"/>
      <c r="CS127" s="146"/>
      <c r="CT127" s="146"/>
      <c r="CU127" s="146"/>
      <c r="CV127" s="146"/>
      <c r="CW127" s="146"/>
      <c r="CX127" s="146"/>
      <c r="CY127" s="146"/>
      <c r="CZ127" s="146"/>
      <c r="DA127" s="146"/>
      <c r="DB127" s="146"/>
      <c r="DC127" s="146"/>
      <c r="DD127" s="146"/>
      <c r="DE127" s="76"/>
      <c r="DF127" s="70"/>
      <c r="DG127" s="230"/>
      <c r="DH127" s="230"/>
      <c r="DI127" s="230"/>
      <c r="DJ127" s="230"/>
      <c r="DK127" s="230"/>
      <c r="DL127" s="230"/>
      <c r="DM127" s="230"/>
      <c r="DN127" s="230"/>
      <c r="DO127" s="230"/>
      <c r="DP127" s="230"/>
      <c r="DQ127" s="230"/>
      <c r="DR127" s="230"/>
      <c r="DS127" s="230"/>
      <c r="DT127" s="230"/>
      <c r="DU127" s="230"/>
      <c r="DV127" s="230"/>
      <c r="DW127" s="230"/>
      <c r="DX127" s="230"/>
      <c r="DY127" s="230"/>
      <c r="DZ127" s="230"/>
      <c r="EA127" s="230"/>
      <c r="EB127" s="230"/>
      <c r="EC127" s="230"/>
      <c r="ED127" s="230"/>
      <c r="EE127" s="230"/>
      <c r="EF127" s="230"/>
      <c r="EG127" s="230"/>
      <c r="EH127" s="230"/>
      <c r="EI127" s="230"/>
      <c r="EJ127" s="230"/>
      <c r="EK127" s="230"/>
      <c r="EL127" s="230"/>
      <c r="EM127" s="230"/>
      <c r="EN127" s="230"/>
      <c r="EO127" s="230"/>
      <c r="EP127" s="230"/>
      <c r="EQ127" s="230"/>
      <c r="ER127" s="230"/>
      <c r="ES127" s="230"/>
      <c r="ET127" s="230"/>
      <c r="EU127" s="230"/>
      <c r="EV127" s="230"/>
      <c r="EW127" s="230"/>
      <c r="EX127" s="230"/>
      <c r="EY127" s="230"/>
      <c r="EZ127" s="230"/>
      <c r="FA127" s="230"/>
      <c r="FB127" s="230"/>
      <c r="FC127" s="230"/>
      <c r="FD127" s="230"/>
      <c r="FE127" s="231"/>
      <c r="FF127" s="70"/>
      <c r="FG127" s="70"/>
      <c r="FH127" s="70"/>
      <c r="FI127" s="70"/>
    </row>
    <row r="128" spans="1:165" s="77" customFormat="1">
      <c r="A128" s="70" t="s">
        <v>710</v>
      </c>
      <c r="B128" s="73" t="s">
        <v>618</v>
      </c>
      <c r="C128" s="72" t="s">
        <v>310</v>
      </c>
      <c r="D128" s="70">
        <v>4</v>
      </c>
      <c r="E128" s="70">
        <v>3</v>
      </c>
      <c r="F128" s="65" t="s">
        <v>229</v>
      </c>
      <c r="G128" s="104">
        <v>46.724323224143141</v>
      </c>
      <c r="H128" s="104">
        <v>142.37178659819222</v>
      </c>
      <c r="I128" s="104">
        <v>210.01596115328906</v>
      </c>
      <c r="J128" s="104">
        <v>70.915082114599016</v>
      </c>
      <c r="K128" s="104">
        <v>59.536210419529993</v>
      </c>
      <c r="L128" s="104">
        <v>392.11754159714383</v>
      </c>
      <c r="M128" s="104">
        <v>264.25293450035338</v>
      </c>
      <c r="N128" s="104">
        <v>236.31741588971647</v>
      </c>
      <c r="O128" s="104">
        <v>42.626789470675419</v>
      </c>
      <c r="P128" s="104">
        <v>480.26740900743016</v>
      </c>
      <c r="Q128" s="104">
        <v>265.83937864924428</v>
      </c>
      <c r="R128" s="104">
        <v>140.60797698351294</v>
      </c>
      <c r="S128" s="104">
        <v>269.63958594085557</v>
      </c>
      <c r="T128" s="104">
        <v>116.59019311790362</v>
      </c>
      <c r="U128" s="104">
        <v>152.90380238105567</v>
      </c>
      <c r="V128" s="104">
        <v>819.54111507374159</v>
      </c>
      <c r="W128" s="104">
        <v>206.04205387721953</v>
      </c>
      <c r="X128" s="104">
        <v>142.58194612170024</v>
      </c>
      <c r="Y128" s="104">
        <v>250.55424106266446</v>
      </c>
      <c r="Z128" s="104">
        <v>175.34206450291376</v>
      </c>
      <c r="AA128" s="104">
        <v>208.27825294573597</v>
      </c>
      <c r="AB128" s="104">
        <v>172.873316262385</v>
      </c>
      <c r="AC128" s="104">
        <v>148.78868130409069</v>
      </c>
      <c r="AD128" s="104">
        <v>124.55670031587459</v>
      </c>
      <c r="AE128" s="104">
        <v>190.45409527454802</v>
      </c>
      <c r="AF128" s="104">
        <v>211.21189239721559</v>
      </c>
      <c r="AG128" s="104">
        <v>177.40464701623395</v>
      </c>
      <c r="AH128" s="104">
        <v>180.18807597548391</v>
      </c>
      <c r="AI128" s="104">
        <v>180.41037471651799</v>
      </c>
      <c r="AJ128" s="104">
        <v>282.43276290453252</v>
      </c>
      <c r="AK128" s="104">
        <v>192.76375539398612</v>
      </c>
      <c r="AL128" s="104">
        <v>318.85440626101024</v>
      </c>
      <c r="AM128" s="104">
        <v>29.077152726309748</v>
      </c>
      <c r="AN128" s="104">
        <v>29.822789068363818</v>
      </c>
      <c r="AO128" s="104">
        <v>64.159815244940148</v>
      </c>
      <c r="AP128" s="104">
        <v>267.24957667358183</v>
      </c>
      <c r="AQ128" s="104">
        <v>198.9702400856234</v>
      </c>
      <c r="AR128" s="104">
        <v>307.75114124352797</v>
      </c>
      <c r="AS128" s="104">
        <v>314.40419215803541</v>
      </c>
      <c r="AT128" s="104">
        <v>533.1426410879734</v>
      </c>
      <c r="AU128" s="104">
        <v>220.71797930245054</v>
      </c>
      <c r="AV128" s="104">
        <v>809.38661445280081</v>
      </c>
      <c r="AW128" s="104">
        <v>959.84610664894581</v>
      </c>
      <c r="AX128" s="104">
        <v>844.02381921016854</v>
      </c>
      <c r="AY128" s="104">
        <v>0</v>
      </c>
      <c r="AZ128" s="104">
        <v>397.95027146071709</v>
      </c>
      <c r="BA128" s="104">
        <v>296.3685534154082</v>
      </c>
      <c r="BB128" s="104">
        <v>330.25941965349512</v>
      </c>
      <c r="BC128" s="104">
        <v>333.5299881723717</v>
      </c>
      <c r="BD128" s="104">
        <v>429.91483609231386</v>
      </c>
      <c r="BE128" s="76">
        <v>13239.579909150525</v>
      </c>
      <c r="BF128" s="104"/>
      <c r="BG128" s="104"/>
      <c r="BH128" s="104"/>
      <c r="BI128" s="104"/>
      <c r="BJ128" s="104"/>
      <c r="BK128" s="104"/>
      <c r="BL128" s="104"/>
      <c r="BM128" s="104"/>
      <c r="BN128" s="104"/>
      <c r="BO128" s="104"/>
      <c r="BP128" s="104"/>
      <c r="BQ128" s="104"/>
      <c r="BR128" s="104"/>
      <c r="BS128" s="104"/>
      <c r="BT128" s="104"/>
      <c r="BU128" s="104"/>
      <c r="BV128" s="104"/>
      <c r="BW128" s="104"/>
      <c r="BX128" s="104"/>
      <c r="BY128" s="104"/>
      <c r="BZ128" s="104"/>
      <c r="CA128" s="104"/>
      <c r="CB128" s="104"/>
      <c r="CC128" s="104"/>
      <c r="CD128" s="104"/>
      <c r="CE128" s="104"/>
      <c r="CF128" s="104"/>
      <c r="CG128" s="104"/>
      <c r="CH128" s="104"/>
      <c r="CI128" s="104"/>
      <c r="CJ128" s="104"/>
      <c r="CK128" s="104"/>
      <c r="CL128" s="104"/>
      <c r="CM128" s="104"/>
      <c r="CN128" s="104"/>
      <c r="CO128" s="104"/>
      <c r="CP128" s="104"/>
      <c r="CQ128" s="104"/>
      <c r="CR128" s="104"/>
      <c r="CS128" s="104"/>
      <c r="CT128" s="104"/>
      <c r="CU128" s="104"/>
      <c r="CV128" s="104"/>
      <c r="CW128" s="104"/>
      <c r="CX128" s="104"/>
      <c r="CY128" s="104"/>
      <c r="CZ128" s="104"/>
      <c r="DA128" s="104"/>
      <c r="DB128" s="104"/>
      <c r="DC128" s="104"/>
      <c r="DD128" s="104"/>
      <c r="DE128" s="76"/>
      <c r="DF128" s="70"/>
      <c r="DG128" s="230"/>
      <c r="DH128" s="230"/>
      <c r="DI128" s="230"/>
      <c r="DJ128" s="230"/>
      <c r="DK128" s="230"/>
      <c r="DL128" s="230"/>
      <c r="DM128" s="230"/>
      <c r="DN128" s="230"/>
      <c r="DO128" s="230"/>
      <c r="DP128" s="230"/>
      <c r="DQ128" s="230"/>
      <c r="DR128" s="230"/>
      <c r="DS128" s="230"/>
      <c r="DT128" s="230"/>
      <c r="DU128" s="230"/>
      <c r="DV128" s="230"/>
      <c r="DW128" s="230"/>
      <c r="DX128" s="230"/>
      <c r="DY128" s="230"/>
      <c r="DZ128" s="230"/>
      <c r="EA128" s="230"/>
      <c r="EB128" s="230"/>
      <c r="EC128" s="230"/>
      <c r="ED128" s="230"/>
      <c r="EE128" s="230"/>
      <c r="EF128" s="230"/>
      <c r="EG128" s="230"/>
      <c r="EH128" s="230"/>
      <c r="EI128" s="230"/>
      <c r="EJ128" s="230"/>
      <c r="EK128" s="230"/>
      <c r="EL128" s="230"/>
      <c r="EM128" s="230"/>
      <c r="EN128" s="230"/>
      <c r="EO128" s="230"/>
      <c r="EP128" s="230"/>
      <c r="EQ128" s="230"/>
      <c r="ER128" s="230"/>
      <c r="ES128" s="230"/>
      <c r="ET128" s="230"/>
      <c r="EU128" s="230"/>
      <c r="EV128" s="230"/>
      <c r="EW128" s="230"/>
      <c r="EX128" s="230"/>
      <c r="EY128" s="230"/>
      <c r="EZ128" s="230"/>
      <c r="FA128" s="230"/>
      <c r="FB128" s="230"/>
      <c r="FC128" s="230"/>
      <c r="FD128" s="230"/>
      <c r="FE128" s="231"/>
      <c r="FF128" s="70"/>
      <c r="FG128" s="70"/>
      <c r="FH128" s="70"/>
      <c r="FI128" s="70"/>
    </row>
    <row r="129" spans="1:165" s="77" customFormat="1">
      <c r="A129" s="70"/>
      <c r="B129" t="s">
        <v>712</v>
      </c>
      <c r="C129" s="72"/>
      <c r="D129" s="70"/>
      <c r="E129" s="70"/>
      <c r="F129" s="78"/>
      <c r="G129" s="133">
        <v>0.12768813411501334</v>
      </c>
      <c r="H129" s="133">
        <v>0.14343226412163726</v>
      </c>
      <c r="I129" s="133">
        <v>0.15013085113263838</v>
      </c>
      <c r="J129" s="133">
        <v>0.13983950234642822</v>
      </c>
      <c r="K129" s="133">
        <v>7.4016457124158247E-2</v>
      </c>
      <c r="L129" s="133">
        <v>3.8244076069172482E-2</v>
      </c>
      <c r="M129" s="133">
        <v>0.16336984734723989</v>
      </c>
      <c r="N129" s="133">
        <v>0.11260432345657781</v>
      </c>
      <c r="O129" s="133">
        <v>5.8434857827638222E-2</v>
      </c>
      <c r="P129" s="133">
        <v>0.17050531981324293</v>
      </c>
      <c r="Q129" s="133">
        <v>0.16081141121537237</v>
      </c>
      <c r="R129" s="133">
        <v>0.12887482430942199</v>
      </c>
      <c r="S129" s="133">
        <v>0.14103652122282445</v>
      </c>
      <c r="T129" s="133">
        <v>0.12357508810212067</v>
      </c>
      <c r="U129" s="133">
        <v>0.12481999112536944</v>
      </c>
      <c r="V129" s="133">
        <v>9.6931883646032058E-2</v>
      </c>
      <c r="W129" s="133">
        <v>0.12171035400062152</v>
      </c>
      <c r="X129" s="133">
        <v>0.12176106296540395</v>
      </c>
      <c r="Y129" s="133">
        <v>0.15104690193513962</v>
      </c>
      <c r="Z129" s="133">
        <v>0.12002773075238628</v>
      </c>
      <c r="AA129" s="133">
        <v>0.11942254452980217</v>
      </c>
      <c r="AB129" s="133">
        <v>0.10878931825410988</v>
      </c>
      <c r="AC129" s="133">
        <v>8.8243899306367599E-2</v>
      </c>
      <c r="AD129" s="133">
        <v>0.11033263362738933</v>
      </c>
      <c r="AE129" s="133">
        <v>0.13929150440075569</v>
      </c>
      <c r="AF129" s="133">
        <v>9.7217490453690658E-2</v>
      </c>
      <c r="AG129" s="133">
        <v>0.13153949176097654</v>
      </c>
      <c r="AH129" s="133">
        <v>0.1051946167251384</v>
      </c>
      <c r="AI129" s="133">
        <v>0.1327949803372365</v>
      </c>
      <c r="AJ129" s="133">
        <v>9.6422619705183774E-2</v>
      </c>
      <c r="AK129" s="133">
        <v>6.5927811560278882E-2</v>
      </c>
      <c r="AL129" s="133">
        <v>0.12696439109384836</v>
      </c>
      <c r="AM129" s="133">
        <v>2.0305290048301679E-2</v>
      </c>
      <c r="AN129" s="133">
        <v>8.4453854100368965E-3</v>
      </c>
      <c r="AO129" s="133">
        <v>6.5885159709758168E-2</v>
      </c>
      <c r="AP129" s="133">
        <v>9.969751090925337E-2</v>
      </c>
      <c r="AQ129" s="133">
        <v>8.3418344234807665E-2</v>
      </c>
      <c r="AR129" s="133">
        <v>0.1034422117808708</v>
      </c>
      <c r="AS129" s="133">
        <v>0.13657209608068774</v>
      </c>
      <c r="AT129" s="133">
        <v>0.13135135260337347</v>
      </c>
      <c r="AU129" s="133">
        <v>0.10372952406817661</v>
      </c>
      <c r="AV129" s="133">
        <v>0.16907772494310344</v>
      </c>
      <c r="AW129" s="133">
        <v>0.1363931859565771</v>
      </c>
      <c r="AX129" s="133">
        <v>0.18209747308174229</v>
      </c>
      <c r="AY129" s="133">
        <v>0</v>
      </c>
      <c r="AZ129" s="133">
        <v>0.12098160042738185</v>
      </c>
      <c r="BA129" s="133">
        <v>0.10942464242341612</v>
      </c>
      <c r="BB129" s="133">
        <v>0.12966118495988943</v>
      </c>
      <c r="BC129" s="133">
        <v>0.13254379610909348</v>
      </c>
      <c r="BD129" s="133">
        <v>6.7420085515105033E-2</v>
      </c>
      <c r="BE129" s="134">
        <v>0.10826106466384901</v>
      </c>
      <c r="BF129" s="104"/>
      <c r="BG129" s="104"/>
      <c r="BH129" s="104"/>
      <c r="BI129" s="104"/>
      <c r="BJ129" s="104"/>
      <c r="BK129" s="104"/>
      <c r="BL129" s="104"/>
      <c r="BM129" s="104"/>
      <c r="BN129" s="104"/>
      <c r="BO129" s="104"/>
      <c r="BP129" s="104"/>
      <c r="BQ129" s="104"/>
      <c r="BR129" s="104"/>
      <c r="BS129" s="104"/>
      <c r="BT129" s="104"/>
      <c r="BU129" s="104"/>
      <c r="BV129" s="104"/>
      <c r="BW129" s="104"/>
      <c r="BX129" s="104"/>
      <c r="BY129" s="104"/>
      <c r="BZ129" s="104"/>
      <c r="CA129" s="104"/>
      <c r="CB129" s="104"/>
      <c r="CC129" s="104"/>
      <c r="CD129" s="104"/>
      <c r="CE129" s="104"/>
      <c r="CF129" s="104"/>
      <c r="CG129" s="104"/>
      <c r="CH129" s="104"/>
      <c r="CI129" s="104"/>
      <c r="CJ129" s="104"/>
      <c r="CK129" s="104"/>
      <c r="CL129" s="104"/>
      <c r="CM129" s="104"/>
      <c r="CN129" s="104"/>
      <c r="CO129" s="104"/>
      <c r="CP129" s="104"/>
      <c r="CQ129" s="104"/>
      <c r="CR129" s="104"/>
      <c r="CS129" s="104"/>
      <c r="CT129" s="104"/>
      <c r="CU129" s="104"/>
      <c r="CV129" s="104"/>
      <c r="CW129" s="104"/>
      <c r="CX129" s="104"/>
      <c r="CY129" s="104"/>
      <c r="CZ129" s="104"/>
      <c r="DA129" s="104"/>
      <c r="DB129" s="104"/>
      <c r="DC129" s="104"/>
      <c r="DD129" s="104"/>
      <c r="DE129" s="76"/>
      <c r="DF129" s="70"/>
      <c r="DG129" s="230"/>
      <c r="DH129" s="230"/>
      <c r="DI129" s="230"/>
      <c r="DJ129" s="230"/>
      <c r="DK129" s="230"/>
      <c r="DL129" s="230"/>
      <c r="DM129" s="230"/>
      <c r="DN129" s="230"/>
      <c r="DO129" s="230"/>
      <c r="DP129" s="230"/>
      <c r="DQ129" s="230"/>
      <c r="DR129" s="230"/>
      <c r="DS129" s="230"/>
      <c r="DT129" s="230"/>
      <c r="DU129" s="230"/>
      <c r="DV129" s="230"/>
      <c r="DW129" s="230"/>
      <c r="DX129" s="230"/>
      <c r="DY129" s="230"/>
      <c r="DZ129" s="230"/>
      <c r="EA129" s="230"/>
      <c r="EB129" s="230"/>
      <c r="EC129" s="230"/>
      <c r="ED129" s="230"/>
      <c r="EE129" s="230"/>
      <c r="EF129" s="230"/>
      <c r="EG129" s="230"/>
      <c r="EH129" s="230"/>
      <c r="EI129" s="230"/>
      <c r="EJ129" s="230"/>
      <c r="EK129" s="230"/>
      <c r="EL129" s="230"/>
      <c r="EM129" s="230"/>
      <c r="EN129" s="230"/>
      <c r="EO129" s="230"/>
      <c r="EP129" s="230"/>
      <c r="EQ129" s="230"/>
      <c r="ER129" s="230"/>
      <c r="ES129" s="230"/>
      <c r="ET129" s="230"/>
      <c r="EU129" s="230"/>
      <c r="EV129" s="230"/>
      <c r="EW129" s="230"/>
      <c r="EX129" s="230"/>
      <c r="EY129" s="230"/>
      <c r="EZ129" s="230"/>
      <c r="FA129" s="230"/>
      <c r="FB129" s="230"/>
      <c r="FC129" s="230"/>
      <c r="FD129" s="230"/>
      <c r="FE129" s="231"/>
      <c r="FF129" s="70"/>
      <c r="FG129" s="70"/>
      <c r="FH129" s="70"/>
      <c r="FI129" s="70"/>
    </row>
    <row r="130" spans="1:165" s="77" customFormat="1">
      <c r="A130" s="1" t="s">
        <v>539</v>
      </c>
      <c r="B130" s="2" t="s">
        <v>282</v>
      </c>
      <c r="C130" s="37" t="s">
        <v>310</v>
      </c>
      <c r="D130" s="1">
        <v>4</v>
      </c>
      <c r="E130" s="2">
        <v>3</v>
      </c>
      <c r="F130" s="65" t="s">
        <v>229</v>
      </c>
      <c r="G130" s="125">
        <f t="shared" ref="G130:AL130" si="819">G$129*G287</f>
        <v>9.7809507797036566E-2</v>
      </c>
      <c r="H130" s="125">
        <f t="shared" si="819"/>
        <v>0.29803137660340673</v>
      </c>
      <c r="I130" s="125">
        <f t="shared" si="819"/>
        <v>0.43963307272283036</v>
      </c>
      <c r="J130" s="125">
        <f t="shared" si="819"/>
        <v>0.14844879065966524</v>
      </c>
      <c r="K130" s="125">
        <f t="shared" si="819"/>
        <v>0.1246290376277958</v>
      </c>
      <c r="L130" s="125">
        <f t="shared" si="819"/>
        <v>0.82083208692433629</v>
      </c>
      <c r="M130" s="125">
        <f t="shared" si="819"/>
        <v>0.55316904930678301</v>
      </c>
      <c r="N130" s="125">
        <f t="shared" si="819"/>
        <v>0.49469074214642378</v>
      </c>
      <c r="O130" s="125">
        <f t="shared" si="819"/>
        <v>8.9232010426216785E-2</v>
      </c>
      <c r="P130" s="125">
        <f t="shared" si="819"/>
        <v>1.0053590002926414</v>
      </c>
      <c r="Q130" s="125">
        <f t="shared" si="819"/>
        <v>0.55649000316214736</v>
      </c>
      <c r="R130" s="125">
        <f t="shared" si="819"/>
        <v>0.29433913799286826</v>
      </c>
      <c r="S130" s="125">
        <f t="shared" si="819"/>
        <v>0.56444509761982697</v>
      </c>
      <c r="T130" s="125">
        <f t="shared" si="819"/>
        <v>0.24406194923613514</v>
      </c>
      <c r="U130" s="125">
        <f t="shared" si="819"/>
        <v>0.32007837929386429</v>
      </c>
      <c r="V130" s="125">
        <f t="shared" si="819"/>
        <v>1.715571410210986</v>
      </c>
      <c r="W130" s="125">
        <f t="shared" si="819"/>
        <v>0.43131436657830602</v>
      </c>
      <c r="X130" s="125">
        <f t="shared" si="819"/>
        <v>0.29847131019976025</v>
      </c>
      <c r="Y130" s="125">
        <f t="shared" si="819"/>
        <v>0.52449313984148516</v>
      </c>
      <c r="Z130" s="125">
        <f t="shared" si="819"/>
        <v>0.36704910508547534</v>
      </c>
      <c r="AA130" s="125">
        <f t="shared" si="819"/>
        <v>0.43599547301570796</v>
      </c>
      <c r="AB130" s="125">
        <f t="shared" si="819"/>
        <v>0.36188119609035591</v>
      </c>
      <c r="AC130" s="125">
        <f t="shared" si="819"/>
        <v>0.31146406582093683</v>
      </c>
      <c r="AD130" s="125">
        <f t="shared" si="819"/>
        <v>0.26073849143359318</v>
      </c>
      <c r="AE130" s="125">
        <f t="shared" si="819"/>
        <v>0.3986835984198478</v>
      </c>
      <c r="AF130" s="125">
        <f t="shared" si="819"/>
        <v>0.44213655352802927</v>
      </c>
      <c r="AG130" s="125">
        <f t="shared" si="819"/>
        <v>0.37136677448115279</v>
      </c>
      <c r="AH130" s="125">
        <f t="shared" si="819"/>
        <v>0.37719341460574601</v>
      </c>
      <c r="AI130" s="125">
        <f t="shared" si="819"/>
        <v>0.37765875961117579</v>
      </c>
      <c r="AJ130" s="125">
        <f t="shared" si="819"/>
        <v>0.59122546072910076</v>
      </c>
      <c r="AK130" s="125">
        <f t="shared" si="819"/>
        <v>0.40351848320516565</v>
      </c>
      <c r="AL130" s="125">
        <f t="shared" si="819"/>
        <v>0.66746804198099052</v>
      </c>
      <c r="AM130" s="125">
        <f t="shared" ref="AM130:BD130" si="820">AM$129*AM287</f>
        <v>6.0868126064800208E-2</v>
      </c>
      <c r="AN130" s="125">
        <f t="shared" si="820"/>
        <v>6.2428990269553564E-2</v>
      </c>
      <c r="AO130" s="125">
        <f t="shared" si="820"/>
        <v>0.13430777625932069</v>
      </c>
      <c r="AP130" s="125">
        <f t="shared" si="820"/>
        <v>0.55944201541484795</v>
      </c>
      <c r="AQ130" s="125">
        <f t="shared" si="820"/>
        <v>0.41651071446610366</v>
      </c>
      <c r="AR130" s="125">
        <f t="shared" si="820"/>
        <v>0.6442252251489462</v>
      </c>
      <c r="AS130" s="125">
        <f t="shared" si="820"/>
        <v>0.65815226764830881</v>
      </c>
      <c r="AT130" s="125">
        <f t="shared" si="820"/>
        <v>1.1160444006919714</v>
      </c>
      <c r="AU130" s="125">
        <f t="shared" si="820"/>
        <v>0.46203594675875781</v>
      </c>
      <c r="AV130" s="125">
        <f t="shared" si="820"/>
        <v>1.694314671982925</v>
      </c>
      <c r="AW130" s="125">
        <f t="shared" si="820"/>
        <v>2.0092762992386159</v>
      </c>
      <c r="AX130" s="125">
        <f t="shared" si="820"/>
        <v>1.7668218313168618</v>
      </c>
      <c r="AY130" s="125">
        <f t="shared" si="820"/>
        <v>0</v>
      </c>
      <c r="AZ130" s="125">
        <f t="shared" si="820"/>
        <v>0.83304192534901345</v>
      </c>
      <c r="BA130" s="125">
        <f t="shared" si="820"/>
        <v>0.62039769301789405</v>
      </c>
      <c r="BB130" s="125">
        <f t="shared" si="820"/>
        <v>0.69134251825721726</v>
      </c>
      <c r="BC130" s="125">
        <f t="shared" si="820"/>
        <v>0.69818890307296366</v>
      </c>
      <c r="BD130" s="125">
        <f t="shared" si="820"/>
        <v>0.89995436233745485</v>
      </c>
      <c r="BE130" s="9">
        <f>SUM(G130:BD130)</f>
        <v>27.714832553945353</v>
      </c>
      <c r="BF130" s="127"/>
      <c r="BG130" s="127">
        <f>G130*DG130</f>
        <v>1344.8562798323035</v>
      </c>
      <c r="BH130" s="127">
        <f t="shared" ref="BH130:DD130" si="821">H130*DH130</f>
        <v>4097.8569204526921</v>
      </c>
      <c r="BI130" s="127">
        <f t="shared" si="821"/>
        <v>6044.844841670737</v>
      </c>
      <c r="BJ130" s="127">
        <f t="shared" si="821"/>
        <v>2041.1337593727321</v>
      </c>
      <c r="BK130" s="127">
        <f t="shared" si="821"/>
        <v>1713.6181101227853</v>
      </c>
      <c r="BL130" s="127">
        <f t="shared" si="821"/>
        <v>11286.235987187893</v>
      </c>
      <c r="BM130" s="127">
        <f t="shared" si="821"/>
        <v>7605.9361357059397</v>
      </c>
      <c r="BN130" s="127">
        <f t="shared" si="821"/>
        <v>6801.8740318277905</v>
      </c>
      <c r="BO130" s="127">
        <f t="shared" si="821"/>
        <v>1226.9178353578743</v>
      </c>
      <c r="BP130" s="127">
        <f t="shared" si="821"/>
        <v>13823.434914273745</v>
      </c>
      <c r="BQ130" s="127">
        <f t="shared" si="821"/>
        <v>7651.5984209787357</v>
      </c>
      <c r="BR130" s="127">
        <f t="shared" si="821"/>
        <v>4047.0895626174402</v>
      </c>
      <c r="BS130" s="127">
        <f t="shared" si="821"/>
        <v>7760.9789809982158</v>
      </c>
      <c r="BT130" s="127">
        <f t="shared" si="821"/>
        <v>3355.790786509549</v>
      </c>
      <c r="BU130" s="127">
        <f t="shared" si="821"/>
        <v>4400.9976956958108</v>
      </c>
      <c r="BV130" s="127">
        <f t="shared" si="821"/>
        <v>23588.677997548504</v>
      </c>
      <c r="BW130" s="127">
        <f t="shared" si="821"/>
        <v>5930.4647118600633</v>
      </c>
      <c r="BX130" s="127">
        <f t="shared" si="821"/>
        <v>4103.9058974191539</v>
      </c>
      <c r="BY130" s="127">
        <f t="shared" si="821"/>
        <v>7211.6495495354602</v>
      </c>
      <c r="BZ130" s="127">
        <f t="shared" si="821"/>
        <v>5046.8334326490149</v>
      </c>
      <c r="CA130" s="127">
        <f t="shared" si="821"/>
        <v>5994.8287550977302</v>
      </c>
      <c r="CB130" s="127">
        <f t="shared" si="821"/>
        <v>4975.7759759433711</v>
      </c>
      <c r="CC130" s="127">
        <f t="shared" si="821"/>
        <v>4282.5530390214262</v>
      </c>
      <c r="CD130" s="127">
        <f t="shared" si="821"/>
        <v>3585.0890725890476</v>
      </c>
      <c r="CE130" s="127">
        <f t="shared" si="821"/>
        <v>5481.7998073733024</v>
      </c>
      <c r="CF130" s="127">
        <f t="shared" si="821"/>
        <v>6079.2670768720209</v>
      </c>
      <c r="CG130" s="127">
        <f t="shared" si="821"/>
        <v>5106.2003074222303</v>
      </c>
      <c r="CH130" s="127">
        <f t="shared" si="821"/>
        <v>5186.3151524753566</v>
      </c>
      <c r="CI130" s="127">
        <f t="shared" si="821"/>
        <v>5192.7135299637639</v>
      </c>
      <c r="CJ130" s="127">
        <f t="shared" si="821"/>
        <v>8129.2022786599528</v>
      </c>
      <c r="CK130" s="127">
        <f t="shared" si="821"/>
        <v>5548.2782644502267</v>
      </c>
      <c r="CL130" s="127">
        <f t="shared" si="821"/>
        <v>9177.5187102281252</v>
      </c>
      <c r="CM130" s="127">
        <f t="shared" si="821"/>
        <v>836.92151635948665</v>
      </c>
      <c r="CN130" s="127">
        <f t="shared" si="821"/>
        <v>858.38300895879411</v>
      </c>
      <c r="CO130" s="127">
        <f t="shared" si="821"/>
        <v>1846.6983466215947</v>
      </c>
      <c r="CP130" s="127">
        <f t="shared" si="821"/>
        <v>7692.187851450306</v>
      </c>
      <c r="CQ130" s="127">
        <f t="shared" si="821"/>
        <v>5726.9181962303091</v>
      </c>
      <c r="CR130" s="127">
        <f t="shared" si="821"/>
        <v>8857.935789491723</v>
      </c>
      <c r="CS130" s="127">
        <f t="shared" si="821"/>
        <v>9049.4291420973332</v>
      </c>
      <c r="CT130" s="127">
        <f t="shared" si="821"/>
        <v>15345.331498414434</v>
      </c>
      <c r="CU130" s="127">
        <f t="shared" si="821"/>
        <v>6352.8787589462299</v>
      </c>
      <c r="CV130" s="127">
        <f t="shared" si="821"/>
        <v>23296.403161097223</v>
      </c>
      <c r="CW130" s="127">
        <f t="shared" si="821"/>
        <v>27627.046795456161</v>
      </c>
      <c r="CX130" s="127">
        <f t="shared" si="821"/>
        <v>24293.35847514902</v>
      </c>
      <c r="CY130" s="127">
        <f t="shared" si="821"/>
        <v>0</v>
      </c>
      <c r="CZ130" s="127">
        <f t="shared" si="821"/>
        <v>11454.118213067597</v>
      </c>
      <c r="DA130" s="127">
        <f t="shared" si="821"/>
        <v>8530.3131795727895</v>
      </c>
      <c r="DB130" s="127">
        <f t="shared" si="821"/>
        <v>9505.7867904071736</v>
      </c>
      <c r="DC130" s="127">
        <f t="shared" si="821"/>
        <v>9599.9228700274816</v>
      </c>
      <c r="DD130" s="127">
        <f t="shared" si="821"/>
        <v>12374.147493549421</v>
      </c>
      <c r="DE130" s="9">
        <f>SUM(BG130:DD130)</f>
        <v>381072.01890861004</v>
      </c>
      <c r="DF130" s="1"/>
      <c r="DG130" s="221">
        <v>13749.75</v>
      </c>
      <c r="DH130" s="221">
        <v>13749.75</v>
      </c>
      <c r="DI130" s="221">
        <v>13749.75</v>
      </c>
      <c r="DJ130" s="221">
        <v>13749.75</v>
      </c>
      <c r="DK130" s="221">
        <v>13749.75</v>
      </c>
      <c r="DL130" s="221">
        <v>13749.75</v>
      </c>
      <c r="DM130" s="221">
        <v>13749.75</v>
      </c>
      <c r="DN130" s="221">
        <v>13749.75</v>
      </c>
      <c r="DO130" s="221">
        <v>13749.75</v>
      </c>
      <c r="DP130" s="221">
        <v>13749.75</v>
      </c>
      <c r="DQ130" s="221">
        <v>13749.75</v>
      </c>
      <c r="DR130" s="221">
        <v>13749.75</v>
      </c>
      <c r="DS130" s="221">
        <v>13749.75</v>
      </c>
      <c r="DT130" s="221">
        <v>13749.75</v>
      </c>
      <c r="DU130" s="221">
        <v>13749.75</v>
      </c>
      <c r="DV130" s="221">
        <v>13749.75</v>
      </c>
      <c r="DW130" s="221">
        <v>13749.75</v>
      </c>
      <c r="DX130" s="221">
        <v>13749.75</v>
      </c>
      <c r="DY130" s="221">
        <v>13749.75</v>
      </c>
      <c r="DZ130" s="221">
        <v>13749.75</v>
      </c>
      <c r="EA130" s="221">
        <v>13749.75</v>
      </c>
      <c r="EB130" s="221">
        <v>13749.75</v>
      </c>
      <c r="EC130" s="221">
        <v>13749.75</v>
      </c>
      <c r="ED130" s="221">
        <v>13749.75</v>
      </c>
      <c r="EE130" s="221">
        <v>13749.75</v>
      </c>
      <c r="EF130" s="221">
        <v>13749.75</v>
      </c>
      <c r="EG130" s="221">
        <v>13749.75</v>
      </c>
      <c r="EH130" s="221">
        <v>13749.75</v>
      </c>
      <c r="EI130" s="221">
        <v>13749.75</v>
      </c>
      <c r="EJ130" s="221">
        <v>13749.75</v>
      </c>
      <c r="EK130" s="221">
        <v>13749.75</v>
      </c>
      <c r="EL130" s="221">
        <v>13749.75</v>
      </c>
      <c r="EM130" s="221">
        <v>13749.75</v>
      </c>
      <c r="EN130" s="221">
        <v>13749.75</v>
      </c>
      <c r="EO130" s="221">
        <v>13749.75</v>
      </c>
      <c r="EP130" s="221">
        <v>13749.75</v>
      </c>
      <c r="EQ130" s="221">
        <v>13749.75</v>
      </c>
      <c r="ER130" s="221">
        <v>13749.75</v>
      </c>
      <c r="ES130" s="221">
        <v>13749.75</v>
      </c>
      <c r="ET130" s="221">
        <v>13749.75</v>
      </c>
      <c r="EU130" s="221">
        <v>13749.75</v>
      </c>
      <c r="EV130" s="221">
        <v>13749.75</v>
      </c>
      <c r="EW130" s="221">
        <v>13749.75</v>
      </c>
      <c r="EX130" s="221">
        <v>13749.75</v>
      </c>
      <c r="EY130" s="221">
        <v>13749.75</v>
      </c>
      <c r="EZ130" s="221">
        <v>13749.75</v>
      </c>
      <c r="FA130" s="221">
        <v>13749.75</v>
      </c>
      <c r="FB130" s="221">
        <v>13749.75</v>
      </c>
      <c r="FC130" s="221">
        <v>13749.75</v>
      </c>
      <c r="FD130" s="221">
        <v>13749.75</v>
      </c>
      <c r="FE130" s="222">
        <v>13749.75</v>
      </c>
      <c r="FF130" s="70"/>
      <c r="FG130" s="70"/>
      <c r="FH130" s="70"/>
      <c r="FI130" s="70"/>
    </row>
    <row r="131" spans="1:165" s="77" customFormat="1">
      <c r="A131" s="1" t="s">
        <v>539</v>
      </c>
      <c r="B131" s="2" t="s">
        <v>263</v>
      </c>
      <c r="C131" s="37" t="s">
        <v>310</v>
      </c>
      <c r="D131" s="1">
        <v>4</v>
      </c>
      <c r="E131" s="2">
        <v>3</v>
      </c>
      <c r="F131" s="65" t="s">
        <v>229</v>
      </c>
      <c r="G131" s="125">
        <f t="shared" ref="G131:AL131" si="822">G$129*G288</f>
        <v>0.88334211729198653</v>
      </c>
      <c r="H131" s="125">
        <f t="shared" si="822"/>
        <v>2.6915958699495168</v>
      </c>
      <c r="I131" s="125">
        <f t="shared" si="822"/>
        <v>3.9704361880280614</v>
      </c>
      <c r="J131" s="125">
        <f t="shared" si="822"/>
        <v>1.340678140645102</v>
      </c>
      <c r="K131" s="125">
        <f t="shared" si="822"/>
        <v>1.1255559960760309</v>
      </c>
      <c r="L131" s="125">
        <f t="shared" si="822"/>
        <v>7.4131397850354128</v>
      </c>
      <c r="M131" s="125">
        <f t="shared" si="822"/>
        <v>4.9958079765518839</v>
      </c>
      <c r="N131" s="125">
        <f t="shared" si="822"/>
        <v>4.4676757650098908</v>
      </c>
      <c r="O131" s="125">
        <f t="shared" si="822"/>
        <v>0.80587659416177038</v>
      </c>
      <c r="P131" s="125">
        <f t="shared" si="822"/>
        <v>9.0796484713929164</v>
      </c>
      <c r="Q131" s="125">
        <f t="shared" si="822"/>
        <v>5.0258003410581438</v>
      </c>
      <c r="R131" s="125">
        <f t="shared" si="822"/>
        <v>2.6582503399980917</v>
      </c>
      <c r="S131" s="125">
        <f t="shared" si="822"/>
        <v>5.0976447878790623</v>
      </c>
      <c r="T131" s="125">
        <f t="shared" si="822"/>
        <v>2.2041844790388456</v>
      </c>
      <c r="U131" s="125">
        <f t="shared" si="822"/>
        <v>2.8907078629977123</v>
      </c>
      <c r="V131" s="125">
        <f t="shared" si="822"/>
        <v>15.493754298467968</v>
      </c>
      <c r="W131" s="125">
        <f t="shared" si="822"/>
        <v>3.8953078731603261</v>
      </c>
      <c r="X131" s="125">
        <f t="shared" si="822"/>
        <v>2.6955690202415847</v>
      </c>
      <c r="Y131" s="125">
        <f t="shared" si="822"/>
        <v>4.7368286691934118</v>
      </c>
      <c r="Z131" s="125">
        <f t="shared" si="822"/>
        <v>3.3149122303031988</v>
      </c>
      <c r="AA131" s="125">
        <f t="shared" si="822"/>
        <v>3.9375841156731126</v>
      </c>
      <c r="AB131" s="125">
        <f t="shared" si="822"/>
        <v>3.268239552191027</v>
      </c>
      <c r="AC131" s="125">
        <f t="shared" si="822"/>
        <v>2.8129098444453353</v>
      </c>
      <c r="AD131" s="125">
        <f t="shared" si="822"/>
        <v>2.3547945007596378</v>
      </c>
      <c r="AE131" s="125">
        <f t="shared" si="822"/>
        <v>3.6006112482292503</v>
      </c>
      <c r="AF131" s="125">
        <f t="shared" si="822"/>
        <v>3.9930457490500144</v>
      </c>
      <c r="AG131" s="125">
        <f t="shared" si="822"/>
        <v>3.3539061820329112</v>
      </c>
      <c r="AH131" s="125">
        <f t="shared" si="822"/>
        <v>3.4065280256581438</v>
      </c>
      <c r="AI131" s="125">
        <f t="shared" si="822"/>
        <v>3.4107306727384317</v>
      </c>
      <c r="AJ131" s="125">
        <f t="shared" si="822"/>
        <v>5.3395049422096905</v>
      </c>
      <c r="AK131" s="125">
        <f t="shared" si="822"/>
        <v>3.6442763014466526</v>
      </c>
      <c r="AL131" s="125">
        <f t="shared" si="822"/>
        <v>6.0280707541408214</v>
      </c>
      <c r="AM131" s="125">
        <f t="shared" ref="AM131:BD131" si="823">AM$129*AM288</f>
        <v>0.54971526352272682</v>
      </c>
      <c r="AN131" s="125">
        <f t="shared" si="823"/>
        <v>0.56381181837190564</v>
      </c>
      <c r="AO131" s="125">
        <f t="shared" si="823"/>
        <v>1.2129671043419898</v>
      </c>
      <c r="AP131" s="125">
        <f t="shared" si="823"/>
        <v>5.0524607017153453</v>
      </c>
      <c r="AQ131" s="125">
        <f t="shared" si="823"/>
        <v>3.7616123900219987</v>
      </c>
      <c r="AR131" s="125">
        <f t="shared" si="823"/>
        <v>5.8181590646264203</v>
      </c>
      <c r="AS131" s="125">
        <f t="shared" si="823"/>
        <v>5.9439376671987887</v>
      </c>
      <c r="AT131" s="125">
        <f t="shared" si="823"/>
        <v>10.07927599374937</v>
      </c>
      <c r="AU131" s="125">
        <f t="shared" si="823"/>
        <v>4.1727621441650316</v>
      </c>
      <c r="AV131" s="125">
        <f t="shared" si="823"/>
        <v>15.30177938134579</v>
      </c>
      <c r="AW131" s="125">
        <f t="shared" si="823"/>
        <v>18.146276577498753</v>
      </c>
      <c r="AX131" s="125">
        <f t="shared" si="823"/>
        <v>15.956609664080407</v>
      </c>
      <c r="AY131" s="125">
        <f t="shared" si="823"/>
        <v>0</v>
      </c>
      <c r="AZ131" s="125">
        <f t="shared" si="823"/>
        <v>7.5234098883082776</v>
      </c>
      <c r="BA131" s="125">
        <f t="shared" si="823"/>
        <v>5.6029666650678562</v>
      </c>
      <c r="BB131" s="125">
        <f t="shared" si="823"/>
        <v>6.2436871180104943</v>
      </c>
      <c r="BC131" s="125">
        <f t="shared" si="823"/>
        <v>6.3055185308777046</v>
      </c>
      <c r="BD131" s="125">
        <f t="shared" si="823"/>
        <v>8.1277128348601391</v>
      </c>
      <c r="BE131" s="9">
        <f t="shared" ref="BE131:BE135" si="824">SUM(G131:BD131)</f>
        <v>250.29958150281897</v>
      </c>
      <c r="BF131" s="127"/>
      <c r="BG131" s="127">
        <f t="shared" ref="BG131:BG133" si="825">G131*DG131</f>
        <v>5966.6913613569441</v>
      </c>
      <c r="BH131" s="127">
        <f t="shared" ref="BH131:BH133" si="826">H131*DH131</f>
        <v>18180.862783635668</v>
      </c>
      <c r="BI131" s="127">
        <f t="shared" ref="BI131:BI133" si="827">I131*DI131</f>
        <v>26819.017049195263</v>
      </c>
      <c r="BJ131" s="127">
        <f t="shared" ref="BJ131:BJ133" si="828">J131*DJ131</f>
        <v>9055.8488308817214</v>
      </c>
      <c r="BK131" s="127">
        <f t="shared" ref="BK131:BK133" si="829">K131*DK131</f>
        <v>7602.7680635208044</v>
      </c>
      <c r="BL131" s="127">
        <f t="shared" ref="BL131:BL133" si="830">L131*DL131</f>
        <v>50073.370498286247</v>
      </c>
      <c r="BM131" s="127">
        <f t="shared" ref="BM131:BM133" si="831">M131*DM131</f>
        <v>33745.073073241831</v>
      </c>
      <c r="BN131" s="127">
        <f t="shared" ref="BN131:BN133" si="832">N131*DN131</f>
        <v>30177.710165286735</v>
      </c>
      <c r="BO131" s="127">
        <f t="shared" ref="BO131:BO133" si="833">O131*DO131</f>
        <v>5443.4367144699163</v>
      </c>
      <c r="BP131" s="127">
        <f t="shared" ref="BP131:BP133" si="834">P131*DP131</f>
        <v>61330.099672480952</v>
      </c>
      <c r="BQ131" s="127">
        <f t="shared" ref="BQ131:BQ133" si="835">Q131*DQ131</f>
        <v>33947.661830986995</v>
      </c>
      <c r="BR131" s="127">
        <f t="shared" ref="BR131:BR133" si="836">R131*DR131</f>
        <v>17955.624473805059</v>
      </c>
      <c r="BS131" s="127">
        <f t="shared" ref="BS131:BS133" si="837">S131*DS131</f>
        <v>34432.947918694445</v>
      </c>
      <c r="BT131" s="127">
        <f t="shared" ref="BT131:BT133" si="838">T131*DT131</f>
        <v>14888.555897500444</v>
      </c>
      <c r="BU131" s="127">
        <f t="shared" ref="BU131:BU133" si="839">U131*DU131</f>
        <v>19525.800136453552</v>
      </c>
      <c r="BV131" s="127">
        <f t="shared" ref="BV131:BV133" si="840">V131*DV131</f>
        <v>104655.31770528937</v>
      </c>
      <c r="BW131" s="127">
        <f t="shared" ref="BW131:BW133" si="841">W131*DW131</f>
        <v>26311.54949099839</v>
      </c>
      <c r="BX131" s="127">
        <f t="shared" ref="BX131:BX133" si="842">X131*DX131</f>
        <v>18207.700133583079</v>
      </c>
      <c r="BY131" s="127">
        <f t="shared" ref="BY131:BY133" si="843">Y131*DY131</f>
        <v>31995.751303412504</v>
      </c>
      <c r="BZ131" s="127">
        <f t="shared" ref="BZ131:BZ133" si="844">Z131*DZ131</f>
        <v>22391.163945450884</v>
      </c>
      <c r="CA131" s="127">
        <f t="shared" ref="CA131:CA133" si="845">AA131*EA131</f>
        <v>26597.111886421106</v>
      </c>
      <c r="CB131" s="127">
        <f t="shared" ref="CB131:CB133" si="846">AB131*EB131</f>
        <v>22075.905044225827</v>
      </c>
      <c r="CC131" s="127">
        <f t="shared" ref="CC131:CC133" si="847">AC131*EC131</f>
        <v>19000.299590130438</v>
      </c>
      <c r="CD131" s="127">
        <f t="shared" ref="CD131:CD133" si="848">AD131*ED131</f>
        <v>15905.878062880891</v>
      </c>
      <c r="CE131" s="127">
        <f t="shared" ref="CE131:CE133" si="849">AE131*EE131</f>
        <v>24320.96875022287</v>
      </c>
      <c r="CF131" s="127">
        <f t="shared" ref="CF131:CF133" si="850">AF131*EF131</f>
        <v>26971.737348378243</v>
      </c>
      <c r="CG131" s="127">
        <f t="shared" ref="CG131:CG133" si="851">AG131*EG131</f>
        <v>22654.555524292515</v>
      </c>
      <c r="CH131" s="127">
        <f t="shared" ref="CH131:CH133" si="852">AH131*EH131</f>
        <v>23009.999121547786</v>
      </c>
      <c r="CI131" s="127">
        <f t="shared" ref="CI131:CI133" si="853">AI131*EI131</f>
        <v>23038.386648348456</v>
      </c>
      <c r="CJ131" s="127">
        <f t="shared" ref="CJ131:CJ133" si="854">AJ131*EJ131</f>
        <v>36066.635326156756</v>
      </c>
      <c r="CK131" s="127">
        <f t="shared" ref="CK131:CK133" si="855">AK131*EK131</f>
        <v>24615.912114436247</v>
      </c>
      <c r="CL131" s="127">
        <f t="shared" ref="CL131:CL133" si="856">AL131*EL131</f>
        <v>40717.675507927197</v>
      </c>
      <c r="CM131" s="127">
        <f t="shared" ref="CM131:CM133" si="857">AM131*EM131</f>
        <v>3713.1494693385262</v>
      </c>
      <c r="CN131" s="127">
        <f t="shared" ref="CN131:CN133" si="858">AN131*EN131</f>
        <v>3808.3671549860082</v>
      </c>
      <c r="CO131" s="127">
        <f t="shared" ref="CO131:CO133" si="859">AO131*EO131</f>
        <v>8193.201933215636</v>
      </c>
      <c r="CP131" s="127">
        <f t="shared" ref="CP131:CP133" si="860">AP131*EP131</f>
        <v>34127.743976409482</v>
      </c>
      <c r="CQ131" s="127">
        <f t="shared" ref="CQ131:CQ133" si="861">AQ131*EQ131</f>
        <v>25408.479583339704</v>
      </c>
      <c r="CR131" s="127">
        <f t="shared" ref="CR131:CR133" si="862">AR131*ER131</f>
        <v>39299.789685486096</v>
      </c>
      <c r="CS131" s="127">
        <f t="shared" ref="CS131:CS133" si="863">AS131*ES131</f>
        <v>40149.383615992665</v>
      </c>
      <c r="CT131" s="127">
        <f t="shared" ref="CT131:CT133" si="864">AT131*ET131</f>
        <v>68082.261474189043</v>
      </c>
      <c r="CU131" s="127">
        <f t="shared" ref="CU131:CU133" si="865">AU131*EU131</f>
        <v>28185.663687036602</v>
      </c>
      <c r="CV131" s="127">
        <f t="shared" ref="CV131:CV133" si="866">AV131*EV131</f>
        <v>103358.58900055867</v>
      </c>
      <c r="CW131" s="127">
        <f t="shared" ref="CW131:CW133" si="867">AW131*EW131</f>
        <v>122572.25097302387</v>
      </c>
      <c r="CX131" s="127">
        <f t="shared" ref="CX131:CX133" si="868">AX131*EX131</f>
        <v>107781.7565532681</v>
      </c>
      <c r="CY131" s="127">
        <f t="shared" ref="CY131:CY133" si="869">AY131*EY131</f>
        <v>0</v>
      </c>
      <c r="CZ131" s="127">
        <f t="shared" ref="CZ131:CZ133" si="870">AZ131*EZ131</f>
        <v>50818.209513356844</v>
      </c>
      <c r="DA131" s="127">
        <f t="shared" ref="DA131:DA133" si="871">BA131*FA131</f>
        <v>37846.234368309546</v>
      </c>
      <c r="DB131" s="127">
        <f t="shared" ref="DB131:DB133" si="872">BB131*FB131</f>
        <v>42174.094567410488</v>
      </c>
      <c r="DC131" s="127">
        <f t="shared" ref="DC131:DC133" si="873">BC131*FC131</f>
        <v>42591.745837278933</v>
      </c>
      <c r="DD131" s="127">
        <f t="shared" ref="DD131:DD133" si="874">BD131*FD131</f>
        <v>54900.081191667967</v>
      </c>
      <c r="DE131" s="9">
        <f t="shared" ref="DE131:DE133" si="875">SUM(BG131:DD131)</f>
        <v>1690693.0185583674</v>
      </c>
      <c r="DF131" s="1"/>
      <c r="DG131" s="221">
        <v>6754.6777681660897</v>
      </c>
      <c r="DH131" s="221">
        <v>6754.6777681660897</v>
      </c>
      <c r="DI131" s="221">
        <v>6754.6777681660897</v>
      </c>
      <c r="DJ131" s="221">
        <v>6754.6777681660897</v>
      </c>
      <c r="DK131" s="221">
        <v>6754.6777681660897</v>
      </c>
      <c r="DL131" s="221">
        <v>6754.6777681660897</v>
      </c>
      <c r="DM131" s="221">
        <v>6754.6777681660897</v>
      </c>
      <c r="DN131" s="221">
        <v>6754.6777681660897</v>
      </c>
      <c r="DO131" s="221">
        <v>6754.6777681660897</v>
      </c>
      <c r="DP131" s="221">
        <v>6754.6777681660897</v>
      </c>
      <c r="DQ131" s="221">
        <v>6754.6777681660897</v>
      </c>
      <c r="DR131" s="221">
        <v>6754.6777681660897</v>
      </c>
      <c r="DS131" s="221">
        <v>6754.6777681660897</v>
      </c>
      <c r="DT131" s="221">
        <v>6754.6777681660897</v>
      </c>
      <c r="DU131" s="221">
        <v>6754.6777681660897</v>
      </c>
      <c r="DV131" s="221">
        <v>6754.6777681660897</v>
      </c>
      <c r="DW131" s="221">
        <v>6754.6777681660897</v>
      </c>
      <c r="DX131" s="221">
        <v>6754.6777681660897</v>
      </c>
      <c r="DY131" s="221">
        <v>6754.6777681660897</v>
      </c>
      <c r="DZ131" s="221">
        <v>6754.6777681660897</v>
      </c>
      <c r="EA131" s="221">
        <v>6754.6777681660897</v>
      </c>
      <c r="EB131" s="221">
        <v>6754.6777681660897</v>
      </c>
      <c r="EC131" s="221">
        <v>6754.6777681660897</v>
      </c>
      <c r="ED131" s="221">
        <v>6754.6777681660897</v>
      </c>
      <c r="EE131" s="221">
        <v>6754.6777681660897</v>
      </c>
      <c r="EF131" s="221">
        <v>6754.6777681660897</v>
      </c>
      <c r="EG131" s="221">
        <v>6754.6777681660897</v>
      </c>
      <c r="EH131" s="221">
        <v>6754.6777681660897</v>
      </c>
      <c r="EI131" s="221">
        <v>6754.6777681660897</v>
      </c>
      <c r="EJ131" s="221">
        <v>6754.6777681660897</v>
      </c>
      <c r="EK131" s="221">
        <v>6754.6777681660897</v>
      </c>
      <c r="EL131" s="221">
        <v>6754.6777681660897</v>
      </c>
      <c r="EM131" s="221">
        <v>6754.6777681660897</v>
      </c>
      <c r="EN131" s="221">
        <v>6754.6777681660897</v>
      </c>
      <c r="EO131" s="221">
        <v>6754.6777681660897</v>
      </c>
      <c r="EP131" s="221">
        <v>6754.6777681660897</v>
      </c>
      <c r="EQ131" s="221">
        <v>6754.6777681660897</v>
      </c>
      <c r="ER131" s="221">
        <v>6754.6777681660897</v>
      </c>
      <c r="ES131" s="221">
        <v>6754.6777681660897</v>
      </c>
      <c r="ET131" s="221">
        <v>6754.6777681660897</v>
      </c>
      <c r="EU131" s="221">
        <v>6754.6777681660897</v>
      </c>
      <c r="EV131" s="221">
        <v>6754.6777681660897</v>
      </c>
      <c r="EW131" s="221">
        <v>6754.6777681660897</v>
      </c>
      <c r="EX131" s="221">
        <v>6754.6777681660897</v>
      </c>
      <c r="EY131" s="221">
        <v>6754.6777681660897</v>
      </c>
      <c r="EZ131" s="221">
        <v>6754.6777681660897</v>
      </c>
      <c r="FA131" s="221">
        <v>6754.6777681660897</v>
      </c>
      <c r="FB131" s="221">
        <v>6754.6777681660897</v>
      </c>
      <c r="FC131" s="221">
        <v>6754.6777681660897</v>
      </c>
      <c r="FD131" s="221">
        <v>6754.6777681660897</v>
      </c>
      <c r="FE131" s="222">
        <v>6754.6777681660897</v>
      </c>
      <c r="FF131" s="70"/>
      <c r="FG131" s="70"/>
      <c r="FH131" s="70"/>
      <c r="FI131" s="70"/>
    </row>
    <row r="132" spans="1:165" s="77" customFormat="1">
      <c r="A132" s="1" t="s">
        <v>539</v>
      </c>
      <c r="B132" s="2" t="s">
        <v>368</v>
      </c>
      <c r="C132" s="37" t="s">
        <v>310</v>
      </c>
      <c r="D132" s="1">
        <v>4</v>
      </c>
      <c r="E132" s="2">
        <v>3</v>
      </c>
      <c r="F132" s="65" t="s">
        <v>229</v>
      </c>
      <c r="G132" s="125">
        <f t="shared" ref="G132:AL132" si="876">G$129*G289</f>
        <v>3.442436192387889</v>
      </c>
      <c r="H132" s="125">
        <f t="shared" si="876"/>
        <v>10.48930743436209</v>
      </c>
      <c r="I132" s="125">
        <f t="shared" si="876"/>
        <v>15.473023379815242</v>
      </c>
      <c r="J132" s="125">
        <f t="shared" si="876"/>
        <v>5.2247015775139998</v>
      </c>
      <c r="K132" s="125">
        <f t="shared" si="876"/>
        <v>4.386357925884532</v>
      </c>
      <c r="L132" s="125">
        <f t="shared" si="876"/>
        <v>28.889441809329181</v>
      </c>
      <c r="M132" s="125">
        <f t="shared" si="876"/>
        <v>19.468957555680138</v>
      </c>
      <c r="N132" s="125">
        <f t="shared" si="876"/>
        <v>17.410795260700304</v>
      </c>
      <c r="O132" s="125">
        <f t="shared" si="876"/>
        <v>3.1405484919539579</v>
      </c>
      <c r="P132" s="125">
        <f t="shared" si="876"/>
        <v>35.383924189987106</v>
      </c>
      <c r="Q132" s="125">
        <f t="shared" si="876"/>
        <v>19.585839564417764</v>
      </c>
      <c r="R132" s="125">
        <f t="shared" si="876"/>
        <v>10.359357942639623</v>
      </c>
      <c r="S132" s="125">
        <f t="shared" si="876"/>
        <v>19.865821599822819</v>
      </c>
      <c r="T132" s="125">
        <f t="shared" si="876"/>
        <v>8.5898365727249129</v>
      </c>
      <c r="U132" s="125">
        <f t="shared" si="876"/>
        <v>11.265258583741085</v>
      </c>
      <c r="V132" s="125">
        <f t="shared" si="876"/>
        <v>60.380071898441336</v>
      </c>
      <c r="W132" s="125">
        <f t="shared" si="876"/>
        <v>15.180243917463036</v>
      </c>
      <c r="X132" s="125">
        <f t="shared" si="876"/>
        <v>10.504791034764997</v>
      </c>
      <c r="Y132" s="125">
        <f t="shared" si="876"/>
        <v>18.459699960827269</v>
      </c>
      <c r="Z132" s="125">
        <f t="shared" si="876"/>
        <v>12.918407956328643</v>
      </c>
      <c r="AA132" s="125">
        <f t="shared" si="876"/>
        <v>15.344996921373159</v>
      </c>
      <c r="AB132" s="125">
        <f t="shared" si="876"/>
        <v>12.736521784273855</v>
      </c>
      <c r="AC132" s="125">
        <f t="shared" si="876"/>
        <v>10.96207512908844</v>
      </c>
      <c r="AD132" s="125">
        <f t="shared" si="876"/>
        <v>9.1767726867838828</v>
      </c>
      <c r="AE132" s="125">
        <f t="shared" si="876"/>
        <v>14.031793835011049</v>
      </c>
      <c r="AF132" s="125">
        <f t="shared" si="876"/>
        <v>15.56113416909197</v>
      </c>
      <c r="AG132" s="125">
        <f t="shared" si="876"/>
        <v>13.070369679981198</v>
      </c>
      <c r="AH132" s="125">
        <f t="shared" si="876"/>
        <v>13.275440099991293</v>
      </c>
      <c r="AI132" s="125">
        <f t="shared" si="876"/>
        <v>13.291818062877711</v>
      </c>
      <c r="AJ132" s="125">
        <f t="shared" si="876"/>
        <v>20.808364848317179</v>
      </c>
      <c r="AK132" s="125">
        <f t="shared" si="876"/>
        <v>14.201959115931807</v>
      </c>
      <c r="AL132" s="125">
        <f t="shared" si="876"/>
        <v>23.491746321284083</v>
      </c>
      <c r="AM132" s="125">
        <f t="shared" ref="AM132:BD132" si="877">AM$129*AM289</f>
        <v>2.1422727181400383</v>
      </c>
      <c r="AN132" s="125">
        <f t="shared" si="877"/>
        <v>2.1972078215963964</v>
      </c>
      <c r="AO132" s="125">
        <f t="shared" si="877"/>
        <v>4.7270041566268732</v>
      </c>
      <c r="AP132" s="125">
        <f t="shared" si="877"/>
        <v>19.689736558155392</v>
      </c>
      <c r="AQ132" s="125">
        <f t="shared" si="877"/>
        <v>14.659224755232788</v>
      </c>
      <c r="AR132" s="125">
        <f t="shared" si="877"/>
        <v>22.67370811950002</v>
      </c>
      <c r="AS132" s="125">
        <f t="shared" si="877"/>
        <v>23.163874732465871</v>
      </c>
      <c r="AT132" s="125">
        <f t="shared" si="877"/>
        <v>39.279531446229157</v>
      </c>
      <c r="AU132" s="125">
        <f t="shared" si="877"/>
        <v>16.261499532407843</v>
      </c>
      <c r="AV132" s="125">
        <f t="shared" si="877"/>
        <v>59.631934353774042</v>
      </c>
      <c r="AW132" s="125">
        <f t="shared" si="877"/>
        <v>70.717107250546619</v>
      </c>
      <c r="AX132" s="125">
        <f t="shared" si="877"/>
        <v>62.183846485019231</v>
      </c>
      <c r="AY132" s="125">
        <f t="shared" si="877"/>
        <v>0</v>
      </c>
      <c r="AZ132" s="125">
        <f t="shared" si="877"/>
        <v>29.319170888260199</v>
      </c>
      <c r="BA132" s="125">
        <f t="shared" si="877"/>
        <v>21.835090680043852</v>
      </c>
      <c r="BB132" s="125">
        <f t="shared" si="877"/>
        <v>24.33201597459972</v>
      </c>
      <c r="BC132" s="125">
        <f t="shared" si="877"/>
        <v>24.572976627685172</v>
      </c>
      <c r="BD132" s="125">
        <f t="shared" si="877"/>
        <v>31.674175018204952</v>
      </c>
      <c r="BE132" s="9">
        <f t="shared" si="824"/>
        <v>975.43219262127957</v>
      </c>
      <c r="BF132" s="127"/>
      <c r="BG132" s="127">
        <f t="shared" si="825"/>
        <v>11555.05974930724</v>
      </c>
      <c r="BH132" s="127">
        <f t="shared" si="826"/>
        <v>35208.95300860508</v>
      </c>
      <c r="BI132" s="127">
        <f t="shared" si="827"/>
        <v>51937.55226358222</v>
      </c>
      <c r="BJ132" s="127">
        <f t="shared" si="828"/>
        <v>17537.504118150828</v>
      </c>
      <c r="BK132" s="127">
        <f t="shared" si="829"/>
        <v>14723.476364651255</v>
      </c>
      <c r="BL132" s="127">
        <f t="shared" si="830"/>
        <v>96971.797754477899</v>
      </c>
      <c r="BM132" s="127">
        <f t="shared" si="831"/>
        <v>65350.512032747618</v>
      </c>
      <c r="BN132" s="127">
        <f t="shared" si="832"/>
        <v>58441.977796193918</v>
      </c>
      <c r="BO132" s="127">
        <f t="shared" si="833"/>
        <v>10541.727846799175</v>
      </c>
      <c r="BP132" s="127">
        <f t="shared" si="834"/>
        <v>118771.51393084954</v>
      </c>
      <c r="BQ132" s="127">
        <f t="shared" si="835"/>
        <v>65742.84424142263</v>
      </c>
      <c r="BR132" s="127">
        <f t="shared" si="836"/>
        <v>34772.757809238545</v>
      </c>
      <c r="BS132" s="127">
        <f t="shared" si="837"/>
        <v>66682.646453295703</v>
      </c>
      <c r="BT132" s="127">
        <f t="shared" si="838"/>
        <v>28833.090662392402</v>
      </c>
      <c r="BU132" s="127">
        <f t="shared" si="839"/>
        <v>37813.550855166301</v>
      </c>
      <c r="BV132" s="127">
        <f t="shared" si="840"/>
        <v>202674.87891184166</v>
      </c>
      <c r="BW132" s="127">
        <f t="shared" si="841"/>
        <v>50954.793545111082</v>
      </c>
      <c r="BX132" s="127">
        <f t="shared" si="842"/>
        <v>35260.926064252591</v>
      </c>
      <c r="BY132" s="127">
        <f t="shared" si="843"/>
        <v>61962.785678732755</v>
      </c>
      <c r="BZ132" s="127">
        <f t="shared" si="844"/>
        <v>43362.597724072395</v>
      </c>
      <c r="CA132" s="127">
        <f t="shared" si="845"/>
        <v>51507.812017397941</v>
      </c>
      <c r="CB132" s="127">
        <f t="shared" si="846"/>
        <v>42752.069171556803</v>
      </c>
      <c r="CC132" s="127">
        <f t="shared" si="847"/>
        <v>36795.869556887083</v>
      </c>
      <c r="CD132" s="127">
        <f t="shared" si="848"/>
        <v>30803.230844503702</v>
      </c>
      <c r="CE132" s="127">
        <f t="shared" si="849"/>
        <v>47099.846472693644</v>
      </c>
      <c r="CF132" s="127">
        <f t="shared" si="850"/>
        <v>52233.309505765115</v>
      </c>
      <c r="CG132" s="127">
        <f t="shared" si="851"/>
        <v>43872.680322058026</v>
      </c>
      <c r="CH132" s="127">
        <f t="shared" si="852"/>
        <v>44561.030322930077</v>
      </c>
      <c r="CI132" s="127">
        <f t="shared" si="853"/>
        <v>44616.005442045709</v>
      </c>
      <c r="CJ132" s="127">
        <f t="shared" si="854"/>
        <v>69846.435974432388</v>
      </c>
      <c r="CK132" s="127">
        <f t="shared" si="855"/>
        <v>47671.032074519739</v>
      </c>
      <c r="CL132" s="127">
        <f t="shared" si="856"/>
        <v>78853.613309739361</v>
      </c>
      <c r="CM132" s="127">
        <f t="shared" si="857"/>
        <v>7190.8636424856977</v>
      </c>
      <c r="CN132" s="127">
        <f t="shared" si="858"/>
        <v>7375.2616581050579</v>
      </c>
      <c r="CO132" s="127">
        <f t="shared" si="859"/>
        <v>15866.907158897486</v>
      </c>
      <c r="CP132" s="127">
        <f t="shared" si="860"/>
        <v>66091.590275718452</v>
      </c>
      <c r="CQ132" s="127">
        <f t="shared" si="861"/>
        <v>49205.913620069281</v>
      </c>
      <c r="CR132" s="127">
        <f t="shared" si="862"/>
        <v>76107.743881648712</v>
      </c>
      <c r="CS132" s="127">
        <f t="shared" si="863"/>
        <v>77753.06254070194</v>
      </c>
      <c r="CT132" s="127">
        <f t="shared" si="864"/>
        <v>131847.71116153436</v>
      </c>
      <c r="CU132" s="127">
        <f t="shared" si="865"/>
        <v>54584.192185117419</v>
      </c>
      <c r="CV132" s="127">
        <f t="shared" si="866"/>
        <v>200163.64165247098</v>
      </c>
      <c r="CW132" s="127">
        <f t="shared" si="867"/>
        <v>237372.70755668377</v>
      </c>
      <c r="CX132" s="127">
        <f t="shared" si="868"/>
        <v>208729.52218112815</v>
      </c>
      <c r="CY132" s="127">
        <f t="shared" si="869"/>
        <v>0</v>
      </c>
      <c r="CZ132" s="127">
        <f t="shared" si="870"/>
        <v>98414.248654233947</v>
      </c>
      <c r="DA132" s="127">
        <f t="shared" si="871"/>
        <v>73292.797117739246</v>
      </c>
      <c r="DB132" s="127">
        <f t="shared" si="872"/>
        <v>81674.105980325898</v>
      </c>
      <c r="DC132" s="127">
        <f t="shared" si="873"/>
        <v>82482.92699777607</v>
      </c>
      <c r="DD132" s="127">
        <f t="shared" si="874"/>
        <v>106319.17757972867</v>
      </c>
      <c r="DE132" s="9">
        <f t="shared" si="875"/>
        <v>3274186.2556697857</v>
      </c>
      <c r="DF132" s="1"/>
      <c r="DG132" s="221">
        <v>3356.6518312985572</v>
      </c>
      <c r="DH132" s="221">
        <v>3356.6518312985572</v>
      </c>
      <c r="DI132" s="221">
        <v>3356.6518312985572</v>
      </c>
      <c r="DJ132" s="221">
        <v>3356.6518312985572</v>
      </c>
      <c r="DK132" s="221">
        <v>3356.6518312985572</v>
      </c>
      <c r="DL132" s="221">
        <v>3356.6518312985572</v>
      </c>
      <c r="DM132" s="221">
        <v>3356.6518312985572</v>
      </c>
      <c r="DN132" s="221">
        <v>3356.6518312985572</v>
      </c>
      <c r="DO132" s="221">
        <v>3356.6518312985572</v>
      </c>
      <c r="DP132" s="221">
        <v>3356.6518312985572</v>
      </c>
      <c r="DQ132" s="221">
        <v>3356.6518312985572</v>
      </c>
      <c r="DR132" s="221">
        <v>3356.6518312985572</v>
      </c>
      <c r="DS132" s="221">
        <v>3356.6518312985572</v>
      </c>
      <c r="DT132" s="221">
        <v>3356.6518312985572</v>
      </c>
      <c r="DU132" s="221">
        <v>3356.6518312985572</v>
      </c>
      <c r="DV132" s="221">
        <v>3356.6518312985572</v>
      </c>
      <c r="DW132" s="221">
        <v>3356.6518312985572</v>
      </c>
      <c r="DX132" s="221">
        <v>3356.6518312985572</v>
      </c>
      <c r="DY132" s="221">
        <v>3356.6518312985572</v>
      </c>
      <c r="DZ132" s="221">
        <v>3356.6518312985572</v>
      </c>
      <c r="EA132" s="221">
        <v>3356.6518312985572</v>
      </c>
      <c r="EB132" s="221">
        <v>3356.6518312985572</v>
      </c>
      <c r="EC132" s="221">
        <v>3356.6518312985572</v>
      </c>
      <c r="ED132" s="221">
        <v>3356.6518312985572</v>
      </c>
      <c r="EE132" s="221">
        <v>3356.6518312985572</v>
      </c>
      <c r="EF132" s="221">
        <v>3356.6518312985572</v>
      </c>
      <c r="EG132" s="221">
        <v>3356.6518312985572</v>
      </c>
      <c r="EH132" s="221">
        <v>3356.6518312985572</v>
      </c>
      <c r="EI132" s="221">
        <v>3356.6518312985572</v>
      </c>
      <c r="EJ132" s="221">
        <v>3356.6518312985572</v>
      </c>
      <c r="EK132" s="221">
        <v>3356.6518312985572</v>
      </c>
      <c r="EL132" s="221">
        <v>3356.6518312985572</v>
      </c>
      <c r="EM132" s="221">
        <v>3356.6518312985572</v>
      </c>
      <c r="EN132" s="221">
        <v>3356.6518312985572</v>
      </c>
      <c r="EO132" s="221">
        <v>3356.6518312985572</v>
      </c>
      <c r="EP132" s="221">
        <v>3356.6518312985572</v>
      </c>
      <c r="EQ132" s="221">
        <v>3356.6518312985572</v>
      </c>
      <c r="ER132" s="221">
        <v>3356.6518312985572</v>
      </c>
      <c r="ES132" s="221">
        <v>3356.6518312985572</v>
      </c>
      <c r="ET132" s="221">
        <v>3356.6518312985572</v>
      </c>
      <c r="EU132" s="221">
        <v>3356.6518312985572</v>
      </c>
      <c r="EV132" s="221">
        <v>3356.6518312985572</v>
      </c>
      <c r="EW132" s="221">
        <v>3356.6518312985572</v>
      </c>
      <c r="EX132" s="221">
        <v>3356.6518312985572</v>
      </c>
      <c r="EY132" s="221">
        <v>3356.6518312985572</v>
      </c>
      <c r="EZ132" s="221">
        <v>3356.6518312985572</v>
      </c>
      <c r="FA132" s="221">
        <v>3356.6518312985572</v>
      </c>
      <c r="FB132" s="221">
        <v>3356.6518312985572</v>
      </c>
      <c r="FC132" s="221">
        <v>3356.6518312985572</v>
      </c>
      <c r="FD132" s="221">
        <v>3356.6518312985572</v>
      </c>
      <c r="FE132" s="222">
        <v>3356.6518312985572</v>
      </c>
      <c r="FF132" s="70"/>
      <c r="FG132" s="70"/>
      <c r="FH132" s="70"/>
      <c r="FI132" s="70"/>
    </row>
    <row r="133" spans="1:165" s="77" customFormat="1">
      <c r="A133" s="1" t="s">
        <v>539</v>
      </c>
      <c r="B133" s="2" t="s">
        <v>369</v>
      </c>
      <c r="C133" s="37" t="s">
        <v>310</v>
      </c>
      <c r="D133" s="1">
        <v>4</v>
      </c>
      <c r="E133" s="2">
        <v>3</v>
      </c>
      <c r="F133" s="65" t="s">
        <v>229</v>
      </c>
      <c r="G133" s="125">
        <f t="shared" ref="G133:AL133" si="878">G$129*G290</f>
        <v>1.1714216832254458</v>
      </c>
      <c r="H133" s="125">
        <f t="shared" si="878"/>
        <v>3.5693914088517391</v>
      </c>
      <c r="I133" s="125">
        <f t="shared" si="878"/>
        <v>5.2652929725320234</v>
      </c>
      <c r="J133" s="125">
        <f t="shared" si="878"/>
        <v>1.7779062193848973</v>
      </c>
      <c r="K133" s="125">
        <f t="shared" si="878"/>
        <v>1.4926274584641481</v>
      </c>
      <c r="L133" s="125">
        <f t="shared" si="878"/>
        <v>9.8307467910547448</v>
      </c>
      <c r="M133" s="125">
        <f t="shared" si="878"/>
        <v>6.6250636920882684</v>
      </c>
      <c r="N133" s="125">
        <f t="shared" si="878"/>
        <v>5.924694591488028</v>
      </c>
      <c r="O133" s="125">
        <f t="shared" si="878"/>
        <v>1.068692749870237</v>
      </c>
      <c r="P133" s="125">
        <f t="shared" si="878"/>
        <v>12.040744901942338</v>
      </c>
      <c r="Q133" s="125">
        <f t="shared" si="878"/>
        <v>6.6648373034966557</v>
      </c>
      <c r="R133" s="125">
        <f t="shared" si="878"/>
        <v>3.5251710823677112</v>
      </c>
      <c r="S133" s="125">
        <f t="shared" si="878"/>
        <v>6.7601119894624588</v>
      </c>
      <c r="T133" s="125">
        <f t="shared" si="878"/>
        <v>2.9230231888984002</v>
      </c>
      <c r="U133" s="125">
        <f t="shared" si="878"/>
        <v>3.8334387145116717</v>
      </c>
      <c r="V133" s="125">
        <f t="shared" si="878"/>
        <v>20.546648217605011</v>
      </c>
      <c r="W133" s="125">
        <f t="shared" si="878"/>
        <v>5.1656634684729923</v>
      </c>
      <c r="X133" s="125">
        <f t="shared" si="878"/>
        <v>3.5746603010643159</v>
      </c>
      <c r="Y133" s="125">
        <f t="shared" si="878"/>
        <v>6.2816248701327861</v>
      </c>
      <c r="Z133" s="125">
        <f t="shared" si="878"/>
        <v>4.3959865476252631</v>
      </c>
      <c r="AA133" s="125">
        <f t="shared" si="878"/>
        <v>5.2217270322896896</v>
      </c>
      <c r="AB133" s="125">
        <f t="shared" si="878"/>
        <v>4.3340927625509034</v>
      </c>
      <c r="AC133" s="125">
        <f t="shared" si="878"/>
        <v>3.7302688508085642</v>
      </c>
      <c r="AD133" s="125">
        <f t="shared" si="878"/>
        <v>3.1227508388101426</v>
      </c>
      <c r="AE133" s="125">
        <f t="shared" si="878"/>
        <v>4.7748590342002082</v>
      </c>
      <c r="AF133" s="125">
        <f t="shared" si="878"/>
        <v>5.2952760668630381</v>
      </c>
      <c r="AG133" s="125">
        <f t="shared" si="878"/>
        <v>4.447697384996931</v>
      </c>
      <c r="AH133" s="125">
        <f t="shared" si="878"/>
        <v>4.51748050461413</v>
      </c>
      <c r="AI133" s="125">
        <f t="shared" si="878"/>
        <v>4.5230537381557232</v>
      </c>
      <c r="AJ133" s="125">
        <f t="shared" si="878"/>
        <v>7.0808486820133707</v>
      </c>
      <c r="AK133" s="125">
        <f t="shared" si="878"/>
        <v>4.8327643340118662</v>
      </c>
      <c r="AL133" s="125">
        <f t="shared" si="878"/>
        <v>7.9939727215379577</v>
      </c>
      <c r="AM133" s="125">
        <f t="shared" ref="AM133:BD133" si="879">AM$129*AM290</f>
        <v>0.72899091607295874</v>
      </c>
      <c r="AN133" s="125">
        <f t="shared" si="879"/>
        <v>0.74768470377520013</v>
      </c>
      <c r="AO133" s="125">
        <f t="shared" si="879"/>
        <v>1.6085454766057703</v>
      </c>
      <c r="AP133" s="125">
        <f t="shared" si="879"/>
        <v>6.7001922627418891</v>
      </c>
      <c r="AQ133" s="125">
        <f t="shared" si="879"/>
        <v>4.9883666037229446</v>
      </c>
      <c r="AR133" s="125">
        <f t="shared" si="879"/>
        <v>7.7156036730729269</v>
      </c>
      <c r="AS133" s="125">
        <f t="shared" si="879"/>
        <v>7.882401768006698</v>
      </c>
      <c r="AT133" s="125">
        <f t="shared" si="879"/>
        <v>13.366375517662441</v>
      </c>
      <c r="AU133" s="125">
        <f t="shared" si="879"/>
        <v>5.5336023936029353</v>
      </c>
      <c r="AV133" s="125">
        <f t="shared" si="879"/>
        <v>20.292065563670498</v>
      </c>
      <c r="AW133" s="125">
        <f t="shared" si="879"/>
        <v>24.064223177599988</v>
      </c>
      <c r="AX133" s="125">
        <f t="shared" si="879"/>
        <v>21.16045208913085</v>
      </c>
      <c r="AY133" s="125">
        <f t="shared" si="879"/>
        <v>0</v>
      </c>
      <c r="AZ133" s="125">
        <f t="shared" si="879"/>
        <v>9.9769786840627948</v>
      </c>
      <c r="BA133" s="125">
        <f t="shared" si="879"/>
        <v>7.4302317452846216</v>
      </c>
      <c r="BB133" s="125">
        <f t="shared" si="879"/>
        <v>8.2799068788149537</v>
      </c>
      <c r="BC133" s="125">
        <f t="shared" si="879"/>
        <v>8.3619030344597931</v>
      </c>
      <c r="BD133" s="125">
        <f t="shared" si="879"/>
        <v>10.778359667682174</v>
      </c>
      <c r="BE133" s="9">
        <f t="shared" si="824"/>
        <v>331.92842425936107</v>
      </c>
      <c r="BF133" s="127"/>
      <c r="BG133" s="127">
        <f t="shared" si="825"/>
        <v>1817.3640782216517</v>
      </c>
      <c r="BH133" s="127">
        <f t="shared" si="826"/>
        <v>5537.6162320120648</v>
      </c>
      <c r="BI133" s="127">
        <f t="shared" si="827"/>
        <v>8168.667565760783</v>
      </c>
      <c r="BJ133" s="127">
        <f t="shared" si="828"/>
        <v>2758.2747902192741</v>
      </c>
      <c r="BK133" s="127">
        <f t="shared" si="829"/>
        <v>2315.6883332660327</v>
      </c>
      <c r="BL133" s="127">
        <f t="shared" si="830"/>
        <v>15251.592433360531</v>
      </c>
      <c r="BM133" s="127">
        <f t="shared" si="831"/>
        <v>10278.239631675438</v>
      </c>
      <c r="BN133" s="127">
        <f t="shared" si="832"/>
        <v>9191.6747651086644</v>
      </c>
      <c r="BO133" s="127">
        <f t="shared" si="833"/>
        <v>1657.9886151008686</v>
      </c>
      <c r="BP133" s="127">
        <f t="shared" si="834"/>
        <v>18680.222137914028</v>
      </c>
      <c r="BQ133" s="127">
        <f t="shared" si="835"/>
        <v>10339.945107739124</v>
      </c>
      <c r="BR133" s="127">
        <f t="shared" si="836"/>
        <v>5469.0120444422846</v>
      </c>
      <c r="BS133" s="127">
        <f t="shared" si="837"/>
        <v>10487.755921144373</v>
      </c>
      <c r="BT133" s="127">
        <f t="shared" si="838"/>
        <v>4534.8292757275995</v>
      </c>
      <c r="BU133" s="127">
        <f t="shared" si="839"/>
        <v>5947.2638381040724</v>
      </c>
      <c r="BV133" s="127">
        <f t="shared" si="840"/>
        <v>31876.429242556427</v>
      </c>
      <c r="BW133" s="127">
        <f t="shared" si="841"/>
        <v>8014.1006114345028</v>
      </c>
      <c r="BX133" s="127">
        <f t="shared" si="842"/>
        <v>5545.7904835017525</v>
      </c>
      <c r="BY133" s="127">
        <f t="shared" si="843"/>
        <v>9745.4226392751589</v>
      </c>
      <c r="BZ133" s="127">
        <f t="shared" si="844"/>
        <v>6820.0103808922104</v>
      </c>
      <c r="CA133" s="127">
        <f t="shared" si="845"/>
        <v>8101.0786044463875</v>
      </c>
      <c r="CB133" s="127">
        <f t="shared" si="846"/>
        <v>6723.9872806969033</v>
      </c>
      <c r="CC133" s="127">
        <f t="shared" si="847"/>
        <v>5787.2043079331879</v>
      </c>
      <c r="CD133" s="127">
        <f t="shared" si="848"/>
        <v>4844.6902434516996</v>
      </c>
      <c r="CE133" s="127">
        <f t="shared" si="849"/>
        <v>7407.799780036622</v>
      </c>
      <c r="CF133" s="127">
        <f t="shared" si="850"/>
        <v>8215.1838624722131</v>
      </c>
      <c r="CG133" s="127">
        <f t="shared" si="851"/>
        <v>6900.2354780026462</v>
      </c>
      <c r="CH133" s="127">
        <f t="shared" si="852"/>
        <v>7008.4982297295446</v>
      </c>
      <c r="CI133" s="127">
        <f t="shared" si="853"/>
        <v>7017.1446416775825</v>
      </c>
      <c r="CJ133" s="127">
        <f t="shared" si="854"/>
        <v>10985.352433106384</v>
      </c>
      <c r="CK133" s="127">
        <f t="shared" si="855"/>
        <v>7497.6350744684305</v>
      </c>
      <c r="CL133" s="127">
        <f t="shared" si="856"/>
        <v>12401.989031315277</v>
      </c>
      <c r="CM133" s="127">
        <f t="shared" si="857"/>
        <v>1130.9692514594831</v>
      </c>
      <c r="CN133" s="127">
        <f t="shared" si="858"/>
        <v>1159.9711205066833</v>
      </c>
      <c r="CO133" s="127">
        <f t="shared" si="859"/>
        <v>2495.5255730968465</v>
      </c>
      <c r="CP133" s="127">
        <f t="shared" si="860"/>
        <v>10394.795409589744</v>
      </c>
      <c r="CQ133" s="127">
        <f t="shared" si="861"/>
        <v>7739.0391559466179</v>
      </c>
      <c r="CR133" s="127">
        <f t="shared" si="862"/>
        <v>11970.122423061855</v>
      </c>
      <c r="CS133" s="127">
        <f t="shared" si="863"/>
        <v>12228.89590351663</v>
      </c>
      <c r="CT133" s="127">
        <f t="shared" si="864"/>
        <v>20736.828649897907</v>
      </c>
      <c r="CU133" s="127">
        <f t="shared" si="865"/>
        <v>8584.9274922119475</v>
      </c>
      <c r="CV133" s="127">
        <f t="shared" si="866"/>
        <v>31481.465262612859</v>
      </c>
      <c r="CW133" s="127">
        <f t="shared" si="867"/>
        <v>37333.656529953776</v>
      </c>
      <c r="CX133" s="127">
        <f t="shared" si="868"/>
        <v>32828.695299398532</v>
      </c>
      <c r="CY133" s="127">
        <f t="shared" si="869"/>
        <v>0</v>
      </c>
      <c r="CZ133" s="127">
        <f t="shared" si="870"/>
        <v>15478.459148608141</v>
      </c>
      <c r="DA133" s="127">
        <f t="shared" si="871"/>
        <v>11527.391425401538</v>
      </c>
      <c r="DB133" s="127">
        <f t="shared" si="872"/>
        <v>12845.59228163328</v>
      </c>
      <c r="DC133" s="127">
        <f t="shared" si="873"/>
        <v>12972.802550962504</v>
      </c>
      <c r="DD133" s="127">
        <f t="shared" si="874"/>
        <v>16721.735616386741</v>
      </c>
      <c r="DE133" s="9">
        <f t="shared" si="875"/>
        <v>514959.56018903869</v>
      </c>
      <c r="DF133" s="1"/>
      <c r="DG133" s="221">
        <v>1551.4174820613177</v>
      </c>
      <c r="DH133" s="221">
        <v>1551.4174820613177</v>
      </c>
      <c r="DI133" s="221">
        <v>1551.4174820613177</v>
      </c>
      <c r="DJ133" s="221">
        <v>1551.4174820613177</v>
      </c>
      <c r="DK133" s="221">
        <v>1551.4174820613177</v>
      </c>
      <c r="DL133" s="221">
        <v>1551.4174820613177</v>
      </c>
      <c r="DM133" s="221">
        <v>1551.4174820613177</v>
      </c>
      <c r="DN133" s="221">
        <v>1551.4174820613177</v>
      </c>
      <c r="DO133" s="221">
        <v>1551.4174820613177</v>
      </c>
      <c r="DP133" s="221">
        <v>1551.4174820613177</v>
      </c>
      <c r="DQ133" s="221">
        <v>1551.4174820613177</v>
      </c>
      <c r="DR133" s="221">
        <v>1551.4174820613177</v>
      </c>
      <c r="DS133" s="221">
        <v>1551.4174820613177</v>
      </c>
      <c r="DT133" s="221">
        <v>1551.4174820613177</v>
      </c>
      <c r="DU133" s="221">
        <v>1551.4174820613177</v>
      </c>
      <c r="DV133" s="221">
        <v>1551.4174820613177</v>
      </c>
      <c r="DW133" s="221">
        <v>1551.4174820613177</v>
      </c>
      <c r="DX133" s="221">
        <v>1551.4174820613177</v>
      </c>
      <c r="DY133" s="221">
        <v>1551.4174820613177</v>
      </c>
      <c r="DZ133" s="221">
        <v>1551.4174820613177</v>
      </c>
      <c r="EA133" s="221">
        <v>1551.4174820613177</v>
      </c>
      <c r="EB133" s="221">
        <v>1551.4174820613177</v>
      </c>
      <c r="EC133" s="221">
        <v>1551.4174820613177</v>
      </c>
      <c r="ED133" s="221">
        <v>1551.4174820613177</v>
      </c>
      <c r="EE133" s="221">
        <v>1551.4174820613177</v>
      </c>
      <c r="EF133" s="221">
        <v>1551.4174820613177</v>
      </c>
      <c r="EG133" s="221">
        <v>1551.4174820613177</v>
      </c>
      <c r="EH133" s="221">
        <v>1551.4174820613177</v>
      </c>
      <c r="EI133" s="221">
        <v>1551.4174820613177</v>
      </c>
      <c r="EJ133" s="221">
        <v>1551.4174820613177</v>
      </c>
      <c r="EK133" s="221">
        <v>1551.4174820613177</v>
      </c>
      <c r="EL133" s="221">
        <v>1551.4174820613177</v>
      </c>
      <c r="EM133" s="221">
        <v>1551.4174820613177</v>
      </c>
      <c r="EN133" s="221">
        <v>1551.4174820613177</v>
      </c>
      <c r="EO133" s="221">
        <v>1551.4174820613177</v>
      </c>
      <c r="EP133" s="221">
        <v>1551.4174820613177</v>
      </c>
      <c r="EQ133" s="221">
        <v>1551.4174820613177</v>
      </c>
      <c r="ER133" s="221">
        <v>1551.4174820613177</v>
      </c>
      <c r="ES133" s="221">
        <v>1551.4174820613177</v>
      </c>
      <c r="ET133" s="221">
        <v>1551.4174820613177</v>
      </c>
      <c r="EU133" s="221">
        <v>1551.4174820613177</v>
      </c>
      <c r="EV133" s="221">
        <v>1551.4174820613177</v>
      </c>
      <c r="EW133" s="221">
        <v>1551.4174820613177</v>
      </c>
      <c r="EX133" s="221">
        <v>1551.4174820613177</v>
      </c>
      <c r="EY133" s="221">
        <v>1551.4174820613177</v>
      </c>
      <c r="EZ133" s="221">
        <v>1551.4174820613177</v>
      </c>
      <c r="FA133" s="221">
        <v>1551.4174820613177</v>
      </c>
      <c r="FB133" s="221">
        <v>1551.4174820613177</v>
      </c>
      <c r="FC133" s="221">
        <v>1551.4174820613177</v>
      </c>
      <c r="FD133" s="221">
        <v>1551.4174820613177</v>
      </c>
      <c r="FE133" s="222">
        <v>1551.4174820613177</v>
      </c>
      <c r="FF133" s="70"/>
      <c r="FG133" s="70"/>
      <c r="FH133" s="70"/>
      <c r="FI133" s="70"/>
    </row>
    <row r="134" spans="1:165" s="77" customFormat="1">
      <c r="A134" s="70"/>
      <c r="B134" s="73"/>
      <c r="C134" s="72"/>
      <c r="D134" s="70"/>
      <c r="E134" s="70"/>
      <c r="F134" s="70"/>
      <c r="G134" s="104"/>
      <c r="H134" s="104"/>
      <c r="I134" s="104"/>
      <c r="J134" s="104"/>
      <c r="K134" s="104"/>
      <c r="L134" s="104"/>
      <c r="M134" s="104"/>
      <c r="N134" s="104"/>
      <c r="O134" s="104"/>
      <c r="P134" s="104"/>
      <c r="Q134" s="104"/>
      <c r="R134" s="104"/>
      <c r="S134" s="104"/>
      <c r="T134" s="104"/>
      <c r="U134" s="104"/>
      <c r="V134" s="104"/>
      <c r="W134" s="104"/>
      <c r="X134" s="104"/>
      <c r="Y134" s="104"/>
      <c r="Z134" s="104"/>
      <c r="AA134" s="104"/>
      <c r="AB134" s="104"/>
      <c r="AC134" s="104"/>
      <c r="AD134" s="104"/>
      <c r="AE134" s="104"/>
      <c r="AF134" s="104"/>
      <c r="AG134" s="104"/>
      <c r="AH134" s="104"/>
      <c r="AI134" s="104"/>
      <c r="AJ134" s="104"/>
      <c r="AK134" s="104"/>
      <c r="AL134" s="104"/>
      <c r="AM134" s="104"/>
      <c r="AN134" s="104"/>
      <c r="AO134" s="104"/>
      <c r="AP134" s="104"/>
      <c r="AQ134" s="104"/>
      <c r="AR134" s="104"/>
      <c r="AS134" s="104"/>
      <c r="AT134" s="104"/>
      <c r="AU134" s="104"/>
      <c r="AV134" s="104"/>
      <c r="AW134" s="104"/>
      <c r="AX134" s="104"/>
      <c r="AY134" s="104"/>
      <c r="AZ134" s="104"/>
      <c r="BA134" s="104"/>
      <c r="BB134" s="104"/>
      <c r="BC134" s="104"/>
      <c r="BD134" s="104"/>
      <c r="BE134" s="76"/>
      <c r="BF134" s="104"/>
      <c r="BG134" s="104"/>
      <c r="BH134" s="104"/>
      <c r="BI134" s="104"/>
      <c r="BJ134" s="104"/>
      <c r="BK134" s="104"/>
      <c r="BL134" s="104"/>
      <c r="BM134" s="104"/>
      <c r="BN134" s="104"/>
      <c r="BO134" s="104"/>
      <c r="BP134" s="104"/>
      <c r="BQ134" s="104"/>
      <c r="BR134" s="104"/>
      <c r="BS134" s="104"/>
      <c r="BT134" s="104"/>
      <c r="BU134" s="104"/>
      <c r="BV134" s="104"/>
      <c r="BW134" s="104"/>
      <c r="BX134" s="104"/>
      <c r="BY134" s="104"/>
      <c r="BZ134" s="104"/>
      <c r="CA134" s="104"/>
      <c r="CB134" s="104"/>
      <c r="CC134" s="104"/>
      <c r="CD134" s="104"/>
      <c r="CE134" s="104"/>
      <c r="CF134" s="104"/>
      <c r="CG134" s="104"/>
      <c r="CH134" s="104"/>
      <c r="CI134" s="104"/>
      <c r="CJ134" s="104"/>
      <c r="CK134" s="104"/>
      <c r="CL134" s="104"/>
      <c r="CM134" s="104"/>
      <c r="CN134" s="104"/>
      <c r="CO134" s="104"/>
      <c r="CP134" s="104"/>
      <c r="CQ134" s="104"/>
      <c r="CR134" s="104"/>
      <c r="CS134" s="104"/>
      <c r="CT134" s="104"/>
      <c r="CU134" s="104"/>
      <c r="CV134" s="104"/>
      <c r="CW134" s="104"/>
      <c r="CX134" s="104"/>
      <c r="CY134" s="104"/>
      <c r="CZ134" s="104"/>
      <c r="DA134" s="104"/>
      <c r="DB134" s="104"/>
      <c r="DC134" s="104"/>
      <c r="DD134" s="104"/>
      <c r="DE134" s="76"/>
      <c r="DF134" s="70"/>
      <c r="DG134" s="230"/>
      <c r="DH134" s="230"/>
      <c r="DI134" s="230"/>
      <c r="DJ134" s="230"/>
      <c r="DK134" s="230"/>
      <c r="DL134" s="230"/>
      <c r="DM134" s="230"/>
      <c r="DN134" s="230"/>
      <c r="DO134" s="230"/>
      <c r="DP134" s="230"/>
      <c r="DQ134" s="230"/>
      <c r="DR134" s="230"/>
      <c r="DS134" s="230"/>
      <c r="DT134" s="230"/>
      <c r="DU134" s="230"/>
      <c r="DV134" s="230"/>
      <c r="DW134" s="230"/>
      <c r="DX134" s="230"/>
      <c r="DY134" s="230"/>
      <c r="DZ134" s="230"/>
      <c r="EA134" s="230"/>
      <c r="EB134" s="230"/>
      <c r="EC134" s="230"/>
      <c r="ED134" s="230"/>
      <c r="EE134" s="230"/>
      <c r="EF134" s="230"/>
      <c r="EG134" s="230"/>
      <c r="EH134" s="230"/>
      <c r="EI134" s="230"/>
      <c r="EJ134" s="230"/>
      <c r="EK134" s="230"/>
      <c r="EL134" s="230"/>
      <c r="EM134" s="230"/>
      <c r="EN134" s="230"/>
      <c r="EO134" s="230"/>
      <c r="EP134" s="230"/>
      <c r="EQ134" s="230"/>
      <c r="ER134" s="230"/>
      <c r="ES134" s="230"/>
      <c r="ET134" s="230"/>
      <c r="EU134" s="230"/>
      <c r="EV134" s="230"/>
      <c r="EW134" s="230"/>
      <c r="EX134" s="230"/>
      <c r="EY134" s="230"/>
      <c r="EZ134" s="230"/>
      <c r="FA134" s="230"/>
      <c r="FB134" s="230"/>
      <c r="FC134" s="230"/>
      <c r="FD134" s="230"/>
      <c r="FE134" s="231"/>
      <c r="FF134" s="70"/>
      <c r="FG134" s="70"/>
      <c r="FH134" s="70"/>
      <c r="FI134" s="70"/>
    </row>
    <row r="135" spans="1:165" s="77" customFormat="1">
      <c r="A135" s="1" t="s">
        <v>539</v>
      </c>
      <c r="B135" s="73" t="s">
        <v>618</v>
      </c>
      <c r="C135" s="72" t="s">
        <v>373</v>
      </c>
      <c r="D135" s="70">
        <v>5</v>
      </c>
      <c r="E135" s="70">
        <v>3</v>
      </c>
      <c r="F135" s="65" t="s">
        <v>229</v>
      </c>
      <c r="G135" s="104">
        <v>104.55009565293527</v>
      </c>
      <c r="H135" s="104">
        <v>176.46336404627976</v>
      </c>
      <c r="I135" s="104">
        <v>194.13113254316426</v>
      </c>
      <c r="J135" s="104">
        <v>93.220159283294691</v>
      </c>
      <c r="K135" s="104">
        <v>117.56096517349968</v>
      </c>
      <c r="L135" s="104">
        <v>2482.5305412742891</v>
      </c>
      <c r="M135" s="104">
        <v>323.50270113026198</v>
      </c>
      <c r="N135" s="104">
        <v>348.28711521512491</v>
      </c>
      <c r="O135" s="104">
        <v>136.03729852536043</v>
      </c>
      <c r="P135" s="104">
        <v>484.73954054837549</v>
      </c>
      <c r="Q135" s="104">
        <v>357.28563793645759</v>
      </c>
      <c r="R135" s="104">
        <v>231.84664087112975</v>
      </c>
      <c r="S135" s="104">
        <v>309.85030243967481</v>
      </c>
      <c r="T135" s="104">
        <v>164.55985677978549</v>
      </c>
      <c r="U135" s="104">
        <v>244.99889961933869</v>
      </c>
      <c r="V135" s="104">
        <v>591.01617343795613</v>
      </c>
      <c r="W135" s="104">
        <v>345.48744102936593</v>
      </c>
      <c r="X135" s="104">
        <v>167.28541086853519</v>
      </c>
      <c r="Y135" s="104">
        <v>229.96783402755565</v>
      </c>
      <c r="Z135" s="104">
        <v>215.41292669294143</v>
      </c>
      <c r="AA135" s="104">
        <v>254.53624996701291</v>
      </c>
      <c r="AB135" s="104">
        <v>229.99627428161389</v>
      </c>
      <c r="AC135" s="104">
        <v>236.05501962524446</v>
      </c>
      <c r="AD135" s="104">
        <v>220.13937094642216</v>
      </c>
      <c r="AE135" s="104">
        <v>195.32941376011439</v>
      </c>
      <c r="AF135" s="104">
        <v>387.28438088182958</v>
      </c>
      <c r="AG135" s="104">
        <v>266.67076597349956</v>
      </c>
      <c r="AH135" s="104">
        <v>293.64035360906888</v>
      </c>
      <c r="AI135" s="104">
        <v>178.47791186008925</v>
      </c>
      <c r="AJ135" s="104">
        <v>281.64549476213972</v>
      </c>
      <c r="AK135" s="104">
        <v>324.87344167632853</v>
      </c>
      <c r="AL135" s="104">
        <v>255.78755955913141</v>
      </c>
      <c r="AM135" s="104">
        <v>118.23976235975343</v>
      </c>
      <c r="AN135" s="104">
        <v>210.83550181291363</v>
      </c>
      <c r="AO135" s="104">
        <v>81.168759667034038</v>
      </c>
      <c r="AP135" s="104">
        <v>121.00664291826136</v>
      </c>
      <c r="AQ135" s="104">
        <v>196.91847152995803</v>
      </c>
      <c r="AR135" s="104">
        <v>110.29597158418365</v>
      </c>
      <c r="AS135" s="104">
        <v>97.656567457442478</v>
      </c>
      <c r="AT135" s="104">
        <v>219.18086146918878</v>
      </c>
      <c r="AU135" s="104">
        <v>127.66932922051171</v>
      </c>
      <c r="AV135" s="104">
        <v>309.03858536428828</v>
      </c>
      <c r="AW135" s="104">
        <v>419.2461730850406</v>
      </c>
      <c r="AX135" s="104">
        <v>324.45078091880197</v>
      </c>
      <c r="AY135" s="104">
        <v>126.11949191016521</v>
      </c>
      <c r="AZ135" s="104">
        <v>328.93454050443256</v>
      </c>
      <c r="BA135" s="104">
        <v>347.4961740520132</v>
      </c>
      <c r="BB135" s="104">
        <v>233.12399415113271</v>
      </c>
      <c r="BC135" s="104">
        <v>246.39512096312149</v>
      </c>
      <c r="BD135" s="104">
        <v>488.30264921650991</v>
      </c>
      <c r="BE135" s="9">
        <f t="shared" si="824"/>
        <v>14549.249652182578</v>
      </c>
      <c r="BF135" s="104"/>
      <c r="BG135" s="104"/>
      <c r="BH135" s="104"/>
      <c r="BI135" s="104"/>
      <c r="BJ135" s="104"/>
      <c r="BK135" s="104"/>
      <c r="BL135" s="104"/>
      <c r="BM135" s="104"/>
      <c r="BN135" s="104"/>
      <c r="BO135" s="104"/>
      <c r="BP135" s="104"/>
      <c r="BQ135" s="104"/>
      <c r="BR135" s="104"/>
      <c r="BS135" s="104"/>
      <c r="BT135" s="104"/>
      <c r="BU135" s="104"/>
      <c r="BV135" s="104"/>
      <c r="BW135" s="104"/>
      <c r="BX135" s="104"/>
      <c r="BY135" s="104"/>
      <c r="BZ135" s="104"/>
      <c r="CA135" s="104"/>
      <c r="CB135" s="104"/>
      <c r="CC135" s="104"/>
      <c r="CD135" s="104"/>
      <c r="CE135" s="104"/>
      <c r="CF135" s="104"/>
      <c r="CG135" s="104"/>
      <c r="CH135" s="104"/>
      <c r="CI135" s="104"/>
      <c r="CJ135" s="104"/>
      <c r="CK135" s="104"/>
      <c r="CL135" s="104"/>
      <c r="CM135" s="104"/>
      <c r="CN135" s="104"/>
      <c r="CO135" s="104"/>
      <c r="CP135" s="104"/>
      <c r="CQ135" s="104"/>
      <c r="CR135" s="104"/>
      <c r="CS135" s="104"/>
      <c r="CT135" s="104"/>
      <c r="CU135" s="104"/>
      <c r="CV135" s="104"/>
      <c r="CW135" s="104"/>
      <c r="CX135" s="104"/>
      <c r="CY135" s="104"/>
      <c r="CZ135" s="104"/>
      <c r="DA135" s="104"/>
      <c r="DB135" s="104"/>
      <c r="DC135" s="104"/>
      <c r="DD135" s="104"/>
      <c r="DE135" s="76"/>
      <c r="DF135" s="70"/>
      <c r="DG135" s="230"/>
      <c r="DH135" s="230"/>
      <c r="DI135" s="230"/>
      <c r="DJ135" s="230"/>
      <c r="DK135" s="230"/>
      <c r="DL135" s="230"/>
      <c r="DM135" s="230"/>
      <c r="DN135" s="230"/>
      <c r="DO135" s="230"/>
      <c r="DP135" s="230"/>
      <c r="DQ135" s="230"/>
      <c r="DR135" s="230"/>
      <c r="DS135" s="230"/>
      <c r="DT135" s="230"/>
      <c r="DU135" s="230"/>
      <c r="DV135" s="230"/>
      <c r="DW135" s="230"/>
      <c r="DX135" s="230"/>
      <c r="DY135" s="230"/>
      <c r="DZ135" s="230"/>
      <c r="EA135" s="230"/>
      <c r="EB135" s="230"/>
      <c r="EC135" s="230"/>
      <c r="ED135" s="230"/>
      <c r="EE135" s="230"/>
      <c r="EF135" s="230"/>
      <c r="EG135" s="230"/>
      <c r="EH135" s="230"/>
      <c r="EI135" s="230"/>
      <c r="EJ135" s="230"/>
      <c r="EK135" s="230"/>
      <c r="EL135" s="230"/>
      <c r="EM135" s="230"/>
      <c r="EN135" s="230"/>
      <c r="EO135" s="230"/>
      <c r="EP135" s="230"/>
      <c r="EQ135" s="230"/>
      <c r="ER135" s="230"/>
      <c r="ES135" s="230"/>
      <c r="ET135" s="230"/>
      <c r="EU135" s="230"/>
      <c r="EV135" s="230"/>
      <c r="EW135" s="230"/>
      <c r="EX135" s="230"/>
      <c r="EY135" s="230"/>
      <c r="EZ135" s="230"/>
      <c r="FA135" s="230"/>
      <c r="FB135" s="230"/>
      <c r="FC135" s="230"/>
      <c r="FD135" s="230"/>
      <c r="FE135" s="231"/>
      <c r="FF135" s="70"/>
      <c r="FG135" s="70"/>
      <c r="FH135" s="70"/>
      <c r="FI135" s="70"/>
    </row>
    <row r="136" spans="1:165" s="77" customFormat="1">
      <c r="A136" s="1" t="s">
        <v>539</v>
      </c>
      <c r="B136" s="2" t="s">
        <v>271</v>
      </c>
      <c r="C136" s="4" t="s">
        <v>674</v>
      </c>
      <c r="D136" s="1">
        <v>5</v>
      </c>
      <c r="E136" s="70">
        <v>3</v>
      </c>
      <c r="F136" s="65" t="s">
        <v>624</v>
      </c>
      <c r="G136" s="104">
        <v>0</v>
      </c>
      <c r="H136" s="215">
        <v>0</v>
      </c>
      <c r="I136" s="215">
        <v>0</v>
      </c>
      <c r="J136" s="215">
        <v>0</v>
      </c>
      <c r="K136" s="215">
        <v>0</v>
      </c>
      <c r="L136" s="215">
        <v>0</v>
      </c>
      <c r="M136" s="215">
        <v>0</v>
      </c>
      <c r="N136" s="215">
        <v>0</v>
      </c>
      <c r="O136" s="215">
        <v>0</v>
      </c>
      <c r="P136" s="215">
        <v>0</v>
      </c>
      <c r="Q136" s="215">
        <v>0</v>
      </c>
      <c r="R136" s="215">
        <v>0</v>
      </c>
      <c r="S136" s="215">
        <v>0</v>
      </c>
      <c r="T136" s="215">
        <v>0</v>
      </c>
      <c r="U136" s="215">
        <v>0</v>
      </c>
      <c r="V136" s="215">
        <v>1</v>
      </c>
      <c r="W136" s="215">
        <v>0</v>
      </c>
      <c r="X136" s="215">
        <v>0</v>
      </c>
      <c r="Y136" s="215">
        <v>0</v>
      </c>
      <c r="Z136" s="215">
        <v>0</v>
      </c>
      <c r="AA136" s="215">
        <v>0</v>
      </c>
      <c r="AB136" s="215">
        <v>0</v>
      </c>
      <c r="AC136" s="215">
        <v>0</v>
      </c>
      <c r="AD136" s="215">
        <v>0</v>
      </c>
      <c r="AE136" s="215">
        <v>0</v>
      </c>
      <c r="AF136" s="215">
        <v>0</v>
      </c>
      <c r="AG136" s="215">
        <v>0</v>
      </c>
      <c r="AH136" s="215">
        <v>0</v>
      </c>
      <c r="AI136" s="215">
        <v>0</v>
      </c>
      <c r="AJ136" s="215">
        <v>0</v>
      </c>
      <c r="AK136" s="215">
        <v>0</v>
      </c>
      <c r="AL136" s="215">
        <v>0</v>
      </c>
      <c r="AM136" s="215">
        <v>0</v>
      </c>
      <c r="AN136" s="215">
        <v>0</v>
      </c>
      <c r="AO136" s="215">
        <v>0</v>
      </c>
      <c r="AP136" s="215">
        <v>0</v>
      </c>
      <c r="AQ136" s="215">
        <v>0</v>
      </c>
      <c r="AR136" s="215">
        <v>0</v>
      </c>
      <c r="AS136" s="215">
        <v>0</v>
      </c>
      <c r="AT136" s="215">
        <v>0</v>
      </c>
      <c r="AU136" s="215">
        <v>0</v>
      </c>
      <c r="AV136" s="215">
        <v>0</v>
      </c>
      <c r="AW136" s="215">
        <v>0</v>
      </c>
      <c r="AX136" s="215">
        <v>0</v>
      </c>
      <c r="AY136" s="215">
        <v>0</v>
      </c>
      <c r="AZ136" s="215">
        <v>0</v>
      </c>
      <c r="BA136" s="215">
        <v>0</v>
      </c>
      <c r="BB136" s="215">
        <v>0</v>
      </c>
      <c r="BC136" s="215">
        <v>0</v>
      </c>
      <c r="BD136" s="215">
        <v>1</v>
      </c>
      <c r="BE136" s="215">
        <v>2</v>
      </c>
      <c r="BF136" s="104"/>
      <c r="BG136" s="104">
        <f>'(3) HH &amp; income data inputs'!BG84</f>
        <v>0</v>
      </c>
      <c r="BH136" s="104">
        <f>'(3) HH &amp; income data inputs'!BH84</f>
        <v>0</v>
      </c>
      <c r="BI136" s="104">
        <f>'(3) HH &amp; income data inputs'!BI84</f>
        <v>0</v>
      </c>
      <c r="BJ136" s="104">
        <f>'(3) HH &amp; income data inputs'!BJ84</f>
        <v>0</v>
      </c>
      <c r="BK136" s="104">
        <f>'(3) HH &amp; income data inputs'!BK84</f>
        <v>0</v>
      </c>
      <c r="BL136" s="104">
        <f>'(3) HH &amp; income data inputs'!BL84</f>
        <v>0</v>
      </c>
      <c r="BM136" s="104">
        <f>'(3) HH &amp; income data inputs'!BM84</f>
        <v>0</v>
      </c>
      <c r="BN136" s="104">
        <f>'(3) HH &amp; income data inputs'!BN84</f>
        <v>0</v>
      </c>
      <c r="BO136" s="104">
        <f>'(3) HH &amp; income data inputs'!BO84</f>
        <v>0</v>
      </c>
      <c r="BP136" s="104">
        <f>'(3) HH &amp; income data inputs'!BP84</f>
        <v>0</v>
      </c>
      <c r="BQ136" s="104">
        <f>'(3) HH &amp; income data inputs'!BQ84</f>
        <v>0</v>
      </c>
      <c r="BR136" s="104">
        <f>'(3) HH &amp; income data inputs'!BR84</f>
        <v>0</v>
      </c>
      <c r="BS136" s="104">
        <f>'(3) HH &amp; income data inputs'!BS84</f>
        <v>0</v>
      </c>
      <c r="BT136" s="104">
        <f>'(3) HH &amp; income data inputs'!BT84</f>
        <v>0</v>
      </c>
      <c r="BU136" s="104">
        <f>'(3) HH &amp; income data inputs'!BU84</f>
        <v>0</v>
      </c>
      <c r="BV136" s="104">
        <f>'(3) HH &amp; income data inputs'!BV84</f>
        <v>58226</v>
      </c>
      <c r="BW136" s="104">
        <f>'(3) HH &amp; income data inputs'!BW84</f>
        <v>0</v>
      </c>
      <c r="BX136" s="104">
        <f>'(3) HH &amp; income data inputs'!BX84</f>
        <v>0</v>
      </c>
      <c r="BY136" s="104">
        <f>'(3) HH &amp; income data inputs'!BY84</f>
        <v>0</v>
      </c>
      <c r="BZ136" s="104">
        <f>'(3) HH &amp; income data inputs'!BZ84</f>
        <v>0</v>
      </c>
      <c r="CA136" s="104">
        <f>'(3) HH &amp; income data inputs'!CA84</f>
        <v>0</v>
      </c>
      <c r="CB136" s="104">
        <f>'(3) HH &amp; income data inputs'!CB84</f>
        <v>0</v>
      </c>
      <c r="CC136" s="104">
        <f>'(3) HH &amp; income data inputs'!CC84</f>
        <v>0</v>
      </c>
      <c r="CD136" s="104">
        <f>'(3) HH &amp; income data inputs'!CD84</f>
        <v>0</v>
      </c>
      <c r="CE136" s="104">
        <f>'(3) HH &amp; income data inputs'!CE84</f>
        <v>0</v>
      </c>
      <c r="CF136" s="104">
        <f>'(3) HH &amp; income data inputs'!CF84</f>
        <v>0</v>
      </c>
      <c r="CG136" s="104">
        <f>'(3) HH &amp; income data inputs'!CG84</f>
        <v>0</v>
      </c>
      <c r="CH136" s="104">
        <f>'(3) HH &amp; income data inputs'!CH84</f>
        <v>0</v>
      </c>
      <c r="CI136" s="104">
        <f>'(3) HH &amp; income data inputs'!CI84</f>
        <v>0</v>
      </c>
      <c r="CJ136" s="104">
        <f>'(3) HH &amp; income data inputs'!CJ84</f>
        <v>0</v>
      </c>
      <c r="CK136" s="104">
        <f>'(3) HH &amp; income data inputs'!CK84</f>
        <v>0</v>
      </c>
      <c r="CL136" s="104">
        <f>'(3) HH &amp; income data inputs'!CL84</f>
        <v>0</v>
      </c>
      <c r="CM136" s="104">
        <f>'(3) HH &amp; income data inputs'!CM84</f>
        <v>0</v>
      </c>
      <c r="CN136" s="104">
        <f>'(3) HH &amp; income data inputs'!CN84</f>
        <v>0</v>
      </c>
      <c r="CO136" s="104">
        <f>'(3) HH &amp; income data inputs'!CO84</f>
        <v>0</v>
      </c>
      <c r="CP136" s="104">
        <f>'(3) HH &amp; income data inputs'!CP84</f>
        <v>0</v>
      </c>
      <c r="CQ136" s="104">
        <f>'(3) HH &amp; income data inputs'!CQ84</f>
        <v>0</v>
      </c>
      <c r="CR136" s="104">
        <f>'(3) HH &amp; income data inputs'!CR84</f>
        <v>0</v>
      </c>
      <c r="CS136" s="104">
        <f>'(3) HH &amp; income data inputs'!CS84</f>
        <v>0</v>
      </c>
      <c r="CT136" s="104">
        <f>'(3) HH &amp; income data inputs'!CT84</f>
        <v>0</v>
      </c>
      <c r="CU136" s="104">
        <f>'(3) HH &amp; income data inputs'!CU84</f>
        <v>0</v>
      </c>
      <c r="CV136" s="104">
        <f>'(3) HH &amp; income data inputs'!CV84</f>
        <v>0</v>
      </c>
      <c r="CW136" s="104">
        <f>'(3) HH &amp; income data inputs'!CW84</f>
        <v>0</v>
      </c>
      <c r="CX136" s="104">
        <f>'(3) HH &amp; income data inputs'!CX84</f>
        <v>0</v>
      </c>
      <c r="CY136" s="104">
        <f>'(3) HH &amp; income data inputs'!CY84</f>
        <v>0</v>
      </c>
      <c r="CZ136" s="104">
        <f>'(3) HH &amp; income data inputs'!CZ84</f>
        <v>0</v>
      </c>
      <c r="DA136" s="104">
        <f>'(3) HH &amp; income data inputs'!DA84</f>
        <v>0</v>
      </c>
      <c r="DB136" s="104">
        <f>'(3) HH &amp; income data inputs'!DB84</f>
        <v>0</v>
      </c>
      <c r="DC136" s="104">
        <f>'(3) HH &amp; income data inputs'!DC84</f>
        <v>0</v>
      </c>
      <c r="DD136" s="104">
        <f>'(3) HH &amp; income data inputs'!DD84</f>
        <v>58226</v>
      </c>
      <c r="DE136" s="76">
        <f t="shared" ref="DE136:DE152" si="880">SUM(BG136:DD136)</f>
        <v>116452</v>
      </c>
      <c r="DF136" s="70"/>
      <c r="DG136" s="230">
        <f>'(3) HH &amp; income data inputs'!DG84</f>
        <v>0</v>
      </c>
      <c r="DH136" s="230">
        <f>'(3) HH &amp; income data inputs'!DH84</f>
        <v>0</v>
      </c>
      <c r="DI136" s="230">
        <f>'(3) HH &amp; income data inputs'!DI84</f>
        <v>0</v>
      </c>
      <c r="DJ136" s="230">
        <f>'(3) HH &amp; income data inputs'!DJ84</f>
        <v>0</v>
      </c>
      <c r="DK136" s="230">
        <f>'(3) HH &amp; income data inputs'!DK84</f>
        <v>0</v>
      </c>
      <c r="DL136" s="230">
        <f>'(3) HH &amp; income data inputs'!DL84</f>
        <v>0</v>
      </c>
      <c r="DM136" s="230">
        <f>'(3) HH &amp; income data inputs'!DM84</f>
        <v>0</v>
      </c>
      <c r="DN136" s="230">
        <f>'(3) HH &amp; income data inputs'!DN84</f>
        <v>0</v>
      </c>
      <c r="DO136" s="230">
        <f>'(3) HH &amp; income data inputs'!DO84</f>
        <v>0</v>
      </c>
      <c r="DP136" s="230">
        <f>'(3) HH &amp; income data inputs'!DP84</f>
        <v>0</v>
      </c>
      <c r="DQ136" s="230">
        <f>'(3) HH &amp; income data inputs'!DQ84</f>
        <v>0</v>
      </c>
      <c r="DR136" s="230">
        <f>'(3) HH &amp; income data inputs'!DR84</f>
        <v>0</v>
      </c>
      <c r="DS136" s="230">
        <f>'(3) HH &amp; income data inputs'!DS84</f>
        <v>0</v>
      </c>
      <c r="DT136" s="230">
        <f>'(3) HH &amp; income data inputs'!DT84</f>
        <v>0</v>
      </c>
      <c r="DU136" s="230">
        <f>'(3) HH &amp; income data inputs'!DU84</f>
        <v>0</v>
      </c>
      <c r="DV136" s="230">
        <f>'(3) HH &amp; income data inputs'!DV84</f>
        <v>58226</v>
      </c>
      <c r="DW136" s="230">
        <f>'(3) HH &amp; income data inputs'!DW84</f>
        <v>0</v>
      </c>
      <c r="DX136" s="230">
        <f>'(3) HH &amp; income data inputs'!DX84</f>
        <v>0</v>
      </c>
      <c r="DY136" s="230">
        <f>'(3) HH &amp; income data inputs'!DY84</f>
        <v>0</v>
      </c>
      <c r="DZ136" s="230">
        <f>'(3) HH &amp; income data inputs'!DZ84</f>
        <v>0</v>
      </c>
      <c r="EA136" s="230">
        <f>'(3) HH &amp; income data inputs'!EA84</f>
        <v>0</v>
      </c>
      <c r="EB136" s="230">
        <f>'(3) HH &amp; income data inputs'!EB84</f>
        <v>0</v>
      </c>
      <c r="EC136" s="230">
        <f>'(3) HH &amp; income data inputs'!EC84</f>
        <v>0</v>
      </c>
      <c r="ED136" s="230">
        <f>'(3) HH &amp; income data inputs'!ED84</f>
        <v>0</v>
      </c>
      <c r="EE136" s="230">
        <f>'(3) HH &amp; income data inputs'!EE84</f>
        <v>0</v>
      </c>
      <c r="EF136" s="230">
        <f>'(3) HH &amp; income data inputs'!EF84</f>
        <v>0</v>
      </c>
      <c r="EG136" s="230">
        <f>'(3) HH &amp; income data inputs'!EG84</f>
        <v>0</v>
      </c>
      <c r="EH136" s="230">
        <f>'(3) HH &amp; income data inputs'!EH84</f>
        <v>0</v>
      </c>
      <c r="EI136" s="230">
        <f>'(3) HH &amp; income data inputs'!EI84</f>
        <v>0</v>
      </c>
      <c r="EJ136" s="230">
        <f>'(3) HH &amp; income data inputs'!EJ84</f>
        <v>0</v>
      </c>
      <c r="EK136" s="230">
        <f>'(3) HH &amp; income data inputs'!EK84</f>
        <v>0</v>
      </c>
      <c r="EL136" s="230">
        <f>'(3) HH &amp; income data inputs'!EL84</f>
        <v>0</v>
      </c>
      <c r="EM136" s="230">
        <f>'(3) HH &amp; income data inputs'!EM84</f>
        <v>0</v>
      </c>
      <c r="EN136" s="230">
        <f>'(3) HH &amp; income data inputs'!EN84</f>
        <v>0</v>
      </c>
      <c r="EO136" s="230">
        <f>'(3) HH &amp; income data inputs'!EO84</f>
        <v>0</v>
      </c>
      <c r="EP136" s="230">
        <f>'(3) HH &amp; income data inputs'!EP84</f>
        <v>0</v>
      </c>
      <c r="EQ136" s="230">
        <f>'(3) HH &amp; income data inputs'!EQ84</f>
        <v>0</v>
      </c>
      <c r="ER136" s="230">
        <f>'(3) HH &amp; income data inputs'!ER84</f>
        <v>0</v>
      </c>
      <c r="ES136" s="230">
        <f>'(3) HH &amp; income data inputs'!ES84</f>
        <v>0</v>
      </c>
      <c r="ET136" s="230">
        <f>'(3) HH &amp; income data inputs'!ET84</f>
        <v>0</v>
      </c>
      <c r="EU136" s="230">
        <f>'(3) HH &amp; income data inputs'!EU84</f>
        <v>0</v>
      </c>
      <c r="EV136" s="230">
        <f>'(3) HH &amp; income data inputs'!EV84</f>
        <v>0</v>
      </c>
      <c r="EW136" s="230">
        <f>'(3) HH &amp; income data inputs'!EW84</f>
        <v>0</v>
      </c>
      <c r="EX136" s="230">
        <f>'(3) HH &amp; income data inputs'!EX84</f>
        <v>0</v>
      </c>
      <c r="EY136" s="230">
        <f>'(3) HH &amp; income data inputs'!EY84</f>
        <v>0</v>
      </c>
      <c r="EZ136" s="230">
        <f>'(3) HH &amp; income data inputs'!EZ84</f>
        <v>0</v>
      </c>
      <c r="FA136" s="230">
        <f>'(3) HH &amp; income data inputs'!FA84</f>
        <v>0</v>
      </c>
      <c r="FB136" s="230">
        <f>'(3) HH &amp; income data inputs'!FB84</f>
        <v>0</v>
      </c>
      <c r="FC136" s="230">
        <f>'(3) HH &amp; income data inputs'!FC84</f>
        <v>0</v>
      </c>
      <c r="FD136" s="230">
        <f>'(3) HH &amp; income data inputs'!FD84</f>
        <v>58226</v>
      </c>
      <c r="FE136" s="231">
        <f>'(3) HH &amp; income data inputs'!FE84</f>
        <v>58226</v>
      </c>
      <c r="FF136" s="70"/>
      <c r="FG136" s="70"/>
      <c r="FH136" s="70"/>
      <c r="FI136" s="70"/>
    </row>
    <row r="137" spans="1:165" s="77" customFormat="1">
      <c r="A137" s="1" t="s">
        <v>539</v>
      </c>
      <c r="B137" s="2" t="s">
        <v>278</v>
      </c>
      <c r="C137" s="37" t="s">
        <v>373</v>
      </c>
      <c r="D137" s="1">
        <v>5</v>
      </c>
      <c r="E137" s="70">
        <v>3</v>
      </c>
      <c r="F137" s="65" t="s">
        <v>624</v>
      </c>
      <c r="G137" s="104">
        <v>0</v>
      </c>
      <c r="H137" s="104">
        <v>0</v>
      </c>
      <c r="I137" s="104">
        <v>0.63079084083482229</v>
      </c>
      <c r="J137" s="104">
        <v>0</v>
      </c>
      <c r="K137" s="104">
        <v>0.57932568458193989</v>
      </c>
      <c r="L137" s="104">
        <v>2.4009727343715062</v>
      </c>
      <c r="M137" s="104">
        <v>0</v>
      </c>
      <c r="N137" s="104">
        <v>0</v>
      </c>
      <c r="O137" s="104">
        <v>0</v>
      </c>
      <c r="P137" s="104">
        <v>0</v>
      </c>
      <c r="Q137" s="104">
        <v>0</v>
      </c>
      <c r="R137" s="104">
        <v>0</v>
      </c>
      <c r="S137" s="104">
        <v>0.685606749416237</v>
      </c>
      <c r="T137" s="104">
        <v>0</v>
      </c>
      <c r="U137" s="104">
        <v>0</v>
      </c>
      <c r="V137" s="104">
        <v>2</v>
      </c>
      <c r="W137" s="104">
        <v>0</v>
      </c>
      <c r="X137" s="104">
        <v>0</v>
      </c>
      <c r="Y137" s="104">
        <v>0</v>
      </c>
      <c r="Z137" s="104">
        <v>0</v>
      </c>
      <c r="AA137" s="104">
        <v>0</v>
      </c>
      <c r="AB137" s="104">
        <v>0</v>
      </c>
      <c r="AC137" s="104">
        <v>0</v>
      </c>
      <c r="AD137" s="104">
        <v>0</v>
      </c>
      <c r="AE137" s="104">
        <v>0</v>
      </c>
      <c r="AF137" s="104">
        <v>0</v>
      </c>
      <c r="AG137" s="104">
        <v>0</v>
      </c>
      <c r="AH137" s="104">
        <v>0</v>
      </c>
      <c r="AI137" s="104">
        <v>0</v>
      </c>
      <c r="AJ137" s="104">
        <v>0</v>
      </c>
      <c r="AK137" s="104">
        <v>0</v>
      </c>
      <c r="AL137" s="104">
        <v>0</v>
      </c>
      <c r="AM137" s="104">
        <v>0</v>
      </c>
      <c r="AN137" s="104">
        <v>0</v>
      </c>
      <c r="AO137" s="104">
        <v>0</v>
      </c>
      <c r="AP137" s="104">
        <v>0</v>
      </c>
      <c r="AQ137" s="104">
        <v>0</v>
      </c>
      <c r="AR137" s="104">
        <v>0</v>
      </c>
      <c r="AS137" s="104">
        <v>0</v>
      </c>
      <c r="AT137" s="104">
        <v>0.63160261074516932</v>
      </c>
      <c r="AU137" s="104">
        <v>0</v>
      </c>
      <c r="AV137" s="104">
        <v>0</v>
      </c>
      <c r="AW137" s="104">
        <v>0.66379392758655609</v>
      </c>
      <c r="AX137" s="104">
        <v>0</v>
      </c>
      <c r="AY137" s="104">
        <v>0</v>
      </c>
      <c r="AZ137" s="104">
        <v>0</v>
      </c>
      <c r="BA137" s="104">
        <v>0</v>
      </c>
      <c r="BB137" s="104">
        <v>0</v>
      </c>
      <c r="BC137" s="104">
        <v>0</v>
      </c>
      <c r="BD137" s="104">
        <v>0.57749579429571385</v>
      </c>
      <c r="BE137" s="76">
        <v>8.169588341831945</v>
      </c>
      <c r="BF137" s="104"/>
      <c r="BG137" s="104">
        <f>'(3) HH &amp; income data inputs'!BG85</f>
        <v>0</v>
      </c>
      <c r="BH137" s="104">
        <f>'(3) HH &amp; income data inputs'!BH85</f>
        <v>0</v>
      </c>
      <c r="BI137" s="104">
        <f>'(3) HH &amp; income data inputs'!BI85</f>
        <v>28074.058823529413</v>
      </c>
      <c r="BJ137" s="104">
        <f>'(3) HH &amp; income data inputs'!BJ85</f>
        <v>0</v>
      </c>
      <c r="BK137" s="104">
        <f>'(3) HH &amp; income data inputs'!BK85</f>
        <v>28074.058823529413</v>
      </c>
      <c r="BL137" s="104">
        <f>'(3) HH &amp; income data inputs'!BL85</f>
        <v>196518.4117647059</v>
      </c>
      <c r="BM137" s="104">
        <f>'(3) HH &amp; income data inputs'!BM85</f>
        <v>0</v>
      </c>
      <c r="BN137" s="104">
        <f>'(3) HH &amp; income data inputs'!BN85</f>
        <v>0</v>
      </c>
      <c r="BO137" s="104">
        <f>'(3) HH &amp; income data inputs'!BO85</f>
        <v>0</v>
      </c>
      <c r="BP137" s="104">
        <f>'(3) HH &amp; income data inputs'!BP85</f>
        <v>0</v>
      </c>
      <c r="BQ137" s="104">
        <f>'(3) HH &amp; income data inputs'!BQ85</f>
        <v>0</v>
      </c>
      <c r="BR137" s="104">
        <f>'(3) HH &amp; income data inputs'!BR85</f>
        <v>0</v>
      </c>
      <c r="BS137" s="104">
        <f>'(3) HH &amp; income data inputs'!BS85</f>
        <v>28074.058823529413</v>
      </c>
      <c r="BT137" s="104">
        <f>'(3) HH &amp; income data inputs'!BT85</f>
        <v>0</v>
      </c>
      <c r="BU137" s="104">
        <f>'(3) HH &amp; income data inputs'!BU85</f>
        <v>0</v>
      </c>
      <c r="BV137" s="104">
        <f>'(3) HH &amp; income data inputs'!BV85</f>
        <v>112296.23529411765</v>
      </c>
      <c r="BW137" s="104">
        <f>'(3) HH &amp; income data inputs'!BW85</f>
        <v>0</v>
      </c>
      <c r="BX137" s="104">
        <f>'(3) HH &amp; income data inputs'!BX85</f>
        <v>0</v>
      </c>
      <c r="BY137" s="104">
        <f>'(3) HH &amp; income data inputs'!BY85</f>
        <v>0</v>
      </c>
      <c r="BZ137" s="104">
        <f>'(3) HH &amp; income data inputs'!BZ85</f>
        <v>0</v>
      </c>
      <c r="CA137" s="104">
        <f>'(3) HH &amp; income data inputs'!CA85</f>
        <v>0</v>
      </c>
      <c r="CB137" s="104">
        <f>'(3) HH &amp; income data inputs'!CB85</f>
        <v>0</v>
      </c>
      <c r="CC137" s="104">
        <f>'(3) HH &amp; income data inputs'!CC85</f>
        <v>0</v>
      </c>
      <c r="CD137" s="104">
        <f>'(3) HH &amp; income data inputs'!CD85</f>
        <v>0</v>
      </c>
      <c r="CE137" s="104">
        <f>'(3) HH &amp; income data inputs'!CE85</f>
        <v>0</v>
      </c>
      <c r="CF137" s="104">
        <f>'(3) HH &amp; income data inputs'!CF85</f>
        <v>0</v>
      </c>
      <c r="CG137" s="104">
        <f>'(3) HH &amp; income data inputs'!CG85</f>
        <v>0</v>
      </c>
      <c r="CH137" s="104">
        <f>'(3) HH &amp; income data inputs'!CH85</f>
        <v>0</v>
      </c>
      <c r="CI137" s="104">
        <f>'(3) HH &amp; income data inputs'!CI85</f>
        <v>0</v>
      </c>
      <c r="CJ137" s="104">
        <f>'(3) HH &amp; income data inputs'!CJ85</f>
        <v>0</v>
      </c>
      <c r="CK137" s="104">
        <f>'(3) HH &amp; income data inputs'!CK85</f>
        <v>0</v>
      </c>
      <c r="CL137" s="104">
        <f>'(3) HH &amp; income data inputs'!CL85</f>
        <v>0</v>
      </c>
      <c r="CM137" s="104">
        <f>'(3) HH &amp; income data inputs'!CM85</f>
        <v>0</v>
      </c>
      <c r="CN137" s="104">
        <f>'(3) HH &amp; income data inputs'!CN85</f>
        <v>0</v>
      </c>
      <c r="CO137" s="104">
        <f>'(3) HH &amp; income data inputs'!CO85</f>
        <v>0</v>
      </c>
      <c r="CP137" s="104">
        <f>'(3) HH &amp; income data inputs'!CP85</f>
        <v>0</v>
      </c>
      <c r="CQ137" s="104">
        <f>'(3) HH &amp; income data inputs'!CQ85</f>
        <v>0</v>
      </c>
      <c r="CR137" s="104">
        <f>'(3) HH &amp; income data inputs'!CR85</f>
        <v>0</v>
      </c>
      <c r="CS137" s="104">
        <f>'(3) HH &amp; income data inputs'!CS85</f>
        <v>0</v>
      </c>
      <c r="CT137" s="104">
        <f>'(3) HH &amp; income data inputs'!CT85</f>
        <v>28074.058823529413</v>
      </c>
      <c r="CU137" s="104">
        <f>'(3) HH &amp; income data inputs'!CU85</f>
        <v>0</v>
      </c>
      <c r="CV137" s="104">
        <f>'(3) HH &amp; income data inputs'!CV85</f>
        <v>0</v>
      </c>
      <c r="CW137" s="104">
        <f>'(3) HH &amp; income data inputs'!CW85</f>
        <v>0</v>
      </c>
      <c r="CX137" s="104">
        <f>'(3) HH &amp; income data inputs'!CX85</f>
        <v>0</v>
      </c>
      <c r="CY137" s="104">
        <f>'(3) HH &amp; income data inputs'!CY85</f>
        <v>0</v>
      </c>
      <c r="CZ137" s="104">
        <f>'(3) HH &amp; income data inputs'!CZ85</f>
        <v>0</v>
      </c>
      <c r="DA137" s="104">
        <f>'(3) HH &amp; income data inputs'!DA85</f>
        <v>0</v>
      </c>
      <c r="DB137" s="104">
        <f>'(3) HH &amp; income data inputs'!DB85</f>
        <v>0</v>
      </c>
      <c r="DC137" s="104">
        <f>'(3) HH &amp; income data inputs'!DC85</f>
        <v>0</v>
      </c>
      <c r="DD137" s="104">
        <f>'(3) HH &amp; income data inputs'!DD85</f>
        <v>28074.058823529413</v>
      </c>
      <c r="DE137" s="76">
        <f t="shared" si="880"/>
        <v>449184.9411764706</v>
      </c>
      <c r="DF137" s="70"/>
      <c r="DG137" s="230">
        <f>'(3) HH &amp; income data inputs'!DG85</f>
        <v>0</v>
      </c>
      <c r="DH137" s="230">
        <f>'(3) HH &amp; income data inputs'!DH85</f>
        <v>0</v>
      </c>
      <c r="DI137" s="230">
        <f>'(3) HH &amp; income data inputs'!DI85</f>
        <v>28074.058823529413</v>
      </c>
      <c r="DJ137" s="230">
        <f>'(3) HH &amp; income data inputs'!DJ85</f>
        <v>0</v>
      </c>
      <c r="DK137" s="230">
        <f>'(3) HH &amp; income data inputs'!DK85</f>
        <v>28074.058823529413</v>
      </c>
      <c r="DL137" s="230">
        <f>'(3) HH &amp; income data inputs'!DL85</f>
        <v>28074.058823529413</v>
      </c>
      <c r="DM137" s="230">
        <f>'(3) HH &amp; income data inputs'!DM85</f>
        <v>0</v>
      </c>
      <c r="DN137" s="230">
        <f>'(3) HH &amp; income data inputs'!DN85</f>
        <v>0</v>
      </c>
      <c r="DO137" s="230">
        <f>'(3) HH &amp; income data inputs'!DO85</f>
        <v>0</v>
      </c>
      <c r="DP137" s="230">
        <f>'(3) HH &amp; income data inputs'!DP85</f>
        <v>0</v>
      </c>
      <c r="DQ137" s="230">
        <f>'(3) HH &amp; income data inputs'!DQ85</f>
        <v>0</v>
      </c>
      <c r="DR137" s="230">
        <f>'(3) HH &amp; income data inputs'!DR85</f>
        <v>0</v>
      </c>
      <c r="DS137" s="230">
        <f>'(3) HH &amp; income data inputs'!DS85</f>
        <v>28074.058823529413</v>
      </c>
      <c r="DT137" s="230">
        <f>'(3) HH &amp; income data inputs'!DT85</f>
        <v>0</v>
      </c>
      <c r="DU137" s="230">
        <f>'(3) HH &amp; income data inputs'!DU85</f>
        <v>0</v>
      </c>
      <c r="DV137" s="230">
        <f>'(3) HH &amp; income data inputs'!DV85</f>
        <v>28074.058823529413</v>
      </c>
      <c r="DW137" s="230">
        <f>'(3) HH &amp; income data inputs'!DW85</f>
        <v>0</v>
      </c>
      <c r="DX137" s="230">
        <f>'(3) HH &amp; income data inputs'!DX85</f>
        <v>0</v>
      </c>
      <c r="DY137" s="230">
        <f>'(3) HH &amp; income data inputs'!DY85</f>
        <v>0</v>
      </c>
      <c r="DZ137" s="230">
        <f>'(3) HH &amp; income data inputs'!DZ85</f>
        <v>0</v>
      </c>
      <c r="EA137" s="230">
        <f>'(3) HH &amp; income data inputs'!EA85</f>
        <v>0</v>
      </c>
      <c r="EB137" s="230">
        <f>'(3) HH &amp; income data inputs'!EB85</f>
        <v>0</v>
      </c>
      <c r="EC137" s="230">
        <f>'(3) HH &amp; income data inputs'!EC85</f>
        <v>0</v>
      </c>
      <c r="ED137" s="230">
        <f>'(3) HH &amp; income data inputs'!ED85</f>
        <v>0</v>
      </c>
      <c r="EE137" s="230">
        <f>'(3) HH &amp; income data inputs'!EE85</f>
        <v>0</v>
      </c>
      <c r="EF137" s="230">
        <f>'(3) HH &amp; income data inputs'!EF85</f>
        <v>0</v>
      </c>
      <c r="EG137" s="230">
        <f>'(3) HH &amp; income data inputs'!EG85</f>
        <v>0</v>
      </c>
      <c r="EH137" s="230">
        <f>'(3) HH &amp; income data inputs'!EH85</f>
        <v>0</v>
      </c>
      <c r="EI137" s="230">
        <f>'(3) HH &amp; income data inputs'!EI85</f>
        <v>0</v>
      </c>
      <c r="EJ137" s="230">
        <f>'(3) HH &amp; income data inputs'!EJ85</f>
        <v>0</v>
      </c>
      <c r="EK137" s="230">
        <f>'(3) HH &amp; income data inputs'!EK85</f>
        <v>0</v>
      </c>
      <c r="EL137" s="230">
        <f>'(3) HH &amp; income data inputs'!EL85</f>
        <v>0</v>
      </c>
      <c r="EM137" s="230">
        <f>'(3) HH &amp; income data inputs'!EM85</f>
        <v>0</v>
      </c>
      <c r="EN137" s="230">
        <f>'(3) HH &amp; income data inputs'!EN85</f>
        <v>0</v>
      </c>
      <c r="EO137" s="230">
        <f>'(3) HH &amp; income data inputs'!EO85</f>
        <v>0</v>
      </c>
      <c r="EP137" s="230">
        <f>'(3) HH &amp; income data inputs'!EP85</f>
        <v>0</v>
      </c>
      <c r="EQ137" s="230">
        <f>'(3) HH &amp; income data inputs'!EQ85</f>
        <v>0</v>
      </c>
      <c r="ER137" s="230">
        <f>'(3) HH &amp; income data inputs'!ER85</f>
        <v>0</v>
      </c>
      <c r="ES137" s="230">
        <f>'(3) HH &amp; income data inputs'!ES85</f>
        <v>0</v>
      </c>
      <c r="ET137" s="230">
        <f>'(3) HH &amp; income data inputs'!ET85</f>
        <v>28074.058823529413</v>
      </c>
      <c r="EU137" s="230">
        <f>'(3) HH &amp; income data inputs'!EU85</f>
        <v>0</v>
      </c>
      <c r="EV137" s="230">
        <f>'(3) HH &amp; income data inputs'!EV85</f>
        <v>0</v>
      </c>
      <c r="EW137" s="230">
        <f>'(3) HH &amp; income data inputs'!EW85</f>
        <v>0</v>
      </c>
      <c r="EX137" s="230">
        <f>'(3) HH &amp; income data inputs'!EX85</f>
        <v>0</v>
      </c>
      <c r="EY137" s="230">
        <f>'(3) HH &amp; income data inputs'!EY85</f>
        <v>0</v>
      </c>
      <c r="EZ137" s="230">
        <f>'(3) HH &amp; income data inputs'!EZ85</f>
        <v>0</v>
      </c>
      <c r="FA137" s="230">
        <f>'(3) HH &amp; income data inputs'!FA85</f>
        <v>0</v>
      </c>
      <c r="FB137" s="230">
        <f>'(3) HH &amp; income data inputs'!FB85</f>
        <v>0</v>
      </c>
      <c r="FC137" s="230">
        <f>'(3) HH &amp; income data inputs'!FC85</f>
        <v>0</v>
      </c>
      <c r="FD137" s="230">
        <f>'(3) HH &amp; income data inputs'!FD85</f>
        <v>28074.058823529413</v>
      </c>
      <c r="FE137" s="231">
        <f>'(3) HH &amp; income data inputs'!FE85</f>
        <v>28074.058823529413</v>
      </c>
      <c r="FF137" s="70"/>
      <c r="FG137" s="70"/>
      <c r="FH137" s="70"/>
      <c r="FI137" s="70"/>
    </row>
    <row r="138" spans="1:165" s="77" customFormat="1">
      <c r="A138" s="1" t="s">
        <v>539</v>
      </c>
      <c r="B138" s="2" t="s">
        <v>279</v>
      </c>
      <c r="C138" s="37" t="s">
        <v>373</v>
      </c>
      <c r="D138" s="1">
        <v>5</v>
      </c>
      <c r="E138" s="70">
        <v>3</v>
      </c>
      <c r="F138" s="65" t="s">
        <v>624</v>
      </c>
      <c r="G138" s="104">
        <v>0.84391653077000295</v>
      </c>
      <c r="H138" s="104">
        <v>1.4337356689594609</v>
      </c>
      <c r="I138" s="104">
        <v>1.5654994343848716</v>
      </c>
      <c r="J138" s="104">
        <v>0.71573065202097452</v>
      </c>
      <c r="K138" s="104">
        <v>0.87067941068290178</v>
      </c>
      <c r="L138" s="104">
        <v>10.885694362121196</v>
      </c>
      <c r="M138" s="104">
        <v>2.996259244378785</v>
      </c>
      <c r="N138" s="104">
        <v>3.0631640439328458</v>
      </c>
      <c r="O138" s="104">
        <v>0.93956519905605551</v>
      </c>
      <c r="P138" s="104">
        <v>4.5312505176291946</v>
      </c>
      <c r="Q138" s="104">
        <v>3.3712923996484045</v>
      </c>
      <c r="R138" s="104">
        <v>1.8968859250458749</v>
      </c>
      <c r="S138" s="104">
        <v>2.715809835944011</v>
      </c>
      <c r="T138" s="104">
        <v>1.3316043059006855</v>
      </c>
      <c r="U138" s="104">
        <v>2.0725227732980915</v>
      </c>
      <c r="V138" s="104">
        <v>3.777823973312914</v>
      </c>
      <c r="W138" s="104">
        <v>3.1175804262400253</v>
      </c>
      <c r="X138" s="104">
        <v>1.2884102825339681</v>
      </c>
      <c r="Y138" s="104">
        <v>1.8966326921970422</v>
      </c>
      <c r="Z138" s="104">
        <v>1.7122320609558288</v>
      </c>
      <c r="AA138" s="104">
        <v>2.1350135601138582</v>
      </c>
      <c r="AB138" s="104">
        <v>1.8217522156314681</v>
      </c>
      <c r="AC138" s="104">
        <v>1.8331441879774841</v>
      </c>
      <c r="AD138" s="104">
        <v>1.7620513959385598</v>
      </c>
      <c r="AE138" s="104">
        <v>1.6486975860748552</v>
      </c>
      <c r="AF138" s="104">
        <v>3.1155036159210487</v>
      </c>
      <c r="AG138" s="104">
        <v>2.2888947544968472</v>
      </c>
      <c r="AH138" s="104">
        <v>2.4347856951885567</v>
      </c>
      <c r="AI138" s="104">
        <v>1.4390691295190785</v>
      </c>
      <c r="AJ138" s="104">
        <v>2.1944258289733467</v>
      </c>
      <c r="AK138" s="104">
        <v>2.5617590149187608</v>
      </c>
      <c r="AL138" s="104">
        <v>2.0295708919609288</v>
      </c>
      <c r="AM138" s="104">
        <v>0.75579828254630843</v>
      </c>
      <c r="AN138" s="104">
        <v>1.347677862250412</v>
      </c>
      <c r="AO138" s="104">
        <v>0.51883738539751867</v>
      </c>
      <c r="AP138" s="104">
        <v>0.75985078431741115</v>
      </c>
      <c r="AQ138" s="104">
        <v>1.5261704558327778</v>
      </c>
      <c r="AR138" s="104">
        <v>0.70502091877915618</v>
      </c>
      <c r="AS138" s="104">
        <v>0.39463202571564371</v>
      </c>
      <c r="AT138" s="104">
        <v>1.7697784161253909</v>
      </c>
      <c r="AU138" s="104">
        <v>0.89368414624742754</v>
      </c>
      <c r="AV138" s="104">
        <v>2.8039711199358557</v>
      </c>
      <c r="AW138" s="104">
        <v>3.5577442902546421</v>
      </c>
      <c r="AX138" s="104">
        <v>3.005122015395266</v>
      </c>
      <c r="AY138" s="104">
        <v>0.80616616169520772</v>
      </c>
      <c r="AZ138" s="104">
        <v>4.2051532550784421</v>
      </c>
      <c r="BA138" s="146">
        <v>2.838388662933597</v>
      </c>
      <c r="BB138" s="104">
        <v>1.9423957440153825</v>
      </c>
      <c r="BC138" s="104">
        <v>2.0845810027523797</v>
      </c>
      <c r="BD138" s="104">
        <v>3.6050413828458709</v>
      </c>
      <c r="BE138" s="76">
        <v>109.8109715278466</v>
      </c>
      <c r="BF138" s="104"/>
      <c r="BG138" s="104">
        <f>DG138*G138</f>
        <v>11053.269356730503</v>
      </c>
      <c r="BH138" s="104">
        <f t="shared" ref="BH138:DD138" si="881">DH138*H138</f>
        <v>18778.476256297094</v>
      </c>
      <c r="BI138" s="104">
        <f t="shared" si="881"/>
        <v>20504.263508473869</v>
      </c>
      <c r="BJ138" s="104">
        <f t="shared" si="881"/>
        <v>9374.3437830728453</v>
      </c>
      <c r="BK138" s="104">
        <f t="shared" si="881"/>
        <v>11403.798478572913</v>
      </c>
      <c r="BL138" s="104">
        <f t="shared" si="881"/>
        <v>142576.31831169847</v>
      </c>
      <c r="BM138" s="104">
        <f t="shared" si="881"/>
        <v>39243.763195981832</v>
      </c>
      <c r="BN138" s="104">
        <f t="shared" si="881"/>
        <v>40120.054563392725</v>
      </c>
      <c r="BO138" s="104">
        <f t="shared" si="881"/>
        <v>12306.036017449509</v>
      </c>
      <c r="BP138" s="104">
        <f t="shared" si="881"/>
        <v>59348.443439639137</v>
      </c>
      <c r="BQ138" s="104">
        <f t="shared" si="881"/>
        <v>44155.792208042258</v>
      </c>
      <c r="BR138" s="104">
        <f t="shared" si="881"/>
        <v>24844.626576271148</v>
      </c>
      <c r="BS138" s="104">
        <f t="shared" si="881"/>
        <v>35570.552944327086</v>
      </c>
      <c r="BT138" s="104">
        <f t="shared" si="881"/>
        <v>17440.801943141189</v>
      </c>
      <c r="BU138" s="104">
        <f t="shared" si="881"/>
        <v>27145.045304800638</v>
      </c>
      <c r="BV138" s="104">
        <f t="shared" si="881"/>
        <v>49480.374464571119</v>
      </c>
      <c r="BW138" s="104">
        <f t="shared" si="881"/>
        <v>40832.777811640131</v>
      </c>
      <c r="BX138" s="104">
        <f t="shared" si="881"/>
        <v>16875.064506480692</v>
      </c>
      <c r="BY138" s="104">
        <f t="shared" si="881"/>
        <v>24841.30983725009</v>
      </c>
      <c r="BZ138" s="104">
        <f t="shared" si="881"/>
        <v>22426.106707148403</v>
      </c>
      <c r="CA138" s="104">
        <f t="shared" si="881"/>
        <v>27963.523760671698</v>
      </c>
      <c r="CB138" s="104">
        <f t="shared" si="881"/>
        <v>23860.556354101165</v>
      </c>
      <c r="CC138" s="104">
        <f t="shared" si="881"/>
        <v>24009.763691857719</v>
      </c>
      <c r="CD138" s="104">
        <f t="shared" si="881"/>
        <v>23078.619732618914</v>
      </c>
      <c r="CE138" s="104">
        <f t="shared" si="881"/>
        <v>21593.95845706368</v>
      </c>
      <c r="CF138" s="104">
        <f t="shared" si="881"/>
        <v>40805.576609836986</v>
      </c>
      <c r="CG138" s="104">
        <f t="shared" si="881"/>
        <v>29978.995941194888</v>
      </c>
      <c r="CH138" s="104">
        <f t="shared" si="881"/>
        <v>31889.815086662889</v>
      </c>
      <c r="CI138" s="104">
        <f t="shared" si="881"/>
        <v>18848.331714768992</v>
      </c>
      <c r="CJ138" s="104">
        <f t="shared" si="881"/>
        <v>28741.681062791653</v>
      </c>
      <c r="CK138" s="104">
        <f t="shared" si="881"/>
        <v>33552.859064265343</v>
      </c>
      <c r="CL138" s="104">
        <f t="shared" si="881"/>
        <v>26582.47934420166</v>
      </c>
      <c r="CM138" s="104">
        <f t="shared" si="881"/>
        <v>9899.1330205563008</v>
      </c>
      <c r="CN138" s="104">
        <f t="shared" si="881"/>
        <v>17651.326730103243</v>
      </c>
      <c r="CO138" s="104">
        <f t="shared" si="881"/>
        <v>6795.5172864169381</v>
      </c>
      <c r="CP138" s="104">
        <f t="shared" si="881"/>
        <v>9952.2110111056209</v>
      </c>
      <c r="CQ138" s="104">
        <f t="shared" si="881"/>
        <v>19989.14882874988</v>
      </c>
      <c r="CR138" s="104">
        <f t="shared" si="881"/>
        <v>9234.0721306707528</v>
      </c>
      <c r="CS138" s="104">
        <f t="shared" si="881"/>
        <v>5168.7269036515654</v>
      </c>
      <c r="CT138" s="104">
        <f t="shared" si="881"/>
        <v>23179.825044205845</v>
      </c>
      <c r="CU138" s="104">
        <f t="shared" si="881"/>
        <v>11705.104981531273</v>
      </c>
      <c r="CV138" s="104">
        <f t="shared" si="881"/>
        <v>36725.252945176639</v>
      </c>
      <c r="CW138" s="104">
        <f t="shared" si="881"/>
        <v>46597.861884129765</v>
      </c>
      <c r="CX138" s="104">
        <f t="shared" si="881"/>
        <v>39359.844101759103</v>
      </c>
      <c r="CY138" s="104">
        <f t="shared" si="881"/>
        <v>10558.830650429796</v>
      </c>
      <c r="CZ138" s="104">
        <f t="shared" si="881"/>
        <v>55077.356492003237</v>
      </c>
      <c r="DA138" s="104">
        <f t="shared" si="881"/>
        <v>37176.039675238419</v>
      </c>
      <c r="DB138" s="104">
        <f t="shared" si="881"/>
        <v>25440.69534504741</v>
      </c>
      <c r="DC138" s="104">
        <f t="shared" si="881"/>
        <v>27302.97900234523</v>
      </c>
      <c r="DD138" s="104">
        <f t="shared" si="881"/>
        <v>47217.339622910491</v>
      </c>
      <c r="DE138" s="76">
        <f t="shared" si="880"/>
        <v>1438258.6456910484</v>
      </c>
      <c r="DF138" s="147">
        <f>DE138-(FE138*BE138)</f>
        <v>0</v>
      </c>
      <c r="DG138" s="230">
        <f>'(3) HH &amp; income data inputs'!DG86</f>
        <v>13097.586021505376</v>
      </c>
      <c r="DH138" s="230">
        <f>'(3) HH &amp; income data inputs'!DH86</f>
        <v>13097.586021505376</v>
      </c>
      <c r="DI138" s="230">
        <f>'(3) HH &amp; income data inputs'!DI86</f>
        <v>13097.586021505376</v>
      </c>
      <c r="DJ138" s="230">
        <f>'(3) HH &amp; income data inputs'!DJ86</f>
        <v>13097.586021505376</v>
      </c>
      <c r="DK138" s="230">
        <f>'(3) HH &amp; income data inputs'!DK86</f>
        <v>13097.586021505376</v>
      </c>
      <c r="DL138" s="230">
        <f>'(3) HH &amp; income data inputs'!DL86</f>
        <v>13097.586021505376</v>
      </c>
      <c r="DM138" s="230">
        <f>'(3) HH &amp; income data inputs'!DM86</f>
        <v>13097.586021505376</v>
      </c>
      <c r="DN138" s="230">
        <f>'(3) HH &amp; income data inputs'!DN86</f>
        <v>13097.586021505376</v>
      </c>
      <c r="DO138" s="230">
        <f>'(3) HH &amp; income data inputs'!DO86</f>
        <v>13097.586021505376</v>
      </c>
      <c r="DP138" s="230">
        <f>'(3) HH &amp; income data inputs'!DP86</f>
        <v>13097.586021505376</v>
      </c>
      <c r="DQ138" s="230">
        <f>'(3) HH &amp; income data inputs'!DQ86</f>
        <v>13097.586021505376</v>
      </c>
      <c r="DR138" s="230">
        <f>'(3) HH &amp; income data inputs'!DR86</f>
        <v>13097.586021505376</v>
      </c>
      <c r="DS138" s="230">
        <f>'(3) HH &amp; income data inputs'!DS86</f>
        <v>13097.586021505376</v>
      </c>
      <c r="DT138" s="230">
        <f>'(3) HH &amp; income data inputs'!DT86</f>
        <v>13097.586021505376</v>
      </c>
      <c r="DU138" s="230">
        <f>'(3) HH &amp; income data inputs'!DU86</f>
        <v>13097.586021505376</v>
      </c>
      <c r="DV138" s="230">
        <f>'(3) HH &amp; income data inputs'!DV86</f>
        <v>13097.586021505376</v>
      </c>
      <c r="DW138" s="230">
        <f>'(3) HH &amp; income data inputs'!DW86</f>
        <v>13097.586021505376</v>
      </c>
      <c r="DX138" s="230">
        <f>'(3) HH &amp; income data inputs'!DX86</f>
        <v>13097.586021505376</v>
      </c>
      <c r="DY138" s="230">
        <f>'(3) HH &amp; income data inputs'!DY86</f>
        <v>13097.586021505376</v>
      </c>
      <c r="DZ138" s="230">
        <f>'(3) HH &amp; income data inputs'!DZ86</f>
        <v>13097.586021505376</v>
      </c>
      <c r="EA138" s="230">
        <f>'(3) HH &amp; income data inputs'!EA86</f>
        <v>13097.586021505376</v>
      </c>
      <c r="EB138" s="230">
        <f>'(3) HH &amp; income data inputs'!EB86</f>
        <v>13097.586021505376</v>
      </c>
      <c r="EC138" s="230">
        <f>'(3) HH &amp; income data inputs'!EC86</f>
        <v>13097.586021505376</v>
      </c>
      <c r="ED138" s="230">
        <f>'(3) HH &amp; income data inputs'!ED86</f>
        <v>13097.586021505376</v>
      </c>
      <c r="EE138" s="230">
        <f>'(3) HH &amp; income data inputs'!EE86</f>
        <v>13097.586021505376</v>
      </c>
      <c r="EF138" s="230">
        <f>'(3) HH &amp; income data inputs'!EF86</f>
        <v>13097.586021505376</v>
      </c>
      <c r="EG138" s="230">
        <f>'(3) HH &amp; income data inputs'!EG86</f>
        <v>13097.586021505376</v>
      </c>
      <c r="EH138" s="230">
        <f>'(3) HH &amp; income data inputs'!EH86</f>
        <v>13097.586021505376</v>
      </c>
      <c r="EI138" s="230">
        <f>'(3) HH &amp; income data inputs'!EI86</f>
        <v>13097.586021505376</v>
      </c>
      <c r="EJ138" s="230">
        <f>'(3) HH &amp; income data inputs'!EJ86</f>
        <v>13097.586021505376</v>
      </c>
      <c r="EK138" s="230">
        <f>'(3) HH &amp; income data inputs'!EK86</f>
        <v>13097.586021505376</v>
      </c>
      <c r="EL138" s="230">
        <f>'(3) HH &amp; income data inputs'!EL86</f>
        <v>13097.586021505376</v>
      </c>
      <c r="EM138" s="230">
        <f>'(3) HH &amp; income data inputs'!EM86</f>
        <v>13097.586021505376</v>
      </c>
      <c r="EN138" s="230">
        <f>'(3) HH &amp; income data inputs'!EN86</f>
        <v>13097.586021505376</v>
      </c>
      <c r="EO138" s="230">
        <f>'(3) HH &amp; income data inputs'!EO86</f>
        <v>13097.586021505376</v>
      </c>
      <c r="EP138" s="230">
        <f>'(3) HH &amp; income data inputs'!EP86</f>
        <v>13097.586021505376</v>
      </c>
      <c r="EQ138" s="230">
        <f>'(3) HH &amp; income data inputs'!EQ86</f>
        <v>13097.586021505376</v>
      </c>
      <c r="ER138" s="230">
        <f>'(3) HH &amp; income data inputs'!ER86</f>
        <v>13097.586021505376</v>
      </c>
      <c r="ES138" s="230">
        <f>'(3) HH &amp; income data inputs'!ES86</f>
        <v>13097.586021505376</v>
      </c>
      <c r="ET138" s="230">
        <f>'(3) HH &amp; income data inputs'!ET86</f>
        <v>13097.586021505376</v>
      </c>
      <c r="EU138" s="230">
        <f>'(3) HH &amp; income data inputs'!EU86</f>
        <v>13097.586021505376</v>
      </c>
      <c r="EV138" s="230">
        <f>'(3) HH &amp; income data inputs'!EV86</f>
        <v>13097.586021505376</v>
      </c>
      <c r="EW138" s="230">
        <f>'(3) HH &amp; income data inputs'!EW86</f>
        <v>13097.586021505376</v>
      </c>
      <c r="EX138" s="230">
        <f>'(3) HH &amp; income data inputs'!EX86</f>
        <v>13097.586021505376</v>
      </c>
      <c r="EY138" s="230">
        <f>'(3) HH &amp; income data inputs'!EY86</f>
        <v>13097.586021505376</v>
      </c>
      <c r="EZ138" s="230">
        <f>'(3) HH &amp; income data inputs'!EZ86</f>
        <v>13097.586021505376</v>
      </c>
      <c r="FA138" s="230">
        <f>'(3) HH &amp; income data inputs'!FA86</f>
        <v>13097.586021505376</v>
      </c>
      <c r="FB138" s="230">
        <f>'(3) HH &amp; income data inputs'!FB86</f>
        <v>13097.586021505376</v>
      </c>
      <c r="FC138" s="230">
        <f>'(3) HH &amp; income data inputs'!FC86</f>
        <v>13097.586021505376</v>
      </c>
      <c r="FD138" s="230">
        <f>'(3) HH &amp; income data inputs'!FD86</f>
        <v>13097.586021505376</v>
      </c>
      <c r="FE138" s="231">
        <f>'(3) HH &amp; income data inputs'!FE86</f>
        <v>13097.586021505376</v>
      </c>
      <c r="FF138" s="70"/>
      <c r="FG138" s="70"/>
      <c r="FH138" s="70"/>
      <c r="FI138" s="70"/>
    </row>
    <row r="139" spans="1:165" s="77" customFormat="1">
      <c r="A139" s="1" t="s">
        <v>539</v>
      </c>
      <c r="B139" s="2" t="s">
        <v>263</v>
      </c>
      <c r="C139" s="37" t="s">
        <v>373</v>
      </c>
      <c r="D139" s="1">
        <v>5</v>
      </c>
      <c r="E139" s="70">
        <v>3</v>
      </c>
      <c r="F139" s="65" t="s">
        <v>229</v>
      </c>
      <c r="G139" s="132">
        <v>2.2726379630841649</v>
      </c>
      <c r="H139" s="132">
        <v>3.8358390561057085</v>
      </c>
      <c r="I139" s="132">
        <v>4.2198888377748931</v>
      </c>
      <c r="J139" s="132">
        <v>2.0263556105701217</v>
      </c>
      <c r="K139" s="132">
        <v>2.5554592825722562</v>
      </c>
      <c r="L139" s="132">
        <v>34.530884801231721</v>
      </c>
      <c r="M139" s="132">
        <v>7.0320788819695652</v>
      </c>
      <c r="N139" s="132">
        <v>7.5708254033408817</v>
      </c>
      <c r="O139" s="132">
        <v>1.886708511577613</v>
      </c>
      <c r="P139" s="132">
        <v>10.536934234046157</v>
      </c>
      <c r="Q139" s="132">
        <v>7.7664290918928582</v>
      </c>
      <c r="R139" s="132">
        <v>5.0397225786036595</v>
      </c>
      <c r="S139" s="132">
        <v>6.735312443281777</v>
      </c>
      <c r="T139" s="132">
        <v>3.5770888145230892</v>
      </c>
      <c r="U139" s="132">
        <v>5.3256173197305312</v>
      </c>
      <c r="V139" s="132">
        <v>12.847102474306769</v>
      </c>
      <c r="W139" s="132">
        <v>7.5099680143630261</v>
      </c>
      <c r="X139" s="132">
        <v>3.636335031887576</v>
      </c>
      <c r="Y139" s="132">
        <v>4.9988823695981797</v>
      </c>
      <c r="Z139" s="132">
        <v>4.6824978196727312</v>
      </c>
      <c r="AA139" s="132">
        <v>5.532933672068558</v>
      </c>
      <c r="AB139" s="132">
        <v>4.9995005842506757</v>
      </c>
      <c r="AC139" s="132">
        <v>5.1312014171442479</v>
      </c>
      <c r="AD139" s="132">
        <v>4.7852380091845506</v>
      </c>
      <c r="AE139" s="132">
        <v>4.2459362494686292</v>
      </c>
      <c r="AF139" s="132">
        <v>8.4185211022987954</v>
      </c>
      <c r="AG139" s="132">
        <v>5.7967054225176442</v>
      </c>
      <c r="AH139" s="132">
        <v>6.3829517413425032</v>
      </c>
      <c r="AI139" s="132">
        <v>3.8796299088210415</v>
      </c>
      <c r="AJ139" s="132">
        <v>6.122215762029203</v>
      </c>
      <c r="AK139" s="132">
        <v>7.0618750957661609</v>
      </c>
      <c r="AL139" s="132">
        <v>5.5601337780546878</v>
      </c>
      <c r="AM139" s="132">
        <v>2.5702145082378172</v>
      </c>
      <c r="AN139" s="132">
        <v>4.5829969106534767</v>
      </c>
      <c r="AO139" s="132">
        <v>1.7643905869595198</v>
      </c>
      <c r="AP139" s="132">
        <v>2.0835947331395746</v>
      </c>
      <c r="AQ139" s="132">
        <v>4.2804780926943762</v>
      </c>
      <c r="AR139" s="132">
        <v>1.8251791307708241</v>
      </c>
      <c r="AS139" s="132">
        <v>2.1227911955721153</v>
      </c>
      <c r="AT139" s="132">
        <v>2.8586415542454926</v>
      </c>
      <c r="AU139" s="132">
        <v>2.487190469611551</v>
      </c>
      <c r="AV139" s="132">
        <v>4.8189909461809952</v>
      </c>
      <c r="AW139" s="132">
        <v>9.1132845252836265</v>
      </c>
      <c r="AX139" s="132">
        <v>5.6263837401227592</v>
      </c>
      <c r="AY139" s="132">
        <v>2.741498641487667</v>
      </c>
      <c r="AZ139" s="132">
        <v>4.2900914788347118</v>
      </c>
      <c r="BA139" s="145">
        <v>7.5536324691534213</v>
      </c>
      <c r="BB139" s="132">
        <v>5.0674888043376036</v>
      </c>
      <c r="BC139" s="132">
        <v>5.3559674175561955</v>
      </c>
      <c r="BD139" s="132">
        <v>6.3686319815596724</v>
      </c>
      <c r="BE139" s="76">
        <v>282.01485846948134</v>
      </c>
      <c r="BF139" s="104"/>
      <c r="BG139" s="104">
        <f t="shared" ref="BG139:BG142" si="882">DG139*G139</f>
        <v>14603.818282768067</v>
      </c>
      <c r="BH139" s="104">
        <f t="shared" ref="BH139:BH142" si="883">DH139*H139</f>
        <v>24648.843083344102</v>
      </c>
      <c r="BI139" s="104">
        <f t="shared" ref="BI139:BI142" si="884">DI139*I139</f>
        <v>27116.721079812214</v>
      </c>
      <c r="BJ139" s="104">
        <f t="shared" ref="BJ139:BJ142" si="885">DJ139*J139</f>
        <v>13021.224494936267</v>
      </c>
      <c r="BK139" s="104">
        <f t="shared" ref="BK139:BK142" si="886">DK139*K139</f>
        <v>16421.209008166159</v>
      </c>
      <c r="BL139" s="104">
        <f t="shared" ref="BL139:BL142" si="887">DL139*L139</f>
        <v>221893.13694999213</v>
      </c>
      <c r="BM139" s="104">
        <f t="shared" ref="BM139:BM142" si="888">DM139*M139</f>
        <v>45187.664648093858</v>
      </c>
      <c r="BN139" s="104">
        <f t="shared" ref="BN139:BN142" si="889">DN139*N139</f>
        <v>48649.613461050816</v>
      </c>
      <c r="BO139" s="104">
        <f t="shared" ref="BO139:BO142" si="890">DO139*O139</f>
        <v>12123.861654691045</v>
      </c>
      <c r="BP139" s="104">
        <f t="shared" ref="BP139:BP142" si="891">DP139*P139</f>
        <v>67709.628771078147</v>
      </c>
      <c r="BQ139" s="104">
        <f t="shared" ref="BQ139:BQ142" si="892">DQ139*Q139</f>
        <v>49906.549572060605</v>
      </c>
      <c r="BR139" s="104">
        <f t="shared" ref="BR139:BR142" si="893">DR139*R139</f>
        <v>32384.917408319063</v>
      </c>
      <c r="BS139" s="104">
        <f t="shared" ref="BS139:BS142" si="894">DS139*S139</f>
        <v>43280.663527185374</v>
      </c>
      <c r="BT139" s="104">
        <f t="shared" ref="BT139:BT142" si="895">DT139*T139</f>
        <v>22986.131481199242</v>
      </c>
      <c r="BU139" s="104">
        <f t="shared" ref="BU139:BU142" si="896">DU139*U139</f>
        <v>34222.057733894639</v>
      </c>
      <c r="BV139" s="104">
        <f t="shared" ref="BV139:BV142" si="897">DV139*V139</f>
        <v>82554.614083918597</v>
      </c>
      <c r="BW139" s="104">
        <f t="shared" ref="BW139:BW142" si="898">DW139*W139</f>
        <v>48258.547983736411</v>
      </c>
      <c r="BX139" s="104">
        <f t="shared" ref="BX139:BX142" si="899">DX139*X139</f>
        <v>23366.843678384474</v>
      </c>
      <c r="BY139" s="104">
        <f t="shared" ref="BY139:BY142" si="900">DY139*Y139</f>
        <v>32122.480979537024</v>
      </c>
      <c r="BZ139" s="104">
        <f t="shared" ref="BZ139:BZ142" si="901">DZ139*Z139</f>
        <v>30089.41519887203</v>
      </c>
      <c r="CA139" s="104">
        <f t="shared" ref="CA139:CA142" si="902">EA139*AA139</f>
        <v>35554.258632484809</v>
      </c>
      <c r="CB139" s="104">
        <f t="shared" ref="CB139:CB142" si="903">EB139*AB139</f>
        <v>32126.453585201212</v>
      </c>
      <c r="CC139" s="104">
        <f t="shared" ref="CC139:CC142" si="904">EC139*AC139</f>
        <v>32972.754255395419</v>
      </c>
      <c r="CD139" s="104">
        <f t="shared" ref="CD139:CD142" si="905">ED139*AD139</f>
        <v>30749.616727817534</v>
      </c>
      <c r="CE139" s="104">
        <f t="shared" ref="CE139:CE142" si="906">EE139*AE139</f>
        <v>27284.099990703744</v>
      </c>
      <c r="CF139" s="104">
        <f t="shared" ref="CF139:CF142" si="907">EF139*AF139</f>
        <v>54096.848853469084</v>
      </c>
      <c r="CG139" s="104">
        <f t="shared" ref="CG139:CG142" si="908">EG139*AG139</f>
        <v>37249.238111952145</v>
      </c>
      <c r="CH139" s="104">
        <f t="shared" ref="CH139:CH142" si="909">EH139*AH139</f>
        <v>41016.41741993191</v>
      </c>
      <c r="CI139" s="104">
        <f t="shared" ref="CI139:CI142" si="910">EI139*AI139</f>
        <v>24930.240149612549</v>
      </c>
      <c r="CJ139" s="104">
        <f t="shared" ref="CJ139:CJ142" si="911">EJ139*AJ139</f>
        <v>39340.945601048988</v>
      </c>
      <c r="CK139" s="104">
        <f t="shared" ref="CK139:CK142" si="912">EK139*AK139</f>
        <v>45379.133108476999</v>
      </c>
      <c r="CL139" s="104">
        <f t="shared" ref="CL139:CL142" si="913">EL139*AL139</f>
        <v>35729.044679160892</v>
      </c>
      <c r="CM139" s="104">
        <f t="shared" ref="CM139:CM142" si="914">EM139*AM139</f>
        <v>16516.025093192155</v>
      </c>
      <c r="CN139" s="104">
        <f t="shared" ref="CN139:CN142" si="915">EN139*AN139</f>
        <v>29450.029067912808</v>
      </c>
      <c r="CO139" s="104">
        <f t="shared" ref="CO139:CO142" si="916">EO139*AO139</f>
        <v>11337.854920286336</v>
      </c>
      <c r="CP139" s="104">
        <f t="shared" ref="CP139:CP142" si="917">EP139*AP139</f>
        <v>13389.039236328237</v>
      </c>
      <c r="CQ139" s="104">
        <f t="shared" ref="CQ139:CQ142" si="918">EQ139*AQ139</f>
        <v>27506.063545750629</v>
      </c>
      <c r="CR139" s="104">
        <f t="shared" ref="CR139:CR142" si="919">ER139*AR139</f>
        <v>11728.478003203434</v>
      </c>
      <c r="CS139" s="104">
        <f t="shared" ref="CS139:CS142" si="920">ES139*AS139</f>
        <v>13640.913060487785</v>
      </c>
      <c r="CT139" s="104">
        <f t="shared" ref="CT139:CT142" si="921">ET139*AT139</f>
        <v>18369.437839151677</v>
      </c>
      <c r="CU139" s="104">
        <f t="shared" ref="CU139:CU142" si="922">EU139*AU139</f>
        <v>15982.518220168662</v>
      </c>
      <c r="CV139" s="104">
        <f t="shared" ref="CV139:CV142" si="923">EV139*AV139</f>
        <v>30966.510824639212</v>
      </c>
      <c r="CW139" s="104">
        <f t="shared" ref="CW139:CW142" si="924">EW139*AW139</f>
        <v>58561.35175432494</v>
      </c>
      <c r="CX139" s="104">
        <f t="shared" ref="CX139:CX142" si="925">EX139*AX139</f>
        <v>36154.762467474793</v>
      </c>
      <c r="CY139" s="104">
        <f t="shared" ref="CY139:CY142" si="926">EY139*AY139</f>
        <v>17616.685381955271</v>
      </c>
      <c r="CZ139" s="104">
        <f t="shared" ref="CZ139:CZ142" si="927">EZ139*AZ139</f>
        <v>27567.838516756139</v>
      </c>
      <c r="DA139" s="104">
        <f t="shared" ref="DA139:DA142" si="928">FA139*BA139</f>
        <v>48539.132825463559</v>
      </c>
      <c r="DB139" s="104">
        <f t="shared" ref="DB139:DB142" si="929">FB139*BB139</f>
        <v>32563.341302315162</v>
      </c>
      <c r="DC139" s="104">
        <f t="shared" ref="DC139:DC142" si="930">FC139*BC139</f>
        <v>34417.08541569431</v>
      </c>
      <c r="DD139" s="104">
        <f t="shared" ref="DD139:DD142" si="931">FD139*BD139</f>
        <v>40924.399609300272</v>
      </c>
      <c r="DE139" s="76">
        <f t="shared" si="880"/>
        <v>1812208.4612807012</v>
      </c>
      <c r="DF139" s="147">
        <f t="shared" ref="DF139:DF142" si="932">DE139-(FE139*BE139)</f>
        <v>0</v>
      </c>
      <c r="DG139" s="230">
        <f>'(3) HH &amp; income data inputs'!DG87</f>
        <v>6425.9325594250968</v>
      </c>
      <c r="DH139" s="230">
        <f>'(3) HH &amp; income data inputs'!DH87</f>
        <v>6425.9325594250968</v>
      </c>
      <c r="DI139" s="230">
        <f>'(3) HH &amp; income data inputs'!DI87</f>
        <v>6425.9325594250968</v>
      </c>
      <c r="DJ139" s="230">
        <f>'(3) HH &amp; income data inputs'!DJ87</f>
        <v>6425.9325594250968</v>
      </c>
      <c r="DK139" s="230">
        <f>'(3) HH &amp; income data inputs'!DK87</f>
        <v>6425.9325594250968</v>
      </c>
      <c r="DL139" s="230">
        <f>'(3) HH &amp; income data inputs'!DL87</f>
        <v>6425.9325594250968</v>
      </c>
      <c r="DM139" s="230">
        <f>'(3) HH &amp; income data inputs'!DM87</f>
        <v>6425.9325594250968</v>
      </c>
      <c r="DN139" s="230">
        <f>'(3) HH &amp; income data inputs'!DN87</f>
        <v>6425.9325594250968</v>
      </c>
      <c r="DO139" s="230">
        <f>'(3) HH &amp; income data inputs'!DO87</f>
        <v>6425.9325594250968</v>
      </c>
      <c r="DP139" s="230">
        <f>'(3) HH &amp; income data inputs'!DP87</f>
        <v>6425.9325594250968</v>
      </c>
      <c r="DQ139" s="230">
        <f>'(3) HH &amp; income data inputs'!DQ87</f>
        <v>6425.9325594250968</v>
      </c>
      <c r="DR139" s="230">
        <f>'(3) HH &amp; income data inputs'!DR87</f>
        <v>6425.9325594250968</v>
      </c>
      <c r="DS139" s="230">
        <f>'(3) HH &amp; income data inputs'!DS87</f>
        <v>6425.9325594250968</v>
      </c>
      <c r="DT139" s="230">
        <f>'(3) HH &amp; income data inputs'!DT87</f>
        <v>6425.9325594250968</v>
      </c>
      <c r="DU139" s="230">
        <f>'(3) HH &amp; income data inputs'!DU87</f>
        <v>6425.9325594250968</v>
      </c>
      <c r="DV139" s="230">
        <f>'(3) HH &amp; income data inputs'!DV87</f>
        <v>6425.9325594250968</v>
      </c>
      <c r="DW139" s="230">
        <f>'(3) HH &amp; income data inputs'!DW87</f>
        <v>6425.9325594250968</v>
      </c>
      <c r="DX139" s="230">
        <f>'(3) HH &amp; income data inputs'!DX87</f>
        <v>6425.9325594250968</v>
      </c>
      <c r="DY139" s="230">
        <f>'(3) HH &amp; income data inputs'!DY87</f>
        <v>6425.9325594250968</v>
      </c>
      <c r="DZ139" s="230">
        <f>'(3) HH &amp; income data inputs'!DZ87</f>
        <v>6425.9325594250968</v>
      </c>
      <c r="EA139" s="230">
        <f>'(3) HH &amp; income data inputs'!EA87</f>
        <v>6425.9325594250968</v>
      </c>
      <c r="EB139" s="230">
        <f>'(3) HH &amp; income data inputs'!EB87</f>
        <v>6425.9325594250968</v>
      </c>
      <c r="EC139" s="230">
        <f>'(3) HH &amp; income data inputs'!EC87</f>
        <v>6425.9325594250968</v>
      </c>
      <c r="ED139" s="230">
        <f>'(3) HH &amp; income data inputs'!ED87</f>
        <v>6425.9325594250968</v>
      </c>
      <c r="EE139" s="230">
        <f>'(3) HH &amp; income data inputs'!EE87</f>
        <v>6425.9325594250968</v>
      </c>
      <c r="EF139" s="230">
        <f>'(3) HH &amp; income data inputs'!EF87</f>
        <v>6425.9325594250968</v>
      </c>
      <c r="EG139" s="230">
        <f>'(3) HH &amp; income data inputs'!EG87</f>
        <v>6425.9325594250968</v>
      </c>
      <c r="EH139" s="230">
        <f>'(3) HH &amp; income data inputs'!EH87</f>
        <v>6425.9325594250968</v>
      </c>
      <c r="EI139" s="230">
        <f>'(3) HH &amp; income data inputs'!EI87</f>
        <v>6425.9325594250968</v>
      </c>
      <c r="EJ139" s="230">
        <f>'(3) HH &amp; income data inputs'!EJ87</f>
        <v>6425.9325594250968</v>
      </c>
      <c r="EK139" s="230">
        <f>'(3) HH &amp; income data inputs'!EK87</f>
        <v>6425.9325594250968</v>
      </c>
      <c r="EL139" s="230">
        <f>'(3) HH &amp; income data inputs'!EL87</f>
        <v>6425.9325594250968</v>
      </c>
      <c r="EM139" s="230">
        <f>'(3) HH &amp; income data inputs'!EM87</f>
        <v>6425.9325594250968</v>
      </c>
      <c r="EN139" s="230">
        <f>'(3) HH &amp; income data inputs'!EN87</f>
        <v>6425.9325594250968</v>
      </c>
      <c r="EO139" s="230">
        <f>'(3) HH &amp; income data inputs'!EO87</f>
        <v>6425.9325594250968</v>
      </c>
      <c r="EP139" s="230">
        <f>'(3) HH &amp; income data inputs'!EP87</f>
        <v>6425.9325594250968</v>
      </c>
      <c r="EQ139" s="230">
        <f>'(3) HH &amp; income data inputs'!EQ87</f>
        <v>6425.9325594250968</v>
      </c>
      <c r="ER139" s="230">
        <f>'(3) HH &amp; income data inputs'!ER87</f>
        <v>6425.9325594250968</v>
      </c>
      <c r="ES139" s="230">
        <f>'(3) HH &amp; income data inputs'!ES87</f>
        <v>6425.9325594250968</v>
      </c>
      <c r="ET139" s="230">
        <f>'(3) HH &amp; income data inputs'!ET87</f>
        <v>6425.9325594250968</v>
      </c>
      <c r="EU139" s="230">
        <f>'(3) HH &amp; income data inputs'!EU87</f>
        <v>6425.9325594250968</v>
      </c>
      <c r="EV139" s="230">
        <f>'(3) HH &amp; income data inputs'!EV87</f>
        <v>6425.9325594250968</v>
      </c>
      <c r="EW139" s="230">
        <f>'(3) HH &amp; income data inputs'!EW87</f>
        <v>6425.9325594250968</v>
      </c>
      <c r="EX139" s="230">
        <f>'(3) HH &amp; income data inputs'!EX87</f>
        <v>6425.9325594250968</v>
      </c>
      <c r="EY139" s="230">
        <f>'(3) HH &amp; income data inputs'!EY87</f>
        <v>6425.9325594250968</v>
      </c>
      <c r="EZ139" s="230">
        <f>'(3) HH &amp; income data inputs'!EZ87</f>
        <v>6425.9325594250968</v>
      </c>
      <c r="FA139" s="230">
        <f>'(3) HH &amp; income data inputs'!FA87</f>
        <v>6425.9325594250968</v>
      </c>
      <c r="FB139" s="230">
        <f>'(3) HH &amp; income data inputs'!FB87</f>
        <v>6425.9325594250968</v>
      </c>
      <c r="FC139" s="230">
        <f>'(3) HH &amp; income data inputs'!FC87</f>
        <v>6425.9325594250968</v>
      </c>
      <c r="FD139" s="230">
        <f>'(3) HH &amp; income data inputs'!FD87</f>
        <v>6425.9325594250968</v>
      </c>
      <c r="FE139" s="231">
        <f>'(3) HH &amp; income data inputs'!FE87</f>
        <v>6425.9325594250968</v>
      </c>
      <c r="FF139" s="70"/>
      <c r="FG139" s="70"/>
      <c r="FH139" s="70"/>
      <c r="FI139" s="70"/>
    </row>
    <row r="140" spans="1:165" s="77" customFormat="1">
      <c r="A140" s="1" t="s">
        <v>539</v>
      </c>
      <c r="B140" s="2" t="s">
        <v>368</v>
      </c>
      <c r="C140" s="37" t="s">
        <v>373</v>
      </c>
      <c r="D140" s="1">
        <v>5</v>
      </c>
      <c r="E140" s="70">
        <v>3</v>
      </c>
      <c r="F140" s="65" t="s">
        <v>229</v>
      </c>
      <c r="G140" s="132">
        <v>28.657349129857877</v>
      </c>
      <c r="H140" s="132">
        <v>48.368891491889059</v>
      </c>
      <c r="I140" s="132">
        <v>53.211655211986226</v>
      </c>
      <c r="J140" s="132">
        <v>25.551795374635184</v>
      </c>
      <c r="K140" s="132">
        <v>32.223649361390677</v>
      </c>
      <c r="L140" s="132">
        <v>435.42510403587443</v>
      </c>
      <c r="M140" s="132">
        <v>88.672609937317716</v>
      </c>
      <c r="N140" s="132">
        <v>95.466057642680425</v>
      </c>
      <c r="O140" s="132">
        <v>23.790883282253695</v>
      </c>
      <c r="P140" s="132">
        <v>132.86788657425475</v>
      </c>
      <c r="Q140" s="132">
        <v>97.932567172563836</v>
      </c>
      <c r="R140" s="132">
        <v>63.549536617207352</v>
      </c>
      <c r="S140" s="132">
        <v>84.930465529961651</v>
      </c>
      <c r="T140" s="132">
        <v>45.106121032662344</v>
      </c>
      <c r="U140" s="132">
        <v>67.154591863113964</v>
      </c>
      <c r="V140" s="132">
        <v>161.99848233356093</v>
      </c>
      <c r="W140" s="132">
        <v>94.698662451981747</v>
      </c>
      <c r="X140" s="132">
        <v>45.853199785731064</v>
      </c>
      <c r="Y140" s="132">
        <v>63.034552643949191</v>
      </c>
      <c r="Z140" s="132">
        <v>59.045029167802483</v>
      </c>
      <c r="AA140" s="132">
        <v>69.768794910755062</v>
      </c>
      <c r="AB140" s="132">
        <v>63.042348163262673</v>
      </c>
      <c r="AC140" s="132">
        <v>64.703059992524842</v>
      </c>
      <c r="AD140" s="132">
        <v>60.340555128528905</v>
      </c>
      <c r="AE140" s="132">
        <v>53.540106018036987</v>
      </c>
      <c r="AF140" s="132">
        <v>106.15527079300047</v>
      </c>
      <c r="AG140" s="132">
        <v>73.094885236622432</v>
      </c>
      <c r="AH140" s="132">
        <v>80.487292521704717</v>
      </c>
      <c r="AI140" s="132">
        <v>48.921082283093853</v>
      </c>
      <c r="AJ140" s="132">
        <v>77.199482447566695</v>
      </c>
      <c r="AK140" s="132">
        <v>89.048332122455449</v>
      </c>
      <c r="AL140" s="132">
        <v>70.111780879605021</v>
      </c>
      <c r="AM140" s="132">
        <v>32.409708760316668</v>
      </c>
      <c r="AN140" s="132">
        <v>57.79034965667023</v>
      </c>
      <c r="AO140" s="132">
        <v>22.248487384816805</v>
      </c>
      <c r="AP140" s="132">
        <v>26.273565205996039</v>
      </c>
      <c r="AQ140" s="132">
        <v>53.975669304837702</v>
      </c>
      <c r="AR140" s="132">
        <v>23.015014456613194</v>
      </c>
      <c r="AS140" s="132">
        <v>26.767821980207582</v>
      </c>
      <c r="AT140" s="132">
        <v>36.046695684850157</v>
      </c>
      <c r="AU140" s="132">
        <v>31.362798121785012</v>
      </c>
      <c r="AV140" s="132">
        <v>60.766170521467473</v>
      </c>
      <c r="AW140" s="132">
        <v>114.91604936774172</v>
      </c>
      <c r="AX140" s="132">
        <v>70.94717495629645</v>
      </c>
      <c r="AY140" s="132">
        <v>34.569555285226741</v>
      </c>
      <c r="AZ140" s="132">
        <v>54.096891500109791</v>
      </c>
      <c r="BA140" s="132">
        <v>95.249259399590215</v>
      </c>
      <c r="BB140" s="132">
        <v>63.899661202733597</v>
      </c>
      <c r="BC140" s="132">
        <v>67.537298375828854</v>
      </c>
      <c r="BD140" s="132">
        <v>80.306724229606232</v>
      </c>
      <c r="BE140" s="76">
        <v>3556.130976532525</v>
      </c>
      <c r="BF140" s="104"/>
      <c r="BG140" s="104">
        <f t="shared" si="882"/>
        <v>81313.101876395987</v>
      </c>
      <c r="BH140" s="104">
        <f t="shared" si="883"/>
        <v>137243.14079806246</v>
      </c>
      <c r="BI140" s="104">
        <f t="shared" si="884"/>
        <v>150984.12353694739</v>
      </c>
      <c r="BJ140" s="104">
        <f t="shared" si="885"/>
        <v>72501.32351766614</v>
      </c>
      <c r="BK140" s="104">
        <f t="shared" si="886"/>
        <v>91432.214175806323</v>
      </c>
      <c r="BL140" s="104">
        <f t="shared" si="887"/>
        <v>1235486.4256136089</v>
      </c>
      <c r="BM140" s="104">
        <f t="shared" si="888"/>
        <v>251601.95148569194</v>
      </c>
      <c r="BN140" s="104">
        <f t="shared" si="889"/>
        <v>270877.85529853235</v>
      </c>
      <c r="BO140" s="104">
        <f t="shared" si="890"/>
        <v>67504.866109328606</v>
      </c>
      <c r="BP140" s="104">
        <f t="shared" si="891"/>
        <v>377002.7698011084</v>
      </c>
      <c r="BQ140" s="104">
        <f t="shared" si="892"/>
        <v>277876.39308280876</v>
      </c>
      <c r="BR140" s="104">
        <f t="shared" si="893"/>
        <v>180317.09498799569</v>
      </c>
      <c r="BS140" s="104">
        <f t="shared" si="894"/>
        <v>240983.89438443354</v>
      </c>
      <c r="BT140" s="104">
        <f t="shared" si="895"/>
        <v>127985.27170667548</v>
      </c>
      <c r="BU140" s="104">
        <f t="shared" si="896"/>
        <v>190546.17176519911</v>
      </c>
      <c r="BV140" s="104">
        <f t="shared" si="897"/>
        <v>459658.67387524486</v>
      </c>
      <c r="BW140" s="104">
        <f t="shared" si="898"/>
        <v>268700.42838308454</v>
      </c>
      <c r="BX140" s="104">
        <f t="shared" si="899"/>
        <v>130105.05223776012</v>
      </c>
      <c r="BY140" s="104">
        <f t="shared" si="900"/>
        <v>178855.86617396618</v>
      </c>
      <c r="BZ140" s="104">
        <f t="shared" si="901"/>
        <v>167535.88931971483</v>
      </c>
      <c r="CA140" s="104">
        <f t="shared" si="902"/>
        <v>197963.77894774731</v>
      </c>
      <c r="CB140" s="104">
        <f t="shared" si="903"/>
        <v>178877.98538161669</v>
      </c>
      <c r="CC140" s="104">
        <f t="shared" si="904"/>
        <v>183590.13197787796</v>
      </c>
      <c r="CD140" s="104">
        <f t="shared" si="905"/>
        <v>171211.84810957746</v>
      </c>
      <c r="CE140" s="104">
        <f t="shared" si="906"/>
        <v>151916.07832916378</v>
      </c>
      <c r="CF140" s="104">
        <f t="shared" si="907"/>
        <v>301207.70450865699</v>
      </c>
      <c r="CG140" s="104">
        <f t="shared" si="908"/>
        <v>207401.31346260459</v>
      </c>
      <c r="CH140" s="104">
        <f t="shared" si="909"/>
        <v>228376.7206420993</v>
      </c>
      <c r="CI140" s="104">
        <f t="shared" si="910"/>
        <v>138809.94119739396</v>
      </c>
      <c r="CJ140" s="104">
        <f t="shared" si="911"/>
        <v>219047.80350125727</v>
      </c>
      <c r="CK140" s="104">
        <f t="shared" si="912"/>
        <v>252668.03530868923</v>
      </c>
      <c r="CL140" s="104">
        <f t="shared" si="913"/>
        <v>198936.97618594594</v>
      </c>
      <c r="CM140" s="104">
        <f t="shared" si="914"/>
        <v>91960.143915272958</v>
      </c>
      <c r="CN140" s="104">
        <f t="shared" si="915"/>
        <v>163975.82929990554</v>
      </c>
      <c r="CO140" s="104">
        <f t="shared" si="916"/>
        <v>63128.432190974658</v>
      </c>
      <c r="CP140" s="104">
        <f t="shared" si="917"/>
        <v>74549.291861242149</v>
      </c>
      <c r="CQ140" s="104">
        <f t="shared" si="918"/>
        <v>153151.95683811992</v>
      </c>
      <c r="CR140" s="104">
        <f t="shared" si="919"/>
        <v>65303.395883448764</v>
      </c>
      <c r="CS140" s="104">
        <f t="shared" si="920"/>
        <v>75951.70878586582</v>
      </c>
      <c r="CT140" s="104">
        <f t="shared" si="921"/>
        <v>102279.82446135626</v>
      </c>
      <c r="CU140" s="104">
        <f t="shared" si="922"/>
        <v>88989.612655711564</v>
      </c>
      <c r="CV140" s="104">
        <f t="shared" si="923"/>
        <v>172419.50020780027</v>
      </c>
      <c r="CW140" s="104">
        <f t="shared" si="924"/>
        <v>326065.76369398035</v>
      </c>
      <c r="CX140" s="104">
        <f t="shared" si="925"/>
        <v>201307.34489510799</v>
      </c>
      <c r="CY140" s="104">
        <f t="shared" si="926"/>
        <v>98088.54817630809</v>
      </c>
      <c r="CZ140" s="104">
        <f t="shared" si="927"/>
        <v>153495.91582292254</v>
      </c>
      <c r="DA140" s="104">
        <f t="shared" si="928"/>
        <v>270262.70636946935</v>
      </c>
      <c r="DB140" s="104">
        <f t="shared" si="929"/>
        <v>181310.54752135175</v>
      </c>
      <c r="DC140" s="104">
        <f t="shared" si="930"/>
        <v>191632.0730994828</v>
      </c>
      <c r="DD140" s="104">
        <f t="shared" si="931"/>
        <v>227864.37151083394</v>
      </c>
      <c r="DE140" s="76">
        <f t="shared" si="880"/>
        <v>10090257.792871812</v>
      </c>
      <c r="DF140" s="147">
        <f t="shared" si="932"/>
        <v>0</v>
      </c>
      <c r="DG140" s="230">
        <f>'(3) HH &amp; income data inputs'!DG88</f>
        <v>2837.4258033404935</v>
      </c>
      <c r="DH140" s="230">
        <f>'(3) HH &amp; income data inputs'!DH88</f>
        <v>2837.4258033404935</v>
      </c>
      <c r="DI140" s="230">
        <f>'(3) HH &amp; income data inputs'!DI88</f>
        <v>2837.4258033404935</v>
      </c>
      <c r="DJ140" s="230">
        <f>'(3) HH &amp; income data inputs'!DJ88</f>
        <v>2837.4258033404935</v>
      </c>
      <c r="DK140" s="230">
        <f>'(3) HH &amp; income data inputs'!DK88</f>
        <v>2837.4258033404935</v>
      </c>
      <c r="DL140" s="230">
        <f>'(3) HH &amp; income data inputs'!DL88</f>
        <v>2837.4258033404935</v>
      </c>
      <c r="DM140" s="230">
        <f>'(3) HH &amp; income data inputs'!DM88</f>
        <v>2837.4258033404935</v>
      </c>
      <c r="DN140" s="230">
        <f>'(3) HH &amp; income data inputs'!DN88</f>
        <v>2837.4258033404935</v>
      </c>
      <c r="DO140" s="230">
        <f>'(3) HH &amp; income data inputs'!DO88</f>
        <v>2837.4258033404935</v>
      </c>
      <c r="DP140" s="230">
        <f>'(3) HH &amp; income data inputs'!DP88</f>
        <v>2837.4258033404935</v>
      </c>
      <c r="DQ140" s="230">
        <f>'(3) HH &amp; income data inputs'!DQ88</f>
        <v>2837.4258033404935</v>
      </c>
      <c r="DR140" s="230">
        <f>'(3) HH &amp; income data inputs'!DR88</f>
        <v>2837.4258033404935</v>
      </c>
      <c r="DS140" s="230">
        <f>'(3) HH &amp; income data inputs'!DS88</f>
        <v>2837.4258033404935</v>
      </c>
      <c r="DT140" s="230">
        <f>'(3) HH &amp; income data inputs'!DT88</f>
        <v>2837.4258033404935</v>
      </c>
      <c r="DU140" s="230">
        <f>'(3) HH &amp; income data inputs'!DU88</f>
        <v>2837.4258033404935</v>
      </c>
      <c r="DV140" s="230">
        <f>'(3) HH &amp; income data inputs'!DV88</f>
        <v>2837.4258033404935</v>
      </c>
      <c r="DW140" s="230">
        <f>'(3) HH &amp; income data inputs'!DW88</f>
        <v>2837.4258033404935</v>
      </c>
      <c r="DX140" s="230">
        <f>'(3) HH &amp; income data inputs'!DX88</f>
        <v>2837.4258033404935</v>
      </c>
      <c r="DY140" s="230">
        <f>'(3) HH &amp; income data inputs'!DY88</f>
        <v>2837.4258033404935</v>
      </c>
      <c r="DZ140" s="230">
        <f>'(3) HH &amp; income data inputs'!DZ88</f>
        <v>2837.4258033404935</v>
      </c>
      <c r="EA140" s="230">
        <f>'(3) HH &amp; income data inputs'!EA88</f>
        <v>2837.4258033404935</v>
      </c>
      <c r="EB140" s="230">
        <f>'(3) HH &amp; income data inputs'!EB88</f>
        <v>2837.4258033404935</v>
      </c>
      <c r="EC140" s="230">
        <f>'(3) HH &amp; income data inputs'!EC88</f>
        <v>2837.4258033404935</v>
      </c>
      <c r="ED140" s="230">
        <f>'(3) HH &amp; income data inputs'!ED88</f>
        <v>2837.4258033404935</v>
      </c>
      <c r="EE140" s="230">
        <f>'(3) HH &amp; income data inputs'!EE88</f>
        <v>2837.4258033404935</v>
      </c>
      <c r="EF140" s="230">
        <f>'(3) HH &amp; income data inputs'!EF88</f>
        <v>2837.4258033404935</v>
      </c>
      <c r="EG140" s="230">
        <f>'(3) HH &amp; income data inputs'!EG88</f>
        <v>2837.4258033404935</v>
      </c>
      <c r="EH140" s="230">
        <f>'(3) HH &amp; income data inputs'!EH88</f>
        <v>2837.4258033404935</v>
      </c>
      <c r="EI140" s="230">
        <f>'(3) HH &amp; income data inputs'!EI88</f>
        <v>2837.4258033404935</v>
      </c>
      <c r="EJ140" s="230">
        <f>'(3) HH &amp; income data inputs'!EJ88</f>
        <v>2837.4258033404935</v>
      </c>
      <c r="EK140" s="230">
        <f>'(3) HH &amp; income data inputs'!EK88</f>
        <v>2837.4258033404935</v>
      </c>
      <c r="EL140" s="230">
        <f>'(3) HH &amp; income data inputs'!EL88</f>
        <v>2837.4258033404935</v>
      </c>
      <c r="EM140" s="230">
        <f>'(3) HH &amp; income data inputs'!EM88</f>
        <v>2837.4258033404935</v>
      </c>
      <c r="EN140" s="230">
        <f>'(3) HH &amp; income data inputs'!EN88</f>
        <v>2837.4258033404935</v>
      </c>
      <c r="EO140" s="230">
        <f>'(3) HH &amp; income data inputs'!EO88</f>
        <v>2837.4258033404935</v>
      </c>
      <c r="EP140" s="230">
        <f>'(3) HH &amp; income data inputs'!EP88</f>
        <v>2837.4258033404935</v>
      </c>
      <c r="EQ140" s="230">
        <f>'(3) HH &amp; income data inputs'!EQ88</f>
        <v>2837.4258033404935</v>
      </c>
      <c r="ER140" s="230">
        <f>'(3) HH &amp; income data inputs'!ER88</f>
        <v>2837.4258033404935</v>
      </c>
      <c r="ES140" s="230">
        <f>'(3) HH &amp; income data inputs'!ES88</f>
        <v>2837.4258033404935</v>
      </c>
      <c r="ET140" s="230">
        <f>'(3) HH &amp; income data inputs'!ET88</f>
        <v>2837.4258033404935</v>
      </c>
      <c r="EU140" s="230">
        <f>'(3) HH &amp; income data inputs'!EU88</f>
        <v>2837.4258033404935</v>
      </c>
      <c r="EV140" s="230">
        <f>'(3) HH &amp; income data inputs'!EV88</f>
        <v>2837.4258033404935</v>
      </c>
      <c r="EW140" s="230">
        <f>'(3) HH &amp; income data inputs'!EW88</f>
        <v>2837.4258033404935</v>
      </c>
      <c r="EX140" s="230">
        <f>'(3) HH &amp; income data inputs'!EX88</f>
        <v>2837.4258033404935</v>
      </c>
      <c r="EY140" s="230">
        <f>'(3) HH &amp; income data inputs'!EY88</f>
        <v>2837.4258033404935</v>
      </c>
      <c r="EZ140" s="230">
        <f>'(3) HH &amp; income data inputs'!EZ88</f>
        <v>2837.4258033404935</v>
      </c>
      <c r="FA140" s="230">
        <f>'(3) HH &amp; income data inputs'!FA88</f>
        <v>2837.4258033404935</v>
      </c>
      <c r="FB140" s="230">
        <f>'(3) HH &amp; income data inputs'!FB88</f>
        <v>2837.4258033404935</v>
      </c>
      <c r="FC140" s="230">
        <f>'(3) HH &amp; income data inputs'!FC88</f>
        <v>2837.4258033404935</v>
      </c>
      <c r="FD140" s="230">
        <f>'(3) HH &amp; income data inputs'!FD88</f>
        <v>2837.4258033404935</v>
      </c>
      <c r="FE140" s="231">
        <f>'(3) HH &amp; income data inputs'!FE88</f>
        <v>2837.4258033404935</v>
      </c>
      <c r="FF140" s="70"/>
      <c r="FG140" s="70"/>
      <c r="FH140" s="70"/>
      <c r="FI140" s="70"/>
    </row>
    <row r="141" spans="1:165" s="77" customFormat="1">
      <c r="A141" s="1" t="s">
        <v>539</v>
      </c>
      <c r="B141" s="2" t="s">
        <v>369</v>
      </c>
      <c r="C141" s="37" t="s">
        <v>373</v>
      </c>
      <c r="D141" s="1">
        <v>5</v>
      </c>
      <c r="E141" s="70">
        <v>3</v>
      </c>
      <c r="F141" s="65" t="s">
        <v>229</v>
      </c>
      <c r="G141" s="132">
        <v>49.431948584111595</v>
      </c>
      <c r="H141" s="132">
        <v>83.432998162638896</v>
      </c>
      <c r="I141" s="132">
        <v>91.786431208106038</v>
      </c>
      <c r="J141" s="132">
        <v>44.075082781286241</v>
      </c>
      <c r="K141" s="132">
        <v>55.583570246038484</v>
      </c>
      <c r="L141" s="132">
        <v>1173.7561913106879</v>
      </c>
      <c r="M141" s="132">
        <v>152.95412968513503</v>
      </c>
      <c r="N141" s="132">
        <v>164.67235791896906</v>
      </c>
      <c r="O141" s="132">
        <v>64.319297885197699</v>
      </c>
      <c r="P141" s="132">
        <v>229.18793039287323</v>
      </c>
      <c r="Q141" s="132">
        <v>168.92691655629909</v>
      </c>
      <c r="R141" s="132">
        <v>109.61856284651725</v>
      </c>
      <c r="S141" s="132">
        <v>146.49918896118598</v>
      </c>
      <c r="T141" s="132">
        <v>77.80494440053387</v>
      </c>
      <c r="U141" s="132">
        <v>115.83703423237428</v>
      </c>
      <c r="V141" s="132">
        <v>279.4361967371687</v>
      </c>
      <c r="W141" s="132">
        <v>163.34865420030278</v>
      </c>
      <c r="X141" s="132">
        <v>79.093603667049862</v>
      </c>
      <c r="Y141" s="132">
        <v>108.7302510500428</v>
      </c>
      <c r="Z141" s="132">
        <v>101.848598512875</v>
      </c>
      <c r="AA141" s="132">
        <v>120.34635399024344</v>
      </c>
      <c r="AB141" s="132">
        <v>108.74369778261196</v>
      </c>
      <c r="AC141" s="132">
        <v>111.60831102318497</v>
      </c>
      <c r="AD141" s="132">
        <v>104.08329134471431</v>
      </c>
      <c r="AE141" s="132">
        <v>92.352986170448844</v>
      </c>
      <c r="AF141" s="132">
        <v>183.11051255975215</v>
      </c>
      <c r="AG141" s="132">
        <v>126.08363015034313</v>
      </c>
      <c r="AH141" s="132">
        <v>138.8350223036484</v>
      </c>
      <c r="AI141" s="132">
        <v>84.385489151102831</v>
      </c>
      <c r="AJ141" s="132">
        <v>133.16377693469752</v>
      </c>
      <c r="AK141" s="132">
        <v>153.60222451252045</v>
      </c>
      <c r="AL141" s="132">
        <v>120.93798110482533</v>
      </c>
      <c r="AM141" s="132">
        <v>55.904509862596285</v>
      </c>
      <c r="AN141" s="132">
        <v>99.684362986316529</v>
      </c>
      <c r="AO141" s="132">
        <v>38.377104577850197</v>
      </c>
      <c r="AP141" s="132">
        <v>57.212708546226118</v>
      </c>
      <c r="AQ141" s="132">
        <v>93.104302766435993</v>
      </c>
      <c r="AR141" s="132">
        <v>52.148635181386652</v>
      </c>
      <c r="AS141" s="132">
        <v>46.172644714568406</v>
      </c>
      <c r="AT141" s="132">
        <v>103.63010198223613</v>
      </c>
      <c r="AU141" s="132">
        <v>60.362868903976654</v>
      </c>
      <c r="AV141" s="132">
        <v>146.1154039776834</v>
      </c>
      <c r="AW141" s="132">
        <v>198.22225070765342</v>
      </c>
      <c r="AX141" s="132">
        <v>153.40238782462364</v>
      </c>
      <c r="AY141" s="132">
        <v>59.630095990089458</v>
      </c>
      <c r="AZ141" s="132">
        <v>155.5223378056946</v>
      </c>
      <c r="BA141" s="132">
        <v>164.29839591861099</v>
      </c>
      <c r="BB141" s="132">
        <v>110.22250358197535</v>
      </c>
      <c r="BC141" s="132">
        <v>116.49717654259294</v>
      </c>
      <c r="BD141" s="132">
        <v>230.87259077871852</v>
      </c>
      <c r="BE141" s="76">
        <v>6878.9775490167231</v>
      </c>
      <c r="BF141" s="104"/>
      <c r="BG141" s="104">
        <f t="shared" si="882"/>
        <v>72592.136736362358</v>
      </c>
      <c r="BH141" s="104">
        <f t="shared" si="883"/>
        <v>122523.58615079269</v>
      </c>
      <c r="BI141" s="104">
        <f t="shared" si="884"/>
        <v>134790.82568359771</v>
      </c>
      <c r="BJ141" s="104">
        <f t="shared" si="885"/>
        <v>64725.436232428932</v>
      </c>
      <c r="BK141" s="104">
        <f t="shared" si="886"/>
        <v>81625.957445920591</v>
      </c>
      <c r="BL141" s="104">
        <f t="shared" si="887"/>
        <v>1723692.3159076935</v>
      </c>
      <c r="BM141" s="104">
        <f t="shared" si="888"/>
        <v>224617.22457899287</v>
      </c>
      <c r="BN141" s="104">
        <f t="shared" si="889"/>
        <v>241825.75571368897</v>
      </c>
      <c r="BO141" s="104">
        <f t="shared" si="890"/>
        <v>94454.606799980087</v>
      </c>
      <c r="BP141" s="104">
        <f t="shared" si="891"/>
        <v>336568.59698933433</v>
      </c>
      <c r="BQ141" s="104">
        <f t="shared" si="892"/>
        <v>248073.68870440265</v>
      </c>
      <c r="BR141" s="104">
        <f t="shared" si="893"/>
        <v>160977.78725954556</v>
      </c>
      <c r="BS141" s="104">
        <f t="shared" si="894"/>
        <v>215137.97172573526</v>
      </c>
      <c r="BT141" s="104">
        <f t="shared" si="895"/>
        <v>114258.63888570262</v>
      </c>
      <c r="BU141" s="104">
        <f t="shared" si="896"/>
        <v>170109.77857413402</v>
      </c>
      <c r="BV141" s="104">
        <f t="shared" si="897"/>
        <v>410359.51815894147</v>
      </c>
      <c r="BW141" s="104">
        <f t="shared" si="898"/>
        <v>239881.86144902429</v>
      </c>
      <c r="BX141" s="104">
        <f t="shared" si="899"/>
        <v>116151.06943640878</v>
      </c>
      <c r="BY141" s="104">
        <f t="shared" si="900"/>
        <v>159673.27766117369</v>
      </c>
      <c r="BZ141" s="104">
        <f t="shared" si="901"/>
        <v>149567.38711348071</v>
      </c>
      <c r="CA141" s="104">
        <f t="shared" si="902"/>
        <v>176731.83507458185</v>
      </c>
      <c r="CB141" s="104">
        <f t="shared" si="903"/>
        <v>159693.02454709014</v>
      </c>
      <c r="CC141" s="104">
        <f t="shared" si="904"/>
        <v>163899.78559966391</v>
      </c>
      <c r="CD141" s="104">
        <f t="shared" si="905"/>
        <v>152849.09322176044</v>
      </c>
      <c r="CE141" s="104">
        <f t="shared" si="906"/>
        <v>135622.82677748686</v>
      </c>
      <c r="CF141" s="104">
        <f t="shared" si="907"/>
        <v>268902.67825443076</v>
      </c>
      <c r="CG141" s="104">
        <f t="shared" si="908"/>
        <v>185157.17834826565</v>
      </c>
      <c r="CH141" s="104">
        <f t="shared" si="909"/>
        <v>203882.93829270036</v>
      </c>
      <c r="CI141" s="104">
        <f t="shared" si="910"/>
        <v>123922.34460671467</v>
      </c>
      <c r="CJ141" s="104">
        <f t="shared" si="911"/>
        <v>195554.56299938515</v>
      </c>
      <c r="CK141" s="104">
        <f t="shared" si="912"/>
        <v>225568.96914248381</v>
      </c>
      <c r="CL141" s="104">
        <f t="shared" si="913"/>
        <v>177600.65529366725</v>
      </c>
      <c r="CM141" s="104">
        <f t="shared" si="914"/>
        <v>82097.265844569643</v>
      </c>
      <c r="CN141" s="104">
        <f t="shared" si="915"/>
        <v>146389.14943979686</v>
      </c>
      <c r="CO141" s="104">
        <f t="shared" si="916"/>
        <v>56357.803057685145</v>
      </c>
      <c r="CP141" s="104">
        <f t="shared" si="917"/>
        <v>84018.390551171018</v>
      </c>
      <c r="CQ141" s="104">
        <f t="shared" si="918"/>
        <v>136726.15526504171</v>
      </c>
      <c r="CR141" s="104">
        <f t="shared" si="919"/>
        <v>76581.663562392059</v>
      </c>
      <c r="CS141" s="104">
        <f t="shared" si="920"/>
        <v>67805.761953651847</v>
      </c>
      <c r="CT141" s="104">
        <f t="shared" si="921"/>
        <v>152183.57253906867</v>
      </c>
      <c r="CU141" s="104">
        <f t="shared" si="922"/>
        <v>88644.485171782362</v>
      </c>
      <c r="CV141" s="104">
        <f t="shared" si="923"/>
        <v>214574.37322723833</v>
      </c>
      <c r="CW141" s="104">
        <f t="shared" si="924"/>
        <v>291094.66933262884</v>
      </c>
      <c r="CX141" s="104">
        <f t="shared" si="925"/>
        <v>225275.50362902012</v>
      </c>
      <c r="CY141" s="104">
        <f t="shared" si="926"/>
        <v>87568.388576660494</v>
      </c>
      <c r="CZ141" s="104">
        <f t="shared" si="927"/>
        <v>228388.70679636634</v>
      </c>
      <c r="DA141" s="104">
        <f t="shared" si="928"/>
        <v>241276.58252829441</v>
      </c>
      <c r="DB141" s="104">
        <f t="shared" si="929"/>
        <v>161864.6903597629</v>
      </c>
      <c r="DC141" s="104">
        <f t="shared" si="930"/>
        <v>171079.21518793268</v>
      </c>
      <c r="DD141" s="104">
        <f t="shared" si="931"/>
        <v>339042.56576027052</v>
      </c>
      <c r="DE141" s="76">
        <f t="shared" si="880"/>
        <v>10101962.25614891</v>
      </c>
      <c r="DF141" s="147">
        <f t="shared" si="932"/>
        <v>0</v>
      </c>
      <c r="DG141" s="230">
        <f>'(3) HH &amp; income data inputs'!DG89</f>
        <v>1468.5267082450175</v>
      </c>
      <c r="DH141" s="230">
        <f>'(3) HH &amp; income data inputs'!DH89</f>
        <v>1468.5267082450175</v>
      </c>
      <c r="DI141" s="230">
        <f>'(3) HH &amp; income data inputs'!DI89</f>
        <v>1468.5267082450175</v>
      </c>
      <c r="DJ141" s="230">
        <f>'(3) HH &amp; income data inputs'!DJ89</f>
        <v>1468.5267082450175</v>
      </c>
      <c r="DK141" s="230">
        <f>'(3) HH &amp; income data inputs'!DK89</f>
        <v>1468.5267082450175</v>
      </c>
      <c r="DL141" s="230">
        <f>'(3) HH &amp; income data inputs'!DL89</f>
        <v>1468.5267082450175</v>
      </c>
      <c r="DM141" s="230">
        <f>'(3) HH &amp; income data inputs'!DM89</f>
        <v>1468.5267082450175</v>
      </c>
      <c r="DN141" s="230">
        <f>'(3) HH &amp; income data inputs'!DN89</f>
        <v>1468.5267082450175</v>
      </c>
      <c r="DO141" s="230">
        <f>'(3) HH &amp; income data inputs'!DO89</f>
        <v>1468.5267082450175</v>
      </c>
      <c r="DP141" s="230">
        <f>'(3) HH &amp; income data inputs'!DP89</f>
        <v>1468.5267082450175</v>
      </c>
      <c r="DQ141" s="230">
        <f>'(3) HH &amp; income data inputs'!DQ89</f>
        <v>1468.5267082450175</v>
      </c>
      <c r="DR141" s="230">
        <f>'(3) HH &amp; income data inputs'!DR89</f>
        <v>1468.5267082450175</v>
      </c>
      <c r="DS141" s="230">
        <f>'(3) HH &amp; income data inputs'!DS89</f>
        <v>1468.5267082450175</v>
      </c>
      <c r="DT141" s="230">
        <f>'(3) HH &amp; income data inputs'!DT89</f>
        <v>1468.5267082450175</v>
      </c>
      <c r="DU141" s="230">
        <f>'(3) HH &amp; income data inputs'!DU89</f>
        <v>1468.5267082450175</v>
      </c>
      <c r="DV141" s="230">
        <f>'(3) HH &amp; income data inputs'!DV89</f>
        <v>1468.5267082450175</v>
      </c>
      <c r="DW141" s="230">
        <f>'(3) HH &amp; income data inputs'!DW89</f>
        <v>1468.5267082450175</v>
      </c>
      <c r="DX141" s="230">
        <f>'(3) HH &amp; income data inputs'!DX89</f>
        <v>1468.5267082450175</v>
      </c>
      <c r="DY141" s="230">
        <f>'(3) HH &amp; income data inputs'!DY89</f>
        <v>1468.5267082450175</v>
      </c>
      <c r="DZ141" s="230">
        <f>'(3) HH &amp; income data inputs'!DZ89</f>
        <v>1468.5267082450175</v>
      </c>
      <c r="EA141" s="230">
        <f>'(3) HH &amp; income data inputs'!EA89</f>
        <v>1468.5267082450175</v>
      </c>
      <c r="EB141" s="230">
        <f>'(3) HH &amp; income data inputs'!EB89</f>
        <v>1468.5267082450175</v>
      </c>
      <c r="EC141" s="230">
        <f>'(3) HH &amp; income data inputs'!EC89</f>
        <v>1468.5267082450175</v>
      </c>
      <c r="ED141" s="230">
        <f>'(3) HH &amp; income data inputs'!ED89</f>
        <v>1468.5267082450175</v>
      </c>
      <c r="EE141" s="230">
        <f>'(3) HH &amp; income data inputs'!EE89</f>
        <v>1468.5267082450175</v>
      </c>
      <c r="EF141" s="230">
        <f>'(3) HH &amp; income data inputs'!EF89</f>
        <v>1468.5267082450175</v>
      </c>
      <c r="EG141" s="230">
        <f>'(3) HH &amp; income data inputs'!EG89</f>
        <v>1468.5267082450175</v>
      </c>
      <c r="EH141" s="230">
        <f>'(3) HH &amp; income data inputs'!EH89</f>
        <v>1468.5267082450175</v>
      </c>
      <c r="EI141" s="230">
        <f>'(3) HH &amp; income data inputs'!EI89</f>
        <v>1468.5267082450175</v>
      </c>
      <c r="EJ141" s="230">
        <f>'(3) HH &amp; income data inputs'!EJ89</f>
        <v>1468.5267082450175</v>
      </c>
      <c r="EK141" s="230">
        <f>'(3) HH &amp; income data inputs'!EK89</f>
        <v>1468.5267082450175</v>
      </c>
      <c r="EL141" s="230">
        <f>'(3) HH &amp; income data inputs'!EL89</f>
        <v>1468.5267082450175</v>
      </c>
      <c r="EM141" s="230">
        <f>'(3) HH &amp; income data inputs'!EM89</f>
        <v>1468.5267082450175</v>
      </c>
      <c r="EN141" s="230">
        <f>'(3) HH &amp; income data inputs'!EN89</f>
        <v>1468.5267082450175</v>
      </c>
      <c r="EO141" s="230">
        <f>'(3) HH &amp; income data inputs'!EO89</f>
        <v>1468.5267082450175</v>
      </c>
      <c r="EP141" s="230">
        <f>'(3) HH &amp; income data inputs'!EP89</f>
        <v>1468.5267082450175</v>
      </c>
      <c r="EQ141" s="230">
        <f>'(3) HH &amp; income data inputs'!EQ89</f>
        <v>1468.5267082450175</v>
      </c>
      <c r="ER141" s="230">
        <f>'(3) HH &amp; income data inputs'!ER89</f>
        <v>1468.5267082450175</v>
      </c>
      <c r="ES141" s="230">
        <f>'(3) HH &amp; income data inputs'!ES89</f>
        <v>1468.5267082450175</v>
      </c>
      <c r="ET141" s="230">
        <f>'(3) HH &amp; income data inputs'!ET89</f>
        <v>1468.5267082450175</v>
      </c>
      <c r="EU141" s="230">
        <f>'(3) HH &amp; income data inputs'!EU89</f>
        <v>1468.5267082450175</v>
      </c>
      <c r="EV141" s="230">
        <f>'(3) HH &amp; income data inputs'!EV89</f>
        <v>1468.5267082450175</v>
      </c>
      <c r="EW141" s="230">
        <f>'(3) HH &amp; income data inputs'!EW89</f>
        <v>1468.5267082450175</v>
      </c>
      <c r="EX141" s="230">
        <f>'(3) HH &amp; income data inputs'!EX89</f>
        <v>1468.5267082450175</v>
      </c>
      <c r="EY141" s="230">
        <f>'(3) HH &amp; income data inputs'!EY89</f>
        <v>1468.5267082450175</v>
      </c>
      <c r="EZ141" s="230">
        <f>'(3) HH &amp; income data inputs'!EZ89</f>
        <v>1468.5267082450175</v>
      </c>
      <c r="FA141" s="230">
        <f>'(3) HH &amp; income data inputs'!FA89</f>
        <v>1468.5267082450175</v>
      </c>
      <c r="FB141" s="230">
        <f>'(3) HH &amp; income data inputs'!FB89</f>
        <v>1468.5267082450175</v>
      </c>
      <c r="FC141" s="230">
        <f>'(3) HH &amp; income data inputs'!FC89</f>
        <v>1468.5267082450175</v>
      </c>
      <c r="FD141" s="230">
        <f>'(3) HH &amp; income data inputs'!FD89</f>
        <v>1468.5267082450175</v>
      </c>
      <c r="FE141" s="231">
        <f>'(3) HH &amp; income data inputs'!FE89</f>
        <v>1468.5267082450175</v>
      </c>
      <c r="FF141" s="70"/>
      <c r="FG141" s="70"/>
      <c r="FH141" s="70"/>
      <c r="FI141" s="70"/>
    </row>
    <row r="142" spans="1:165" s="77" customFormat="1">
      <c r="A142" s="1" t="s">
        <v>539</v>
      </c>
      <c r="B142" s="2" t="s">
        <v>281</v>
      </c>
      <c r="C142" s="37" t="s">
        <v>373</v>
      </c>
      <c r="D142" s="1">
        <v>5</v>
      </c>
      <c r="E142" s="70">
        <v>3</v>
      </c>
      <c r="F142" s="65" t="s">
        <v>229</v>
      </c>
      <c r="G142" s="132">
        <v>23.34424344511163</v>
      </c>
      <c r="H142" s="132">
        <v>39.391899666686655</v>
      </c>
      <c r="I142" s="132">
        <v>42.716867010077394</v>
      </c>
      <c r="J142" s="132">
        <v>20.851194864782158</v>
      </c>
      <c r="K142" s="132">
        <v>25.748281188233413</v>
      </c>
      <c r="L142" s="132">
        <v>825.5316940300022</v>
      </c>
      <c r="M142" s="132">
        <v>71.84762338146092</v>
      </c>
      <c r="N142" s="132">
        <v>77.514710206201698</v>
      </c>
      <c r="O142" s="132">
        <v>45.100843647275354</v>
      </c>
      <c r="P142" s="132">
        <v>107.61553882957219</v>
      </c>
      <c r="Q142" s="132">
        <v>79.288432716053421</v>
      </c>
      <c r="R142" s="132">
        <v>51.741932903755639</v>
      </c>
      <c r="S142" s="132">
        <v>68.283918919885139</v>
      </c>
      <c r="T142" s="132">
        <v>36.7400982261655</v>
      </c>
      <c r="U142" s="132">
        <v>54.609133430821814</v>
      </c>
      <c r="V142" s="132">
        <v>129.95656791960681</v>
      </c>
      <c r="W142" s="132">
        <v>76.812575936478339</v>
      </c>
      <c r="X142" s="132">
        <v>37.413862101332739</v>
      </c>
      <c r="Y142" s="132">
        <v>51.307515271768438</v>
      </c>
      <c r="Z142" s="132">
        <v>48.124569131635369</v>
      </c>
      <c r="AA142" s="132">
        <v>56.753153833831988</v>
      </c>
      <c r="AB142" s="132">
        <v>51.388975535857114</v>
      </c>
      <c r="AC142" s="132">
        <v>52.779303004412895</v>
      </c>
      <c r="AD142" s="132">
        <v>49.168235068055836</v>
      </c>
      <c r="AE142" s="132">
        <v>43.541687736085066</v>
      </c>
      <c r="AF142" s="132">
        <v>86.484572810857145</v>
      </c>
      <c r="AG142" s="132">
        <v>59.406650409519571</v>
      </c>
      <c r="AH142" s="132">
        <v>65.500301347184717</v>
      </c>
      <c r="AI142" s="132">
        <v>39.852641387552438</v>
      </c>
      <c r="AJ142" s="132">
        <v>62.965593788872923</v>
      </c>
      <c r="AK142" s="132">
        <v>72.599250930667694</v>
      </c>
      <c r="AL142" s="132">
        <v>57.148092904685456</v>
      </c>
      <c r="AM142" s="132">
        <v>26.599530946056348</v>
      </c>
      <c r="AN142" s="132">
        <v>47.430114397023004</v>
      </c>
      <c r="AO142" s="132">
        <v>18.259939732009997</v>
      </c>
      <c r="AP142" s="132">
        <v>34.676923648582225</v>
      </c>
      <c r="AQ142" s="132">
        <v>44.031850910157161</v>
      </c>
      <c r="AR142" s="132">
        <v>32.602121896633832</v>
      </c>
      <c r="AS142" s="132">
        <v>22.198677541378729</v>
      </c>
      <c r="AT142" s="132">
        <v>74.244041220986432</v>
      </c>
      <c r="AU142" s="132">
        <v>32.562787578891083</v>
      </c>
      <c r="AV142" s="132">
        <v>94.534048799020582</v>
      </c>
      <c r="AW142" s="132">
        <v>92.77305026652067</v>
      </c>
      <c r="AX142" s="132">
        <v>91.469712382363809</v>
      </c>
      <c r="AY142" s="132">
        <v>28.372175831666141</v>
      </c>
      <c r="AZ142" s="132">
        <v>110.82006646471504</v>
      </c>
      <c r="BA142" s="132">
        <v>77.556497601724999</v>
      </c>
      <c r="BB142" s="132">
        <v>51.991944818070763</v>
      </c>
      <c r="BC142" s="132">
        <v>54.920097624391104</v>
      </c>
      <c r="BD142" s="132">
        <v>165.57216504948394</v>
      </c>
      <c r="BE142" s="76">
        <v>3712.1457082941643</v>
      </c>
      <c r="BF142" s="104"/>
      <c r="BG142" s="104">
        <f t="shared" si="882"/>
        <v>9337.6973780446515</v>
      </c>
      <c r="BH142" s="104">
        <f t="shared" si="883"/>
        <v>15756.759866674662</v>
      </c>
      <c r="BI142" s="104">
        <f t="shared" si="884"/>
        <v>17086.746804030958</v>
      </c>
      <c r="BJ142" s="104">
        <f t="shared" si="885"/>
        <v>8340.477945912864</v>
      </c>
      <c r="BK142" s="104">
        <f t="shared" si="886"/>
        <v>10299.312475293365</v>
      </c>
      <c r="BL142" s="104">
        <f t="shared" si="887"/>
        <v>330212.6776120009</v>
      </c>
      <c r="BM142" s="104">
        <f t="shared" si="888"/>
        <v>28739.049352584367</v>
      </c>
      <c r="BN142" s="104">
        <f t="shared" si="889"/>
        <v>31005.884082480679</v>
      </c>
      <c r="BO142" s="104">
        <f t="shared" si="890"/>
        <v>18040.33745891014</v>
      </c>
      <c r="BP142" s="104">
        <f t="shared" si="891"/>
        <v>43046.215531828871</v>
      </c>
      <c r="BQ142" s="104">
        <f t="shared" si="892"/>
        <v>31715.373086421368</v>
      </c>
      <c r="BR142" s="104">
        <f t="shared" si="893"/>
        <v>20696.773161502257</v>
      </c>
      <c r="BS142" s="104">
        <f t="shared" si="894"/>
        <v>27313.567567954055</v>
      </c>
      <c r="BT142" s="104">
        <f t="shared" si="895"/>
        <v>14696.0392904662</v>
      </c>
      <c r="BU142" s="104">
        <f t="shared" si="896"/>
        <v>21843.653372328725</v>
      </c>
      <c r="BV142" s="104">
        <f t="shared" si="897"/>
        <v>51982.627167842722</v>
      </c>
      <c r="BW142" s="104">
        <f t="shared" si="898"/>
        <v>30725.030374591337</v>
      </c>
      <c r="BX142" s="104">
        <f t="shared" si="899"/>
        <v>14965.544840533095</v>
      </c>
      <c r="BY142" s="104">
        <f t="shared" si="900"/>
        <v>20523.006108707374</v>
      </c>
      <c r="BZ142" s="104">
        <f t="shared" si="901"/>
        <v>19249.827652654149</v>
      </c>
      <c r="CA142" s="104">
        <f t="shared" si="902"/>
        <v>22701.261533532794</v>
      </c>
      <c r="CB142" s="104">
        <f t="shared" si="903"/>
        <v>20555.590214342847</v>
      </c>
      <c r="CC142" s="104">
        <f t="shared" si="904"/>
        <v>21111.721201765158</v>
      </c>
      <c r="CD142" s="104">
        <f t="shared" si="905"/>
        <v>19667.294027222335</v>
      </c>
      <c r="CE142" s="104">
        <f t="shared" si="906"/>
        <v>17416.675094434027</v>
      </c>
      <c r="CF142" s="104">
        <f t="shared" si="907"/>
        <v>34593.829124342861</v>
      </c>
      <c r="CG142" s="104">
        <f t="shared" si="908"/>
        <v>23762.660163807828</v>
      </c>
      <c r="CH142" s="104">
        <f t="shared" si="909"/>
        <v>26200.120538873885</v>
      </c>
      <c r="CI142" s="104">
        <f t="shared" si="910"/>
        <v>15941.056555020976</v>
      </c>
      <c r="CJ142" s="104">
        <f t="shared" si="911"/>
        <v>25186.237515549168</v>
      </c>
      <c r="CK142" s="104">
        <f t="shared" si="912"/>
        <v>29039.700372267078</v>
      </c>
      <c r="CL142" s="104">
        <f t="shared" si="913"/>
        <v>22859.237161874182</v>
      </c>
      <c r="CM142" s="104">
        <f t="shared" si="914"/>
        <v>10639.812378422539</v>
      </c>
      <c r="CN142" s="104">
        <f t="shared" si="915"/>
        <v>18972.045758809203</v>
      </c>
      <c r="CO142" s="104">
        <f t="shared" si="916"/>
        <v>7303.9758928039992</v>
      </c>
      <c r="CP142" s="104">
        <f t="shared" si="917"/>
        <v>13870.76945943289</v>
      </c>
      <c r="CQ142" s="104">
        <f t="shared" si="918"/>
        <v>17612.740364062865</v>
      </c>
      <c r="CR142" s="104">
        <f t="shared" si="919"/>
        <v>13040.848758653534</v>
      </c>
      <c r="CS142" s="104">
        <f t="shared" si="920"/>
        <v>8879.4710165514916</v>
      </c>
      <c r="CT142" s="104">
        <f t="shared" si="921"/>
        <v>29697.616488394571</v>
      </c>
      <c r="CU142" s="104">
        <f t="shared" si="922"/>
        <v>13025.115031556434</v>
      </c>
      <c r="CV142" s="104">
        <f t="shared" si="923"/>
        <v>37813.619519608234</v>
      </c>
      <c r="CW142" s="104">
        <f t="shared" si="924"/>
        <v>37109.220106608271</v>
      </c>
      <c r="CX142" s="104">
        <f t="shared" si="925"/>
        <v>36587.884952945526</v>
      </c>
      <c r="CY142" s="104">
        <f t="shared" si="926"/>
        <v>11348.870332666456</v>
      </c>
      <c r="CZ142" s="104">
        <f t="shared" si="927"/>
        <v>44328.026585886015</v>
      </c>
      <c r="DA142" s="104">
        <f t="shared" si="928"/>
        <v>31022.599040689998</v>
      </c>
      <c r="DB142" s="104">
        <f t="shared" si="929"/>
        <v>20796.777927228304</v>
      </c>
      <c r="DC142" s="104">
        <f t="shared" si="930"/>
        <v>21968.03904975644</v>
      </c>
      <c r="DD142" s="104">
        <f t="shared" si="931"/>
        <v>66228.866019793582</v>
      </c>
      <c r="DE142" s="76">
        <f t="shared" si="880"/>
        <v>1484858.2833176665</v>
      </c>
      <c r="DF142" s="147">
        <f t="shared" si="932"/>
        <v>0</v>
      </c>
      <c r="DG142" s="230">
        <f>'(3) HH &amp; income data inputs'!DG90</f>
        <v>400</v>
      </c>
      <c r="DH142" s="230">
        <f>'(3) HH &amp; income data inputs'!DH90</f>
        <v>400</v>
      </c>
      <c r="DI142" s="230">
        <f>'(3) HH &amp; income data inputs'!DI90</f>
        <v>400</v>
      </c>
      <c r="DJ142" s="230">
        <f>'(3) HH &amp; income data inputs'!DJ90</f>
        <v>400</v>
      </c>
      <c r="DK142" s="230">
        <f>'(3) HH &amp; income data inputs'!DK90</f>
        <v>400</v>
      </c>
      <c r="DL142" s="230">
        <f>'(3) HH &amp; income data inputs'!DL90</f>
        <v>400</v>
      </c>
      <c r="DM142" s="230">
        <f>'(3) HH &amp; income data inputs'!DM90</f>
        <v>400</v>
      </c>
      <c r="DN142" s="230">
        <f>'(3) HH &amp; income data inputs'!DN90</f>
        <v>400</v>
      </c>
      <c r="DO142" s="230">
        <f>'(3) HH &amp; income data inputs'!DO90</f>
        <v>400</v>
      </c>
      <c r="DP142" s="230">
        <f>'(3) HH &amp; income data inputs'!DP90</f>
        <v>400</v>
      </c>
      <c r="DQ142" s="230">
        <f>'(3) HH &amp; income data inputs'!DQ90</f>
        <v>400</v>
      </c>
      <c r="DR142" s="230">
        <f>'(3) HH &amp; income data inputs'!DR90</f>
        <v>400</v>
      </c>
      <c r="DS142" s="230">
        <f>'(3) HH &amp; income data inputs'!DS90</f>
        <v>400</v>
      </c>
      <c r="DT142" s="230">
        <f>'(3) HH &amp; income data inputs'!DT90</f>
        <v>400</v>
      </c>
      <c r="DU142" s="230">
        <f>'(3) HH &amp; income data inputs'!DU90</f>
        <v>400</v>
      </c>
      <c r="DV142" s="230">
        <f>'(3) HH &amp; income data inputs'!DV90</f>
        <v>400</v>
      </c>
      <c r="DW142" s="230">
        <f>'(3) HH &amp; income data inputs'!DW90</f>
        <v>400</v>
      </c>
      <c r="DX142" s="230">
        <f>'(3) HH &amp; income data inputs'!DX90</f>
        <v>400</v>
      </c>
      <c r="DY142" s="230">
        <f>'(3) HH &amp; income data inputs'!DY90</f>
        <v>400</v>
      </c>
      <c r="DZ142" s="230">
        <f>'(3) HH &amp; income data inputs'!DZ90</f>
        <v>400</v>
      </c>
      <c r="EA142" s="230">
        <f>'(3) HH &amp; income data inputs'!EA90</f>
        <v>400</v>
      </c>
      <c r="EB142" s="230">
        <f>'(3) HH &amp; income data inputs'!EB90</f>
        <v>400</v>
      </c>
      <c r="EC142" s="230">
        <f>'(3) HH &amp; income data inputs'!EC90</f>
        <v>400</v>
      </c>
      <c r="ED142" s="230">
        <f>'(3) HH &amp; income data inputs'!ED90</f>
        <v>400</v>
      </c>
      <c r="EE142" s="230">
        <f>'(3) HH &amp; income data inputs'!EE90</f>
        <v>400</v>
      </c>
      <c r="EF142" s="230">
        <f>'(3) HH &amp; income data inputs'!EF90</f>
        <v>400</v>
      </c>
      <c r="EG142" s="230">
        <f>'(3) HH &amp; income data inputs'!EG90</f>
        <v>400</v>
      </c>
      <c r="EH142" s="230">
        <f>'(3) HH &amp; income data inputs'!EH90</f>
        <v>400</v>
      </c>
      <c r="EI142" s="230">
        <f>'(3) HH &amp; income data inputs'!EI90</f>
        <v>400</v>
      </c>
      <c r="EJ142" s="230">
        <f>'(3) HH &amp; income data inputs'!EJ90</f>
        <v>400</v>
      </c>
      <c r="EK142" s="230">
        <f>'(3) HH &amp; income data inputs'!EK90</f>
        <v>400</v>
      </c>
      <c r="EL142" s="230">
        <f>'(3) HH &amp; income data inputs'!EL90</f>
        <v>400</v>
      </c>
      <c r="EM142" s="230">
        <f>'(3) HH &amp; income data inputs'!EM90</f>
        <v>400</v>
      </c>
      <c r="EN142" s="230">
        <f>'(3) HH &amp; income data inputs'!EN90</f>
        <v>400</v>
      </c>
      <c r="EO142" s="230">
        <f>'(3) HH &amp; income data inputs'!EO90</f>
        <v>400</v>
      </c>
      <c r="EP142" s="230">
        <f>'(3) HH &amp; income data inputs'!EP90</f>
        <v>400</v>
      </c>
      <c r="EQ142" s="230">
        <f>'(3) HH &amp; income data inputs'!EQ90</f>
        <v>400</v>
      </c>
      <c r="ER142" s="230">
        <f>'(3) HH &amp; income data inputs'!ER90</f>
        <v>400</v>
      </c>
      <c r="ES142" s="230">
        <f>'(3) HH &amp; income data inputs'!ES90</f>
        <v>400</v>
      </c>
      <c r="ET142" s="230">
        <f>'(3) HH &amp; income data inputs'!ET90</f>
        <v>400</v>
      </c>
      <c r="EU142" s="230">
        <f>'(3) HH &amp; income data inputs'!EU90</f>
        <v>400</v>
      </c>
      <c r="EV142" s="230">
        <f>'(3) HH &amp; income data inputs'!EV90</f>
        <v>400</v>
      </c>
      <c r="EW142" s="230">
        <f>'(3) HH &amp; income data inputs'!EW90</f>
        <v>400</v>
      </c>
      <c r="EX142" s="230">
        <f>'(3) HH &amp; income data inputs'!EX90</f>
        <v>400</v>
      </c>
      <c r="EY142" s="230">
        <f>'(3) HH &amp; income data inputs'!EY90</f>
        <v>400</v>
      </c>
      <c r="EZ142" s="230">
        <f>'(3) HH &amp; income data inputs'!EZ90</f>
        <v>400</v>
      </c>
      <c r="FA142" s="230">
        <f>'(3) HH &amp; income data inputs'!FA90</f>
        <v>400</v>
      </c>
      <c r="FB142" s="230">
        <f>'(3) HH &amp; income data inputs'!FB90</f>
        <v>400</v>
      </c>
      <c r="FC142" s="230">
        <f>'(3) HH &amp; income data inputs'!FC90</f>
        <v>400</v>
      </c>
      <c r="FD142" s="230">
        <f>'(3) HH &amp; income data inputs'!FD90</f>
        <v>400</v>
      </c>
      <c r="FE142" s="231">
        <f>'(3) HH &amp; income data inputs'!FE90</f>
        <v>400</v>
      </c>
      <c r="FF142" s="70"/>
      <c r="FG142" s="70"/>
      <c r="FH142" s="70"/>
      <c r="FI142" s="70"/>
    </row>
    <row r="143" spans="1:165" s="77" customFormat="1">
      <c r="A143" s="1"/>
      <c r="B143" s="2"/>
      <c r="C143" s="37"/>
      <c r="D143" s="1"/>
      <c r="E143" s="70"/>
      <c r="F143" s="65"/>
      <c r="G143" s="440">
        <f>G135-SUM(G136:G142)</f>
        <v>0</v>
      </c>
      <c r="H143" s="440">
        <f t="shared" ref="H143:BE143" si="933">H135-SUM(H136:H142)</f>
        <v>0</v>
      </c>
      <c r="I143" s="440">
        <f t="shared" si="933"/>
        <v>0</v>
      </c>
      <c r="J143" s="440">
        <f t="shared" si="933"/>
        <v>0</v>
      </c>
      <c r="K143" s="440">
        <f t="shared" si="933"/>
        <v>0</v>
      </c>
      <c r="L143" s="440">
        <f t="shared" si="933"/>
        <v>0</v>
      </c>
      <c r="M143" s="440">
        <f t="shared" si="933"/>
        <v>0</v>
      </c>
      <c r="N143" s="440">
        <f t="shared" si="933"/>
        <v>0</v>
      </c>
      <c r="O143" s="440">
        <f t="shared" si="933"/>
        <v>0</v>
      </c>
      <c r="P143" s="440">
        <f t="shared" si="933"/>
        <v>0</v>
      </c>
      <c r="Q143" s="440">
        <f t="shared" si="933"/>
        <v>0</v>
      </c>
      <c r="R143" s="440">
        <f t="shared" si="933"/>
        <v>0</v>
      </c>
      <c r="S143" s="440">
        <f t="shared" si="933"/>
        <v>0</v>
      </c>
      <c r="T143" s="440">
        <f t="shared" si="933"/>
        <v>0</v>
      </c>
      <c r="U143" s="440">
        <f t="shared" si="933"/>
        <v>0</v>
      </c>
      <c r="V143" s="440">
        <f t="shared" si="933"/>
        <v>0</v>
      </c>
      <c r="W143" s="440">
        <f t="shared" si="933"/>
        <v>0</v>
      </c>
      <c r="X143" s="440">
        <f t="shared" si="933"/>
        <v>0</v>
      </c>
      <c r="Y143" s="440">
        <f t="shared" si="933"/>
        <v>0</v>
      </c>
      <c r="Z143" s="440">
        <f t="shared" si="933"/>
        <v>0</v>
      </c>
      <c r="AA143" s="440">
        <f t="shared" si="933"/>
        <v>0</v>
      </c>
      <c r="AB143" s="440">
        <f t="shared" si="933"/>
        <v>0</v>
      </c>
      <c r="AC143" s="440">
        <f t="shared" si="933"/>
        <v>0</v>
      </c>
      <c r="AD143" s="440">
        <f t="shared" si="933"/>
        <v>0</v>
      </c>
      <c r="AE143" s="440">
        <f t="shared" si="933"/>
        <v>0</v>
      </c>
      <c r="AF143" s="440">
        <f t="shared" si="933"/>
        <v>0</v>
      </c>
      <c r="AG143" s="440">
        <f t="shared" si="933"/>
        <v>0</v>
      </c>
      <c r="AH143" s="440">
        <f t="shared" si="933"/>
        <v>0</v>
      </c>
      <c r="AI143" s="440">
        <f t="shared" si="933"/>
        <v>0</v>
      </c>
      <c r="AJ143" s="440">
        <f t="shared" si="933"/>
        <v>0</v>
      </c>
      <c r="AK143" s="440">
        <f t="shared" si="933"/>
        <v>0</v>
      </c>
      <c r="AL143" s="440">
        <f t="shared" si="933"/>
        <v>0</v>
      </c>
      <c r="AM143" s="440">
        <f t="shared" si="933"/>
        <v>0</v>
      </c>
      <c r="AN143" s="440">
        <f t="shared" si="933"/>
        <v>0</v>
      </c>
      <c r="AO143" s="440">
        <f t="shared" si="933"/>
        <v>0</v>
      </c>
      <c r="AP143" s="440">
        <f t="shared" si="933"/>
        <v>0</v>
      </c>
      <c r="AQ143" s="440">
        <f t="shared" si="933"/>
        <v>0</v>
      </c>
      <c r="AR143" s="440">
        <f t="shared" si="933"/>
        <v>0</v>
      </c>
      <c r="AS143" s="440">
        <f t="shared" si="933"/>
        <v>0</v>
      </c>
      <c r="AT143" s="440">
        <f t="shared" si="933"/>
        <v>0</v>
      </c>
      <c r="AU143" s="440">
        <f t="shared" si="933"/>
        <v>0</v>
      </c>
      <c r="AV143" s="440">
        <f t="shared" si="933"/>
        <v>0</v>
      </c>
      <c r="AW143" s="440">
        <f t="shared" si="933"/>
        <v>0</v>
      </c>
      <c r="AX143" s="440">
        <f t="shared" si="933"/>
        <v>0</v>
      </c>
      <c r="AY143" s="440">
        <f t="shared" si="933"/>
        <v>0</v>
      </c>
      <c r="AZ143" s="440">
        <f t="shared" si="933"/>
        <v>0</v>
      </c>
      <c r="BA143" s="440">
        <f t="shared" si="933"/>
        <v>0</v>
      </c>
      <c r="BB143" s="440">
        <f t="shared" si="933"/>
        <v>0</v>
      </c>
      <c r="BC143" s="440">
        <f t="shared" si="933"/>
        <v>0</v>
      </c>
      <c r="BD143" s="440">
        <f t="shared" si="933"/>
        <v>0</v>
      </c>
      <c r="BE143" s="440">
        <f t="shared" si="933"/>
        <v>0</v>
      </c>
      <c r="BF143" s="215"/>
      <c r="BG143" s="215"/>
      <c r="BH143" s="215"/>
      <c r="BI143" s="215"/>
      <c r="BJ143" s="215"/>
      <c r="BK143" s="215"/>
      <c r="BL143" s="215"/>
      <c r="BM143" s="215"/>
      <c r="BN143" s="215"/>
      <c r="BO143" s="215"/>
      <c r="BP143" s="215"/>
      <c r="BQ143" s="215"/>
      <c r="BR143" s="215"/>
      <c r="BS143" s="215"/>
      <c r="BT143" s="215"/>
      <c r="BU143" s="215"/>
      <c r="BV143" s="215"/>
      <c r="BW143" s="215"/>
      <c r="BX143" s="215"/>
      <c r="BY143" s="215"/>
      <c r="BZ143" s="215"/>
      <c r="CA143" s="215"/>
      <c r="CB143" s="215"/>
      <c r="CC143" s="215"/>
      <c r="CD143" s="215"/>
      <c r="CE143" s="215"/>
      <c r="CF143" s="215"/>
      <c r="CG143" s="215"/>
      <c r="CH143" s="215"/>
      <c r="CI143" s="215"/>
      <c r="CJ143" s="215"/>
      <c r="CK143" s="215"/>
      <c r="CL143" s="215"/>
      <c r="CM143" s="215"/>
      <c r="CN143" s="215"/>
      <c r="CO143" s="215"/>
      <c r="CP143" s="215"/>
      <c r="CQ143" s="215"/>
      <c r="CR143" s="215"/>
      <c r="CS143" s="215"/>
      <c r="CT143" s="215"/>
      <c r="CU143" s="215"/>
      <c r="CV143" s="215"/>
      <c r="CW143" s="215"/>
      <c r="CX143" s="215"/>
      <c r="CY143" s="215"/>
      <c r="CZ143" s="215"/>
      <c r="DA143" s="215"/>
      <c r="DB143" s="215"/>
      <c r="DC143" s="215"/>
      <c r="DD143" s="215"/>
      <c r="DE143" s="76"/>
      <c r="DF143" s="147"/>
      <c r="DG143" s="367"/>
      <c r="DH143" s="367"/>
      <c r="DI143" s="367"/>
      <c r="DJ143" s="367"/>
      <c r="DK143" s="367"/>
      <c r="DL143" s="367"/>
      <c r="DM143" s="367"/>
      <c r="DN143" s="367"/>
      <c r="DO143" s="367"/>
      <c r="DP143" s="367"/>
      <c r="DQ143" s="367"/>
      <c r="DR143" s="367"/>
      <c r="DS143" s="367"/>
      <c r="DT143" s="367"/>
      <c r="DU143" s="367"/>
      <c r="DV143" s="367"/>
      <c r="DW143" s="367"/>
      <c r="DX143" s="367"/>
      <c r="DY143" s="367"/>
      <c r="DZ143" s="367"/>
      <c r="EA143" s="367"/>
      <c r="EB143" s="367"/>
      <c r="EC143" s="367"/>
      <c r="ED143" s="367"/>
      <c r="EE143" s="367"/>
      <c r="EF143" s="367"/>
      <c r="EG143" s="367"/>
      <c r="EH143" s="367"/>
      <c r="EI143" s="367"/>
      <c r="EJ143" s="367"/>
      <c r="EK143" s="367"/>
      <c r="EL143" s="367"/>
      <c r="EM143" s="367"/>
      <c r="EN143" s="367"/>
      <c r="EO143" s="367"/>
      <c r="EP143" s="367"/>
      <c r="EQ143" s="367"/>
      <c r="ER143" s="367"/>
      <c r="ES143" s="367"/>
      <c r="ET143" s="367"/>
      <c r="EU143" s="367"/>
      <c r="EV143" s="367"/>
      <c r="EW143" s="367"/>
      <c r="EX143" s="367"/>
      <c r="EY143" s="367"/>
      <c r="EZ143" s="367"/>
      <c r="FA143" s="367"/>
      <c r="FB143" s="367"/>
      <c r="FC143" s="367"/>
      <c r="FD143" s="367"/>
      <c r="FE143" s="231"/>
      <c r="FF143" s="70"/>
      <c r="FG143" s="70"/>
      <c r="FH143" s="70"/>
      <c r="FI143" s="70"/>
    </row>
    <row r="144" spans="1:165" s="77" customFormat="1">
      <c r="A144" s="1"/>
      <c r="B144" s="77" t="s">
        <v>693</v>
      </c>
      <c r="C144" s="37"/>
      <c r="D144" s="1"/>
      <c r="E144" s="70"/>
      <c r="F144" s="65"/>
      <c r="G144" s="213">
        <v>6.1172380074299051E-2</v>
      </c>
      <c r="H144" s="213">
        <v>9.597202579879921E-2</v>
      </c>
      <c r="I144" s="213">
        <v>7.4657944904309423E-2</v>
      </c>
      <c r="J144" s="213">
        <v>5.7707828931197337E-2</v>
      </c>
      <c r="K144" s="213">
        <v>6.0080193417930042E-2</v>
      </c>
      <c r="L144" s="213">
        <v>9.3930345908410165E-2</v>
      </c>
      <c r="M144" s="213">
        <v>8.0716754082611489E-2</v>
      </c>
      <c r="N144" s="213">
        <v>5.7509013338232391E-2</v>
      </c>
      <c r="O144" s="213">
        <v>2.988058919159952E-2</v>
      </c>
      <c r="P144" s="213">
        <v>5.9663905134220992E-2</v>
      </c>
      <c r="Q144" s="213">
        <v>3.1146904361608451E-2</v>
      </c>
      <c r="R144" s="213">
        <v>2.6318240879590525E-2</v>
      </c>
      <c r="S144" s="213">
        <v>9.1296868209295362E-2</v>
      </c>
      <c r="T144" s="213">
        <v>7.1225564447097156E-2</v>
      </c>
      <c r="U144" s="213">
        <v>9.9464986853572773E-2</v>
      </c>
      <c r="V144" s="213">
        <v>0.11966562857091563</v>
      </c>
      <c r="W144" s="213">
        <v>9.7853420425653287E-2</v>
      </c>
      <c r="X144" s="213">
        <v>8.312423821146335E-2</v>
      </c>
      <c r="Y144" s="213">
        <v>8.1108783594693659E-2</v>
      </c>
      <c r="Z144" s="213">
        <v>9.5770140029423162E-2</v>
      </c>
      <c r="AA144" s="213">
        <v>0.1035832231758942</v>
      </c>
      <c r="AB144" s="213">
        <v>0.10792950680535029</v>
      </c>
      <c r="AC144" s="213">
        <v>9.1906409036984382E-2</v>
      </c>
      <c r="AD144" s="213">
        <v>6.1191179845276326E-2</v>
      </c>
      <c r="AE144" s="213">
        <v>9.359758510439542E-2</v>
      </c>
      <c r="AF144" s="213">
        <v>4.4285280209020582E-2</v>
      </c>
      <c r="AG144" s="213">
        <v>4.3546375446637961E-2</v>
      </c>
      <c r="AH144" s="213">
        <v>9.5910069808035917E-2</v>
      </c>
      <c r="AI144" s="213">
        <v>9.231949991887578E-2</v>
      </c>
      <c r="AJ144" s="213">
        <v>4.5902744057923196E-2</v>
      </c>
      <c r="AK144" s="213">
        <v>8.5581948859658682E-2</v>
      </c>
      <c r="AL144" s="213">
        <v>4.6761113503053099E-2</v>
      </c>
      <c r="AM144" s="213">
        <v>1.7117206895407081E-2</v>
      </c>
      <c r="AN144" s="213">
        <v>6.2288730851147653E-2</v>
      </c>
      <c r="AO144" s="213">
        <v>4.1421986374644691E-2</v>
      </c>
      <c r="AP144" s="213">
        <v>9.2251675919779209E-3</v>
      </c>
      <c r="AQ144" s="213">
        <v>2.1307286065800953E-2</v>
      </c>
      <c r="AR144" s="213">
        <v>8.1276873981883015E-3</v>
      </c>
      <c r="AS144" s="213">
        <v>5.4498464028820762E-3</v>
      </c>
      <c r="AT144" s="213">
        <v>9.7283411524519102E-3</v>
      </c>
      <c r="AU144" s="213">
        <v>1.5183932716695943E-2</v>
      </c>
      <c r="AV144" s="213">
        <v>7.5572746402761005E-3</v>
      </c>
      <c r="AW144" s="213">
        <v>2.5369698276377861E-2</v>
      </c>
      <c r="AX144" s="213">
        <v>1.7202500425210859E-2</v>
      </c>
      <c r="AY144" s="213">
        <v>6.0721548515626382E-2</v>
      </c>
      <c r="AZ144" s="213">
        <v>4.7792022631033618E-2</v>
      </c>
      <c r="BA144" s="213">
        <v>2.7531572142063199E-2</v>
      </c>
      <c r="BB144" s="213">
        <v>5.5892800901337837E-2</v>
      </c>
      <c r="BC144" s="213">
        <v>3.9673829358797603E-2</v>
      </c>
      <c r="BD144" s="213">
        <v>2.77114923025348E-2</v>
      </c>
      <c r="BE144" s="252">
        <v>4.293535466077178E-2</v>
      </c>
      <c r="BF144" s="168"/>
      <c r="BG144" s="168"/>
      <c r="BH144" s="168"/>
      <c r="BI144" s="168"/>
      <c r="BJ144" s="168"/>
      <c r="BK144" s="168"/>
      <c r="BL144" s="168"/>
      <c r="BM144" s="168"/>
      <c r="BN144" s="168"/>
      <c r="BO144" s="168"/>
      <c r="BP144" s="168"/>
      <c r="BQ144" s="168"/>
      <c r="BR144" s="168"/>
      <c r="BS144" s="168"/>
      <c r="BT144" s="168"/>
      <c r="BU144" s="168"/>
      <c r="BV144" s="168"/>
      <c r="BW144" s="168"/>
      <c r="BX144" s="168"/>
      <c r="BY144" s="168"/>
      <c r="BZ144" s="168"/>
      <c r="CA144" s="168"/>
      <c r="CB144" s="168"/>
      <c r="CC144" s="168"/>
      <c r="CD144" s="168"/>
      <c r="CE144" s="168"/>
      <c r="CF144" s="168"/>
      <c r="CG144" s="168"/>
      <c r="CH144" s="168"/>
      <c r="CI144" s="168"/>
      <c r="CJ144" s="168"/>
      <c r="CK144" s="168"/>
      <c r="CL144" s="168"/>
      <c r="CM144" s="168"/>
      <c r="CN144" s="168"/>
      <c r="CO144" s="168"/>
      <c r="CP144" s="168"/>
      <c r="CQ144" s="168"/>
      <c r="CR144" s="168"/>
      <c r="CS144" s="168"/>
      <c r="CT144" s="168"/>
      <c r="CU144" s="168"/>
      <c r="CV144" s="168"/>
      <c r="CW144" s="168"/>
      <c r="CX144" s="168"/>
      <c r="CY144" s="168"/>
      <c r="CZ144" s="168"/>
      <c r="DA144" s="168"/>
      <c r="DB144" s="168"/>
      <c r="DC144" s="168"/>
      <c r="DD144" s="168"/>
      <c r="DE144" s="76"/>
      <c r="DF144" s="147"/>
      <c r="DG144" s="230"/>
      <c r="DH144" s="230"/>
      <c r="DI144" s="230"/>
      <c r="DJ144" s="230"/>
      <c r="DK144" s="230"/>
      <c r="DL144" s="230"/>
      <c r="DM144" s="230"/>
      <c r="DN144" s="230"/>
      <c r="DO144" s="230"/>
      <c r="DP144" s="230"/>
      <c r="DQ144" s="230"/>
      <c r="DR144" s="230"/>
      <c r="DS144" s="230"/>
      <c r="DT144" s="230"/>
      <c r="DU144" s="230"/>
      <c r="DV144" s="230"/>
      <c r="DW144" s="230"/>
      <c r="DX144" s="230"/>
      <c r="DY144" s="230"/>
      <c r="DZ144" s="230"/>
      <c r="EA144" s="230"/>
      <c r="EB144" s="230"/>
      <c r="EC144" s="230"/>
      <c r="ED144" s="230"/>
      <c r="EE144" s="230"/>
      <c r="EF144" s="230"/>
      <c r="EG144" s="230"/>
      <c r="EH144" s="230"/>
      <c r="EI144" s="230"/>
      <c r="EJ144" s="230"/>
      <c r="EK144" s="230"/>
      <c r="EL144" s="230"/>
      <c r="EM144" s="230"/>
      <c r="EN144" s="230"/>
      <c r="EO144" s="230"/>
      <c r="EP144" s="230"/>
      <c r="EQ144" s="230"/>
      <c r="ER144" s="230"/>
      <c r="ES144" s="230"/>
      <c r="ET144" s="230"/>
      <c r="EU144" s="230"/>
      <c r="EV144" s="230"/>
      <c r="EW144" s="230"/>
      <c r="EX144" s="230"/>
      <c r="EY144" s="230"/>
      <c r="EZ144" s="230"/>
      <c r="FA144" s="230"/>
      <c r="FB144" s="230"/>
      <c r="FC144" s="230"/>
      <c r="FD144" s="230"/>
      <c r="FE144" s="231"/>
      <c r="FF144" s="70"/>
      <c r="FG144" s="70"/>
      <c r="FH144" s="70"/>
      <c r="FI144" s="70"/>
    </row>
    <row r="145" spans="1:165" s="77" customFormat="1">
      <c r="A145" s="1" t="str">
        <f>'(3) HH &amp; income data inputs'!A68</f>
        <v>Profits</v>
      </c>
      <c r="B145" s="2" t="s">
        <v>271</v>
      </c>
      <c r="C145" s="37" t="s">
        <v>477</v>
      </c>
      <c r="D145" s="1">
        <v>6</v>
      </c>
      <c r="E145" s="70">
        <v>3</v>
      </c>
      <c r="F145" s="65" t="s">
        <v>538</v>
      </c>
      <c r="G145" s="145">
        <f>G$144*'(3) HH &amp; income data inputs'!G68</f>
        <v>0.30586190037149524</v>
      </c>
      <c r="H145" s="191">
        <f>H$144*'(3) HH &amp; income data inputs'!H68</f>
        <v>9.597202579879921E-2</v>
      </c>
      <c r="I145" s="191">
        <f>I$144*'(3) HH &amp; income data inputs'!I68</f>
        <v>0.22397383471292825</v>
      </c>
      <c r="J145" s="191">
        <f>J$144*'(3) HH &amp; income data inputs'!J68</f>
        <v>0.11541565786239467</v>
      </c>
      <c r="K145" s="191">
        <f>K$144*'(3) HH &amp; income data inputs'!K68</f>
        <v>6.0080193417930042E-2</v>
      </c>
      <c r="L145" s="191">
        <f>L$144*'(3) HH &amp; income data inputs'!L68</f>
        <v>22.1675616343848</v>
      </c>
      <c r="M145" s="191">
        <f>M$144*'(3) HH &amp; income data inputs'!M68</f>
        <v>0.56501727857828044</v>
      </c>
      <c r="N145" s="191">
        <f>N$144*'(3) HH &amp; income data inputs'!N68</f>
        <v>0.46007210670585913</v>
      </c>
      <c r="O145" s="191">
        <f>O$144*'(3) HH &amp; income data inputs'!O68</f>
        <v>0.35856707029919421</v>
      </c>
      <c r="P145" s="191">
        <f>P$144*'(3) HH &amp; income data inputs'!P68</f>
        <v>1.6705893437581878</v>
      </c>
      <c r="Q145" s="191">
        <f>Q$144*'(3) HH &amp; income data inputs'!Q68</f>
        <v>0.46720356542412678</v>
      </c>
      <c r="R145" s="191">
        <f>R$144*'(3) HH &amp; income data inputs'!R68</f>
        <v>0.1052729635183621</v>
      </c>
      <c r="S145" s="191">
        <f>S$144*'(3) HH &amp; income data inputs'!S68</f>
        <v>2.9214997826974516</v>
      </c>
      <c r="T145" s="191">
        <f>T$144*'(3) HH &amp; income data inputs'!T68</f>
        <v>7.1225564447097156E-2</v>
      </c>
      <c r="U145" s="191">
        <f>U$144*'(3) HH &amp; income data inputs'!U68</f>
        <v>1.1935798422428734</v>
      </c>
      <c r="V145" s="191">
        <f>V$144*'(3) HH &amp; income data inputs'!V68</f>
        <v>37.455341742696589</v>
      </c>
      <c r="W145" s="191">
        <f>W$144*'(3) HH &amp; income data inputs'!W68</f>
        <v>1.663508147236106</v>
      </c>
      <c r="X145" s="191">
        <f>X$144*'(3) HH &amp; income data inputs'!X68</f>
        <v>0.24937271463439004</v>
      </c>
      <c r="Y145" s="191">
        <f>Y$144*'(3) HH &amp; income data inputs'!Y68</f>
        <v>8.1108783594693659E-2</v>
      </c>
      <c r="Z145" s="191">
        <f>Z$144*'(3) HH &amp; income data inputs'!Z68</f>
        <v>1.0534715403236548</v>
      </c>
      <c r="AA145" s="191">
        <f>AA$144*'(3) HH &amp; income data inputs'!AA68</f>
        <v>0.82866578540715363</v>
      </c>
      <c r="AB145" s="191">
        <f>AB$144*'(3) HH &amp; income data inputs'!AB68</f>
        <v>1.6189426020802544</v>
      </c>
      <c r="AC145" s="191">
        <f>AC$144*'(3) HH &amp; income data inputs'!AC68</f>
        <v>0.55143845422190629</v>
      </c>
      <c r="AD145" s="191">
        <f>AD$144*'(3) HH &amp; income data inputs'!AD68</f>
        <v>0.30595589922638161</v>
      </c>
      <c r="AE145" s="191">
        <f>AE$144*'(3) HH &amp; income data inputs'!AE68</f>
        <v>0.28079275531318626</v>
      </c>
      <c r="AF145" s="191">
        <f>AF$144*'(3) HH &amp; income data inputs'!AF68</f>
        <v>0.48713808229922639</v>
      </c>
      <c r="AG145" s="191">
        <f>AG$144*'(3) HH &amp; income data inputs'!AG68</f>
        <v>0.17418550178655184</v>
      </c>
      <c r="AH145" s="191">
        <f>AH$144*'(3) HH &amp; income data inputs'!AH68</f>
        <v>0.76728055846428733</v>
      </c>
      <c r="AI145" s="191">
        <f>AI$144*'(3) HH &amp; income data inputs'!AI68</f>
        <v>0.64623649943213046</v>
      </c>
      <c r="AJ145" s="191">
        <f>AJ$144*'(3) HH &amp; income data inputs'!AJ68</f>
        <v>0.36722195246338557</v>
      </c>
      <c r="AK145" s="191">
        <f>AK$144*'(3) HH &amp; income data inputs'!AK68</f>
        <v>3.3376960055266887</v>
      </c>
      <c r="AL145" s="191">
        <f>AL$144*'(3) HH &amp; income data inputs'!AL68</f>
        <v>0.60789447553969034</v>
      </c>
      <c r="AM145" s="191">
        <f>AM$144*'(3) HH &amp; income data inputs'!AM68</f>
        <v>0.13693765516325665</v>
      </c>
      <c r="AN145" s="191">
        <f>AN$144*'(3) HH &amp; income data inputs'!AN68</f>
        <v>2.6784154265993489</v>
      </c>
      <c r="AO145" s="191">
        <f>AO$144*'(3) HH &amp; income data inputs'!AO68</f>
        <v>0.12426595912393407</v>
      </c>
      <c r="AP145" s="191">
        <f>AP$144*'(3) HH &amp; income data inputs'!AP68</f>
        <v>7.3801340735823368E-2</v>
      </c>
      <c r="AQ145" s="191">
        <f>AQ$144*'(3) HH &amp; income data inputs'!AQ68</f>
        <v>0</v>
      </c>
      <c r="AR145" s="191">
        <f>AR$144*'(3) HH &amp; income data inputs'!AR68</f>
        <v>4.0638436990941509E-2</v>
      </c>
      <c r="AS145" s="191">
        <f>AS$144*'(3) HH &amp; income data inputs'!AS68</f>
        <v>1.0899692805764152E-2</v>
      </c>
      <c r="AT145" s="191">
        <f>AT$144*'(3) HH &amp; income data inputs'!AT68</f>
        <v>5.8370046914711461E-2</v>
      </c>
      <c r="AU145" s="191">
        <f>AU$144*'(3) HH &amp; income data inputs'!AU68</f>
        <v>1.5183932716695943E-2</v>
      </c>
      <c r="AV145" s="191">
        <f>AV$144*'(3) HH &amp; income data inputs'!AV68</f>
        <v>6.8015471762484903E-2</v>
      </c>
      <c r="AW145" s="191">
        <f>AW$144*'(3) HH &amp; income data inputs'!AW68</f>
        <v>2.1310546552157401</v>
      </c>
      <c r="AX145" s="191">
        <f>AX$144*'(3) HH &amp; income data inputs'!AX68</f>
        <v>0.51607501275632572</v>
      </c>
      <c r="AY145" s="191">
        <f>AY$144*'(3) HH &amp; income data inputs'!AY68</f>
        <v>0.85010167921876933</v>
      </c>
      <c r="AZ145" s="191">
        <f>AZ$144*'(3) HH &amp; income data inputs'!AZ68</f>
        <v>9.5584045262067235E-2</v>
      </c>
      <c r="BA145" s="191">
        <f>BA$144*'(3) HH &amp; income data inputs'!BA68</f>
        <v>0.8534787364039591</v>
      </c>
      <c r="BB145" s="191">
        <f>BB$144*'(3) HH &amp; income data inputs'!BB68</f>
        <v>1.1737488189280947</v>
      </c>
      <c r="BC145" s="191">
        <f>BC$144*'(3) HH &amp; income data inputs'!BC68</f>
        <v>0.23804297615278563</v>
      </c>
      <c r="BD145" s="191">
        <f>BD$144*'(3) HH &amp; income data inputs'!BD68</f>
        <v>1.524132076639414</v>
      </c>
      <c r="BE145" s="231">
        <f>SUM(G145:BD145)</f>
        <v>91.846890227856179</v>
      </c>
      <c r="BF145" s="168"/>
      <c r="BG145" s="215">
        <f>G145*DG145</f>
        <v>22827.513555185953</v>
      </c>
      <c r="BH145" s="215">
        <f t="shared" ref="BH145:DE145" si="934">H145*DH145</f>
        <v>6572.1643267017698</v>
      </c>
      <c r="BI145" s="215">
        <f t="shared" si="934"/>
        <v>29020.215105809209</v>
      </c>
      <c r="BJ145" s="215">
        <f t="shared" si="934"/>
        <v>6299.3866061295012</v>
      </c>
      <c r="BK145" s="215">
        <f t="shared" si="934"/>
        <v>10840.209218203699</v>
      </c>
      <c r="BL145" s="215">
        <f t="shared" si="934"/>
        <v>6728163.7050827872</v>
      </c>
      <c r="BM145" s="215">
        <f t="shared" si="934"/>
        <v>68869.633218890274</v>
      </c>
      <c r="BN145" s="215">
        <f t="shared" si="934"/>
        <v>35561.676050922746</v>
      </c>
      <c r="BO145" s="215">
        <f t="shared" si="934"/>
        <v>38938.083029124733</v>
      </c>
      <c r="BP145" s="215">
        <f t="shared" si="934"/>
        <v>382985.29193229554</v>
      </c>
      <c r="BQ145" s="215">
        <f t="shared" si="934"/>
        <v>64163.121335383192</v>
      </c>
      <c r="BR145" s="215">
        <f t="shared" si="934"/>
        <v>8523.057035891874</v>
      </c>
      <c r="BS145" s="215">
        <f t="shared" si="934"/>
        <v>467989.2071907394</v>
      </c>
      <c r="BT145" s="215">
        <f t="shared" si="934"/>
        <v>3728.6582988055361</v>
      </c>
      <c r="BU145" s="215">
        <f t="shared" si="934"/>
        <v>246017.49420352175</v>
      </c>
      <c r="BV145" s="215">
        <f t="shared" si="934"/>
        <v>8930734.2931469455</v>
      </c>
      <c r="BW145" s="215">
        <f t="shared" si="934"/>
        <v>167705.20391572206</v>
      </c>
      <c r="BX145" s="215">
        <f t="shared" si="934"/>
        <v>17200.566116145263</v>
      </c>
      <c r="BY145" s="215">
        <f t="shared" si="934"/>
        <v>8671.2589453251039</v>
      </c>
      <c r="BZ145" s="215">
        <f t="shared" si="934"/>
        <v>136707.56523570025</v>
      </c>
      <c r="CA145" s="215">
        <f t="shared" si="934"/>
        <v>59886.951228812759</v>
      </c>
      <c r="CB145" s="215">
        <f t="shared" si="934"/>
        <v>262227.36453589477</v>
      </c>
      <c r="CC145" s="215">
        <f t="shared" si="934"/>
        <v>93564.033030375431</v>
      </c>
      <c r="CD145" s="215">
        <f t="shared" si="934"/>
        <v>21027.981806750136</v>
      </c>
      <c r="CE145" s="215">
        <f t="shared" si="934"/>
        <v>32461.608063491523</v>
      </c>
      <c r="CF145" s="215">
        <f t="shared" si="934"/>
        <v>42915.713633276413</v>
      </c>
      <c r="CG145" s="215">
        <f t="shared" si="934"/>
        <v>10993.282481503753</v>
      </c>
      <c r="CH145" s="215">
        <f t="shared" si="934"/>
        <v>69286.393530023226</v>
      </c>
      <c r="CI145" s="215">
        <f t="shared" si="934"/>
        <v>41757.309966806461</v>
      </c>
      <c r="CJ145" s="215">
        <f t="shared" si="934"/>
        <v>68104.70788739514</v>
      </c>
      <c r="CK145" s="215">
        <f t="shared" si="934"/>
        <v>809306.04171915771</v>
      </c>
      <c r="CL145" s="215">
        <f t="shared" si="934"/>
        <v>59464.28435840601</v>
      </c>
      <c r="CM145" s="215">
        <f t="shared" si="934"/>
        <v>13322.818525695298</v>
      </c>
      <c r="CN145" s="215">
        <f t="shared" si="934"/>
        <v>325873.33706725342</v>
      </c>
      <c r="CO145" s="215">
        <f t="shared" si="934"/>
        <v>38423.365937011411</v>
      </c>
      <c r="CP145" s="215">
        <f t="shared" si="934"/>
        <v>20275.017982643523</v>
      </c>
      <c r="CQ145" s="215"/>
      <c r="CR145" s="215">
        <f t="shared" si="934"/>
        <v>3173.0572879401111</v>
      </c>
      <c r="CS145" s="215">
        <f t="shared" si="934"/>
        <v>1809.3599054496551</v>
      </c>
      <c r="CT145" s="215">
        <f t="shared" si="934"/>
        <v>4288.7100120349669</v>
      </c>
      <c r="CU145" s="215">
        <f t="shared" si="934"/>
        <v>3343.426064552863</v>
      </c>
      <c r="CV145" s="215">
        <f t="shared" si="934"/>
        <v>17615.070084428196</v>
      </c>
      <c r="CW145" s="215">
        <f t="shared" si="934"/>
        <v>352937.83867523586</v>
      </c>
      <c r="CX145" s="215">
        <f t="shared" si="934"/>
        <v>99244.85468063115</v>
      </c>
      <c r="CY145" s="215">
        <f t="shared" si="934"/>
        <v>70980.636301987004</v>
      </c>
      <c r="CZ145" s="215">
        <f t="shared" si="934"/>
        <v>6741.7338804241263</v>
      </c>
      <c r="DA145" s="215">
        <f t="shared" si="934"/>
        <v>162199.61424403967</v>
      </c>
      <c r="DB145" s="215">
        <f t="shared" si="934"/>
        <v>197261.28847227272</v>
      </c>
      <c r="DC145" s="215">
        <f t="shared" si="934"/>
        <v>28377.698294613958</v>
      </c>
      <c r="DD145" s="215">
        <f t="shared" si="934"/>
        <v>272108.84194089507</v>
      </c>
      <c r="DE145" s="215">
        <f t="shared" si="934"/>
        <v>19139482.266543608</v>
      </c>
      <c r="DF145" s="147"/>
      <c r="DG145" s="230">
        <f>'(3) HH &amp; income data inputs'!DG68</f>
        <v>74633.399999999994</v>
      </c>
      <c r="DH145" s="230">
        <f>'(3) HH &amp; income data inputs'!DH68</f>
        <v>68480</v>
      </c>
      <c r="DI145" s="230">
        <f>'(3) HH &amp; income data inputs'!DI68</f>
        <v>129569.66666666667</v>
      </c>
      <c r="DJ145" s="230">
        <f>'(3) HH &amp; income data inputs'!DJ68</f>
        <v>54580</v>
      </c>
      <c r="DK145" s="230">
        <f>'(3) HH &amp; income data inputs'!DK68</f>
        <v>180429</v>
      </c>
      <c r="DL145" s="230">
        <f>'(3) HH &amp; income data inputs'!DL68</f>
        <v>303513.92796610168</v>
      </c>
      <c r="DM145" s="230">
        <f>'(3) HH &amp; income data inputs'!DM68</f>
        <v>121889.42857142857</v>
      </c>
      <c r="DN145" s="230">
        <f>'(3) HH &amp; income data inputs'!DN68</f>
        <v>77295.875</v>
      </c>
      <c r="DO145" s="230">
        <f>'(3) HH &amp; income data inputs'!DO68</f>
        <v>108593.58333333333</v>
      </c>
      <c r="DP145" s="230">
        <f>'(3) HH &amp; income data inputs'!DP68</f>
        <v>229251.60714285713</v>
      </c>
      <c r="DQ145" s="230">
        <f>'(3) HH &amp; income data inputs'!DQ68</f>
        <v>137334.39999999999</v>
      </c>
      <c r="DR145" s="230">
        <f>'(3) HH &amp; income data inputs'!DR68</f>
        <v>80961.5</v>
      </c>
      <c r="DS145" s="230">
        <f>'(3) HH &amp; income data inputs'!DS68</f>
        <v>160188</v>
      </c>
      <c r="DT145" s="230">
        <f>'(3) HH &amp; income data inputs'!DT68</f>
        <v>52350</v>
      </c>
      <c r="DU145" s="230">
        <f>'(3) HH &amp; income data inputs'!DU68</f>
        <v>206117.33333333334</v>
      </c>
      <c r="DV145" s="230">
        <f>'(3) HH &amp; income data inputs'!DV68</f>
        <v>238436.86581469647</v>
      </c>
      <c r="DW145" s="230">
        <f>'(3) HH &amp; income data inputs'!DW68</f>
        <v>100814.17647058824</v>
      </c>
      <c r="DX145" s="230">
        <f>'(3) HH &amp; income data inputs'!DX68</f>
        <v>68975.333333333328</v>
      </c>
      <c r="DY145" s="230">
        <f>'(3) HH &amp; income data inputs'!DY68</f>
        <v>106909</v>
      </c>
      <c r="DZ145" s="230">
        <f>'(3) HH &amp; income data inputs'!DZ68</f>
        <v>129768.63636363637</v>
      </c>
      <c r="EA145" s="230">
        <f>'(3) HH &amp; income data inputs'!EA68</f>
        <v>72269.125</v>
      </c>
      <c r="EB145" s="230">
        <f>'(3) HH &amp; income data inputs'!EB68</f>
        <v>161974.46666666667</v>
      </c>
      <c r="EC145" s="230">
        <f>'(3) HH &amp; income data inputs'!EC68</f>
        <v>169672.66666666666</v>
      </c>
      <c r="ED145" s="230">
        <f>'(3) HH &amp; income data inputs'!ED68</f>
        <v>68728.800000000003</v>
      </c>
      <c r="EE145" s="230">
        <f>'(3) HH &amp; income data inputs'!EE68</f>
        <v>115607</v>
      </c>
      <c r="EF145" s="230">
        <f>'(3) HH &amp; income data inputs'!EF68</f>
        <v>88097.636363636368</v>
      </c>
      <c r="EG145" s="230">
        <f>'(3) HH &amp; income data inputs'!EG68</f>
        <v>63112.5</v>
      </c>
      <c r="EH145" s="230">
        <f>'(3) HH &amp; income data inputs'!EH68</f>
        <v>90301.25</v>
      </c>
      <c r="EI145" s="230">
        <f>'(3) HH &amp; income data inputs'!EI68</f>
        <v>64616.142857142855</v>
      </c>
      <c r="EJ145" s="230">
        <f>'(3) HH &amp; income data inputs'!EJ68</f>
        <v>185459.25</v>
      </c>
      <c r="EK145" s="230">
        <f>'(3) HH &amp; income data inputs'!EK68</f>
        <v>242474.46153846153</v>
      </c>
      <c r="EL145" s="230">
        <f>'(3) HH &amp; income data inputs'!EL68</f>
        <v>97820.076923076922</v>
      </c>
      <c r="EM145" s="230">
        <f>'(3) HH &amp; income data inputs'!EM68</f>
        <v>97291.125</v>
      </c>
      <c r="EN145" s="230">
        <f>'(3) HH &amp; income data inputs'!EN68</f>
        <v>121666.46511627907</v>
      </c>
      <c r="EO145" s="230">
        <f>'(3) HH &amp; income data inputs'!EO68</f>
        <v>309202.66666666669</v>
      </c>
      <c r="EP145" s="230">
        <f>'(3) HH &amp; income data inputs'!EP68</f>
        <v>274724.25</v>
      </c>
      <c r="EQ145" s="230" t="e">
        <f>'(3) HH &amp; income data inputs'!EQ68</f>
        <v>#DIV/0!</v>
      </c>
      <c r="ER145" s="230">
        <f>'(3) HH &amp; income data inputs'!ER68</f>
        <v>78080.2</v>
      </c>
      <c r="ES145" s="230">
        <f>'(3) HH &amp; income data inputs'!ES68</f>
        <v>166001</v>
      </c>
      <c r="ET145" s="230">
        <f>'(3) HH &amp; income data inputs'!ET68</f>
        <v>73474.5</v>
      </c>
      <c r="EU145" s="230">
        <f>'(3) HH &amp; income data inputs'!EU68</f>
        <v>220195</v>
      </c>
      <c r="EV145" s="230">
        <f>'(3) HH &amp; income data inputs'!EV68</f>
        <v>258986.22222222222</v>
      </c>
      <c r="EW145" s="230">
        <f>'(3) HH &amp; income data inputs'!EW68</f>
        <v>165616.51190476189</v>
      </c>
      <c r="EX145" s="230">
        <f>'(3) HH &amp; income data inputs'!EX68</f>
        <v>192307.03333333333</v>
      </c>
      <c r="EY145" s="230">
        <f>'(3) HH &amp; income data inputs'!EY68</f>
        <v>83496.642857142855</v>
      </c>
      <c r="EZ145" s="230">
        <f>'(3) HH &amp; income data inputs'!EZ68</f>
        <v>70532</v>
      </c>
      <c r="FA145" s="230">
        <f>'(3) HH &amp; income data inputs'!FA68</f>
        <v>190045.29032258064</v>
      </c>
      <c r="FB145" s="230">
        <f>'(3) HH &amp; income data inputs'!FB68</f>
        <v>168060.90476190476</v>
      </c>
      <c r="FC145" s="230">
        <f>'(3) HH &amp; income data inputs'!FC68</f>
        <v>119212.5</v>
      </c>
      <c r="FD145" s="230">
        <f>'(3) HH &amp; income data inputs'!FD68</f>
        <v>178533.63636363635</v>
      </c>
      <c r="FE145" s="230">
        <f>'(3) HH &amp; income data inputs'!FE68</f>
        <v>208384.65209940018</v>
      </c>
      <c r="FF145" s="70"/>
      <c r="FG145" s="70"/>
      <c r="FH145" s="70"/>
      <c r="FI145" s="70"/>
    </row>
    <row r="146" spans="1:165" s="77" customFormat="1">
      <c r="A146" s="1" t="s">
        <v>375</v>
      </c>
      <c r="B146" s="2" t="s">
        <v>278</v>
      </c>
      <c r="C146" s="37" t="s">
        <v>477</v>
      </c>
      <c r="D146" s="1">
        <v>6</v>
      </c>
      <c r="E146" s="70">
        <v>3</v>
      </c>
      <c r="F146" s="65" t="s">
        <v>538</v>
      </c>
      <c r="G146" s="191">
        <f>G$144*'(3) HH &amp; income data inputs'!G69</f>
        <v>0.24468952029719621</v>
      </c>
      <c r="H146" s="191">
        <f>H$144*'(3) HH &amp; income data inputs'!H69</f>
        <v>0.9597202579879921</v>
      </c>
      <c r="I146" s="191">
        <f>I$144*'(3) HH &amp; income data inputs'!I69</f>
        <v>0.67192150413878482</v>
      </c>
      <c r="J146" s="191">
        <f>J$144*'(3) HH &amp; income data inputs'!J69</f>
        <v>0.51937046038077606</v>
      </c>
      <c r="K146" s="191">
        <f>K$144*'(3) HH &amp; income data inputs'!K69</f>
        <v>0.36048116050758028</v>
      </c>
      <c r="L146" s="191">
        <f>L$144*'(3) HH &amp; income data inputs'!L69</f>
        <v>29.775919652966021</v>
      </c>
      <c r="M146" s="191">
        <f>M$144*'(3) HH &amp; income data inputs'!M69</f>
        <v>2.6636528847261793</v>
      </c>
      <c r="N146" s="191">
        <f>N$144*'(3) HH &amp; income data inputs'!N69</f>
        <v>1.0926712534264154</v>
      </c>
      <c r="O146" s="191">
        <f>O$144*'(3) HH &amp; income data inputs'!O69</f>
        <v>0.62749237302358996</v>
      </c>
      <c r="P146" s="191">
        <f>P$144*'(3) HH &amp; income data inputs'!P69</f>
        <v>2.3268923002346185</v>
      </c>
      <c r="Q146" s="191">
        <f>Q$144*'(3) HH &amp; income data inputs'!Q69</f>
        <v>0.80981951340181968</v>
      </c>
      <c r="R146" s="191">
        <f>R$144*'(3) HH &amp; income data inputs'!R69</f>
        <v>0.36845537231426734</v>
      </c>
      <c r="S146" s="191">
        <f>S$144*'(3) HH &amp; income data inputs'!S69</f>
        <v>2.6476091780695654</v>
      </c>
      <c r="T146" s="191">
        <f>T$144*'(3) HH &amp; income data inputs'!T69</f>
        <v>0.21367669334129147</v>
      </c>
      <c r="U146" s="191">
        <f>U$144*'(3) HH &amp; income data inputs'!U69</f>
        <v>0.99464986853572768</v>
      </c>
      <c r="V146" s="191">
        <f>V$144*'(3) HH &amp; income data inputs'!V69</f>
        <v>54.447860999766611</v>
      </c>
      <c r="W146" s="191">
        <f>W$144*'(3) HH &amp; income data inputs'!W69</f>
        <v>3.3270162944722119</v>
      </c>
      <c r="X146" s="191">
        <f>X$144*'(3) HH &amp; income data inputs'!X69</f>
        <v>0.6649939056917068</v>
      </c>
      <c r="Y146" s="191">
        <f>Y$144*'(3) HH &amp; income data inputs'!Y69</f>
        <v>1.7032844554885669</v>
      </c>
      <c r="Z146" s="191">
        <f>Z$144*'(3) HH &amp; income data inputs'!Z69</f>
        <v>2.1069430806473095</v>
      </c>
      <c r="AA146" s="191">
        <f>AA$144*'(3) HH &amp; income data inputs'!AA69</f>
        <v>2.0716644635178842</v>
      </c>
      <c r="AB146" s="191">
        <f>AB$144*'(3) HH &amp; income data inputs'!AB69</f>
        <v>1.9427311224963053</v>
      </c>
      <c r="AC146" s="191">
        <f>AC$144*'(3) HH &amp; income data inputs'!AC69</f>
        <v>0.91906409036984382</v>
      </c>
      <c r="AD146" s="191">
        <f>AD$144*'(3) HH &amp; income data inputs'!AD69</f>
        <v>0.67310297829803956</v>
      </c>
      <c r="AE146" s="191">
        <f>AE$144*'(3) HH &amp; income data inputs'!AE69</f>
        <v>1.3103661914615359</v>
      </c>
      <c r="AF146" s="191">
        <f>AF$144*'(3) HH &amp; income data inputs'!AF69</f>
        <v>1.5056995271066997</v>
      </c>
      <c r="AG146" s="191">
        <f>AG$144*'(3) HH &amp; income data inputs'!AG69</f>
        <v>0.74028838259284535</v>
      </c>
      <c r="AH146" s="191">
        <f>AH$144*'(3) HH &amp; income data inputs'!AH69</f>
        <v>0.95910069808035914</v>
      </c>
      <c r="AI146" s="191">
        <f>AI$144*'(3) HH &amp; income data inputs'!AI69</f>
        <v>0.9231949991887578</v>
      </c>
      <c r="AJ146" s="191">
        <f>AJ$144*'(3) HH &amp; income data inputs'!AJ69</f>
        <v>0.96395762521638717</v>
      </c>
      <c r="AK146" s="191">
        <f>AK$144*'(3) HH &amp; income data inputs'!AK69</f>
        <v>4.5358432895619103</v>
      </c>
      <c r="AL146" s="191">
        <f>AL$144*'(3) HH &amp; income data inputs'!AL69</f>
        <v>0.65465558904274335</v>
      </c>
      <c r="AM146" s="191">
        <f>AM$144*'(3) HH &amp; income data inputs'!AM69</f>
        <v>0.58198503444384075</v>
      </c>
      <c r="AN146" s="191">
        <f>AN$144*'(3) HH &amp; income data inputs'!AN69</f>
        <v>5.3568308531986979</v>
      </c>
      <c r="AO146" s="191">
        <f>AO$144*'(3) HH &amp; income data inputs'!AO69</f>
        <v>0.49706383649573627</v>
      </c>
      <c r="AP146" s="191">
        <f>AP$144*'(3) HH &amp; income data inputs'!AP69</f>
        <v>0.14760268147164674</v>
      </c>
      <c r="AQ146" s="191">
        <f>AQ$144*'(3) HH &amp; income data inputs'!AQ69</f>
        <v>8.5229144263203813E-2</v>
      </c>
      <c r="AR146" s="191">
        <f>AR$144*'(3) HH &amp; income data inputs'!AR69</f>
        <v>0.18693681015833094</v>
      </c>
      <c r="AS146" s="191">
        <f>AS$144*'(3) HH &amp; income data inputs'!AS69</f>
        <v>3.8148924820174533E-2</v>
      </c>
      <c r="AT146" s="191">
        <f>AT$144*'(3) HH &amp; income data inputs'!AT69</f>
        <v>0.22375184650639393</v>
      </c>
      <c r="AU146" s="191">
        <f>AU$144*'(3) HH &amp; income data inputs'!AU69</f>
        <v>9.1103596300175657E-2</v>
      </c>
      <c r="AV146" s="191">
        <f>AV$144*'(3) HH &amp; income data inputs'!AV69</f>
        <v>6.0458197122208804E-2</v>
      </c>
      <c r="AW146" s="191">
        <f>AW$144*'(3) HH &amp; income data inputs'!AW69</f>
        <v>2.5877092241905419</v>
      </c>
      <c r="AX146" s="191">
        <f>AX$144*'(3) HH &amp; income data inputs'!AX69</f>
        <v>0.22363250552774117</v>
      </c>
      <c r="AY146" s="191">
        <f>AY$144*'(3) HH &amp; income data inputs'!AY69</f>
        <v>1.8216464554687914</v>
      </c>
      <c r="AZ146" s="191">
        <f>AZ$144*'(3) HH &amp; income data inputs'!AZ69</f>
        <v>0.66908831683447068</v>
      </c>
      <c r="BA146" s="191">
        <f>BA$144*'(3) HH &amp; income data inputs'!BA69</f>
        <v>1.5417680399555391</v>
      </c>
      <c r="BB146" s="191">
        <f>BB$144*'(3) HH &amp; income data inputs'!BB69</f>
        <v>2.4592832396588649</v>
      </c>
      <c r="BC146" s="191">
        <f>BC$144*'(3) HH &amp; income data inputs'!BC69</f>
        <v>1.1108672220463329</v>
      </c>
      <c r="BD146" s="191">
        <f>BD$144*'(3) HH &amp; income data inputs'!BD69</f>
        <v>3.2422445993965714</v>
      </c>
      <c r="BE146" s="231">
        <f t="shared" ref="BE146:BE150" si="935">SUM(G146:BD146)</f>
        <v>144.65214021421085</v>
      </c>
      <c r="BF146" s="168"/>
      <c r="BG146" s="215">
        <f t="shared" ref="BG146:BG150" si="936">G146*DG146</f>
        <v>7476.6106374409783</v>
      </c>
      <c r="BH146" s="215">
        <f t="shared" ref="BH146:BH150" si="937">H146*DH146</f>
        <v>29377.229041064038</v>
      </c>
      <c r="BI146" s="215">
        <f t="shared" ref="BI146:BI150" si="938">I146*DI146</f>
        <v>21687.461073197748</v>
      </c>
      <c r="BJ146" s="215">
        <f t="shared" ref="BJ146:BJ150" si="939">J146*DJ146</f>
        <v>14251.063770217044</v>
      </c>
      <c r="BK146" s="215">
        <f t="shared" ref="BK146:BK150" si="940">K146*DK146</f>
        <v>11150.042775659966</v>
      </c>
      <c r="BL146" s="215">
        <f t="shared" ref="BL146:BL150" si="941">L146*DL146</f>
        <v>913471.76858617563</v>
      </c>
      <c r="BM146" s="215">
        <f t="shared" ref="BM146:BM150" si="942">M146*DM146</f>
        <v>79329.394513439576</v>
      </c>
      <c r="BN146" s="215">
        <f t="shared" ref="BN146:BN150" si="943">N146*DN146</f>
        <v>34240.061415396827</v>
      </c>
      <c r="BO146" s="215">
        <f t="shared" ref="BO146:BO150" si="944">O146*DO146</f>
        <v>17861.480756348912</v>
      </c>
      <c r="BP146" s="215">
        <f t="shared" ref="BP146:BP150" si="945">P146*DP146</f>
        <v>69847.519454245223</v>
      </c>
      <c r="BQ146" s="215">
        <f t="shared" ref="BQ146:BQ150" si="946">Q146*DQ146</f>
        <v>23921.071724950183</v>
      </c>
      <c r="BR146" s="215">
        <f t="shared" ref="BR146:BR150" si="947">R146*DR146</f>
        <v>10735.894729047845</v>
      </c>
      <c r="BS146" s="215">
        <f t="shared" ref="BS146:BS150" si="948">S146*DS146</f>
        <v>75968.763115032139</v>
      </c>
      <c r="BT146" s="215">
        <f t="shared" ref="BT146:BT150" si="949">T146*DT146</f>
        <v>8549.4181772784123</v>
      </c>
      <c r="BU146" s="215">
        <f t="shared" ref="BU146:BU150" si="950">U146*DU146</f>
        <v>32837.967549759633</v>
      </c>
      <c r="BV146" s="215">
        <f t="shared" ref="BV146:BV150" si="951">V146*DV146</f>
        <v>1680170.7625688552</v>
      </c>
      <c r="BW146" s="215">
        <f t="shared" ref="BW146:BW150" si="952">W146*DW146</f>
        <v>103659.65098002985</v>
      </c>
      <c r="BX146" s="215">
        <f t="shared" ref="BX146:BX150" si="953">X146*DX146</f>
        <v>20378.322618731298</v>
      </c>
      <c r="BY146" s="215">
        <f t="shared" ref="BY146:BY150" si="954">Y146*DY146</f>
        <v>48149.580510721134</v>
      </c>
      <c r="BZ146" s="215">
        <f t="shared" ref="BZ146:BZ150" si="955">Z146*DZ146</f>
        <v>64943.168506052287</v>
      </c>
      <c r="CA146" s="215">
        <f t="shared" ref="CA146:CA150" si="956">AA146*EA146</f>
        <v>62569.342376175722</v>
      </c>
      <c r="CB146" s="215">
        <f t="shared" ref="CB146:CB150" si="957">AB146*EB146</f>
        <v>56128.416225602006</v>
      </c>
      <c r="CC146" s="215">
        <f t="shared" ref="CC146:CC150" si="958">AC146*EC146</f>
        <v>26415.004834137755</v>
      </c>
      <c r="CD146" s="215">
        <f t="shared" ref="CD146:CD150" si="959">AD146*ED146</f>
        <v>21633.958060757908</v>
      </c>
      <c r="CE146" s="215">
        <f t="shared" ref="CE146:CE150" si="960">AE146*EE146</f>
        <v>34932.584310247563</v>
      </c>
      <c r="CF146" s="215">
        <f t="shared" ref="CF146:CF150" si="961">AF146*EF146</f>
        <v>46084.325432231832</v>
      </c>
      <c r="CG146" s="215">
        <f t="shared" ref="CG146:CG150" si="962">AG146*EG146</f>
        <v>22058.677760747138</v>
      </c>
      <c r="CH146" s="215">
        <f t="shared" ref="CH146:CH150" si="963">AH146*EH146</f>
        <v>30054.379475046135</v>
      </c>
      <c r="CI146" s="215">
        <f t="shared" ref="CI146:CI150" si="964">AI146*EI146</f>
        <v>24703.867302791889</v>
      </c>
      <c r="CJ146" s="215">
        <f t="shared" ref="CJ146:CJ150" si="965">AJ146*EJ146</f>
        <v>28679.942681902299</v>
      </c>
      <c r="CK146" s="215">
        <f t="shared" ref="CK146:CK150" si="966">AK146*EK146</f>
        <v>137896.56814053969</v>
      </c>
      <c r="CL146" s="215">
        <f t="shared" ref="CL146:CL150" si="967">AL146*EL146</f>
        <v>19629.380226311627</v>
      </c>
      <c r="CM146" s="215">
        <f t="shared" ref="CM146:CM150" si="968">AM146*EM146</f>
        <v>17709.291081919211</v>
      </c>
      <c r="CN146" s="215">
        <f t="shared" ref="CN146:CN150" si="969">AN146*EN146</f>
        <v>159856.30392684491</v>
      </c>
      <c r="CO146" s="215">
        <f t="shared" ref="CO146:CO150" si="970">AO146*EO146</f>
        <v>15716.081538349439</v>
      </c>
      <c r="CP146" s="215">
        <f t="shared" ref="CP146:CP150" si="971">AP146*EP146</f>
        <v>4452.5732641061031</v>
      </c>
      <c r="CQ146" s="215">
        <f t="shared" ref="CQ146:CQ150" si="972">AQ146*EQ146</f>
        <v>2255.2910009207676</v>
      </c>
      <c r="CR146" s="215">
        <f t="shared" ref="CR146:CR150" si="973">AR146*ER146</f>
        <v>5189.7153405533891</v>
      </c>
      <c r="CS146" s="215">
        <f t="shared" ref="CS146:CS150" si="974">AS146*ES146</f>
        <v>1133.3391582505508</v>
      </c>
      <c r="CT146" s="215">
        <f t="shared" ref="CT146:CT150" si="975">AT146*ET146</f>
        <v>6630.7497744408502</v>
      </c>
      <c r="CU146" s="215">
        <f t="shared" ref="CU146:CU150" si="976">AU146*EU146</f>
        <v>2908.0723456997571</v>
      </c>
      <c r="CV146" s="215">
        <f t="shared" ref="CV146:CV150" si="977">AV146*EV146</f>
        <v>1890.6638549549943</v>
      </c>
      <c r="CW146" s="215">
        <f t="shared" ref="CW146:CW150" si="978">AW146*EW146</f>
        <v>80155.536334517587</v>
      </c>
      <c r="CX146" s="215">
        <f t="shared" ref="CX146:CX150" si="979">AX146*EX146</f>
        <v>6810.4699183409784</v>
      </c>
      <c r="CY146" s="215">
        <f t="shared" ref="CY146:CY150" si="980">AY146*EY146</f>
        <v>59458.115255661745</v>
      </c>
      <c r="CZ146" s="215">
        <f t="shared" ref="CZ146:CZ150" si="981">AZ146*EZ146</f>
        <v>20971.856410837019</v>
      </c>
      <c r="DA146" s="215">
        <f t="shared" ref="DA146:DA150" si="982">BA146*FA146</f>
        <v>47782.199778580645</v>
      </c>
      <c r="DB146" s="215">
        <f t="shared" ref="DB146:DB150" si="983">BB146*FB146</f>
        <v>70230.142724544508</v>
      </c>
      <c r="DC146" s="215">
        <f t="shared" ref="DC146:DC150" si="984">BC146*FC146</f>
        <v>33909.539343599179</v>
      </c>
      <c r="DD146" s="215">
        <f t="shared" ref="DD146:DD150" si="985">BD146*FD146</f>
        <v>97692.044312925791</v>
      </c>
      <c r="DE146" s="215">
        <f t="shared" ref="DE146:DE150" si="986">BE146*FE146</f>
        <v>4397932.4611458164</v>
      </c>
      <c r="DF146" s="147"/>
      <c r="DG146" s="230">
        <f>'(3) HH &amp; income data inputs'!DG69</f>
        <v>30555.5</v>
      </c>
      <c r="DH146" s="230">
        <f>'(3) HH &amp; income data inputs'!DH69</f>
        <v>30610.2</v>
      </c>
      <c r="DI146" s="230">
        <f>'(3) HH &amp; income data inputs'!DI69</f>
        <v>32276.777777777777</v>
      </c>
      <c r="DJ146" s="230">
        <f>'(3) HH &amp; income data inputs'!DJ69</f>
        <v>27439.111111111109</v>
      </c>
      <c r="DK146" s="230">
        <f>'(3) HH &amp; income data inputs'!DK69</f>
        <v>30931</v>
      </c>
      <c r="DL146" s="230">
        <f>'(3) HH &amp; income data inputs'!DL69</f>
        <v>30678.205047318614</v>
      </c>
      <c r="DM146" s="230">
        <f>'(3) HH &amp; income data inputs'!DM69</f>
        <v>29782.18181818182</v>
      </c>
      <c r="DN146" s="230">
        <f>'(3) HH &amp; income data inputs'!DN69</f>
        <v>31336.105263157893</v>
      </c>
      <c r="DO146" s="230">
        <f>'(3) HH &amp; income data inputs'!DO69</f>
        <v>28464.857142857141</v>
      </c>
      <c r="DP146" s="230">
        <f>'(3) HH &amp; income data inputs'!DP69</f>
        <v>30017.51282051282</v>
      </c>
      <c r="DQ146" s="230">
        <f>'(3) HH &amp; income data inputs'!DQ69</f>
        <v>29538.76923076923</v>
      </c>
      <c r="DR146" s="230">
        <f>'(3) HH &amp; income data inputs'!DR69</f>
        <v>29137.571428571428</v>
      </c>
      <c r="DS146" s="230">
        <f>'(3) HH &amp; income data inputs'!DS69</f>
        <v>28693.344827586207</v>
      </c>
      <c r="DT146" s="230">
        <f>'(3) HH &amp; income data inputs'!DT69</f>
        <v>40011</v>
      </c>
      <c r="DU146" s="230">
        <f>'(3) HH &amp; income data inputs'!DU69</f>
        <v>33014.6</v>
      </c>
      <c r="DV146" s="230">
        <f>'(3) HH &amp; income data inputs'!DV69</f>
        <v>30858.342857142856</v>
      </c>
      <c r="DW146" s="230">
        <f>'(3) HH &amp; income data inputs'!DW69</f>
        <v>31156.941176470587</v>
      </c>
      <c r="DX146" s="230">
        <f>'(3) HH &amp; income data inputs'!DX69</f>
        <v>30644.375</v>
      </c>
      <c r="DY146" s="230">
        <f>'(3) HH &amp; income data inputs'!DY69</f>
        <v>28268.666666666668</v>
      </c>
      <c r="DZ146" s="230">
        <f>'(3) HH &amp; income data inputs'!DZ69</f>
        <v>30823.409090909092</v>
      </c>
      <c r="EA146" s="230">
        <f>'(3) HH &amp; income data inputs'!EA69</f>
        <v>30202.45</v>
      </c>
      <c r="EB146" s="230">
        <f>'(3) HH &amp; income data inputs'!EB69</f>
        <v>28891.5</v>
      </c>
      <c r="EC146" s="230">
        <f>'(3) HH &amp; income data inputs'!EC69</f>
        <v>28741.200000000001</v>
      </c>
      <c r="ED146" s="230">
        <f>'(3) HH &amp; income data inputs'!ED69</f>
        <v>32140.636363636364</v>
      </c>
      <c r="EE146" s="230">
        <f>'(3) HH &amp; income data inputs'!EE69</f>
        <v>26658.642857142859</v>
      </c>
      <c r="EF146" s="230">
        <f>'(3) HH &amp; income data inputs'!EF69</f>
        <v>30606.588235294119</v>
      </c>
      <c r="EG146" s="230">
        <f>'(3) HH &amp; income data inputs'!EG69</f>
        <v>29797.411764705881</v>
      </c>
      <c r="EH146" s="230">
        <f>'(3) HH &amp; income data inputs'!EH69</f>
        <v>31336</v>
      </c>
      <c r="EI146" s="230">
        <f>'(3) HH &amp; income data inputs'!EI69</f>
        <v>26759.1</v>
      </c>
      <c r="EJ146" s="230">
        <f>'(3) HH &amp; income data inputs'!EJ69</f>
        <v>29752.285714285714</v>
      </c>
      <c r="EK146" s="230">
        <f>'(3) HH &amp; income data inputs'!EK69</f>
        <v>30401.528301886792</v>
      </c>
      <c r="EL146" s="230">
        <f>'(3) HH &amp; income data inputs'!EL69</f>
        <v>29984.285714285714</v>
      </c>
      <c r="EM146" s="230">
        <f>'(3) HH &amp; income data inputs'!EM69</f>
        <v>30429.117647058825</v>
      </c>
      <c r="EN146" s="230">
        <f>'(3) HH &amp; income data inputs'!EN69</f>
        <v>29841.581395348836</v>
      </c>
      <c r="EO146" s="230">
        <f>'(3) HH &amp; income data inputs'!EO69</f>
        <v>31617.833333333332</v>
      </c>
      <c r="EP146" s="230">
        <f>'(3) HH &amp; income data inputs'!EP69</f>
        <v>30165.9375</v>
      </c>
      <c r="EQ146" s="230">
        <f>'(3) HH &amp; income data inputs'!EQ69</f>
        <v>26461.5</v>
      </c>
      <c r="ER146" s="230">
        <f>'(3) HH &amp; income data inputs'!ER69</f>
        <v>27761.869565217392</v>
      </c>
      <c r="ES146" s="230">
        <f>'(3) HH &amp; income data inputs'!ES69</f>
        <v>29708.285714285714</v>
      </c>
      <c r="ET146" s="230">
        <f>'(3) HH &amp; income data inputs'!ET69</f>
        <v>29634.391304347828</v>
      </c>
      <c r="EU146" s="230">
        <f>'(3) HH &amp; income data inputs'!EU69</f>
        <v>31920.5</v>
      </c>
      <c r="EV146" s="230">
        <f>'(3) HH &amp; income data inputs'!EV69</f>
        <v>31272.25</v>
      </c>
      <c r="EW146" s="230">
        <f>'(3) HH &amp; income data inputs'!EW69</f>
        <v>30975.480392156864</v>
      </c>
      <c r="EX146" s="230">
        <f>'(3) HH &amp; income data inputs'!EX69</f>
        <v>30453.846153846152</v>
      </c>
      <c r="EY146" s="230">
        <f>'(3) HH &amp; income data inputs'!EY69</f>
        <v>32639.766666666666</v>
      </c>
      <c r="EZ146" s="230">
        <f>'(3) HH &amp; income data inputs'!EZ69</f>
        <v>31343.928571428572</v>
      </c>
      <c r="FA146" s="230">
        <f>'(3) HH &amp; income data inputs'!FA69</f>
        <v>30991.821428571428</v>
      </c>
      <c r="FB146" s="230">
        <f>'(3) HH &amp; income data inputs'!FB69</f>
        <v>28557.159090909092</v>
      </c>
      <c r="FC146" s="230">
        <f>'(3) HH &amp; income data inputs'!FC69</f>
        <v>30525.285714285714</v>
      </c>
      <c r="FD146" s="230">
        <f>'(3) HH &amp; income data inputs'!FD69</f>
        <v>30130.991452991453</v>
      </c>
      <c r="FE146" s="230">
        <f>'(3) HH &amp; income data inputs'!FE69</f>
        <v>30403.507716049382</v>
      </c>
      <c r="FF146" s="70"/>
      <c r="FG146" s="70"/>
      <c r="FH146" s="70"/>
      <c r="FI146" s="70"/>
    </row>
    <row r="147" spans="1:165" s="77" customFormat="1">
      <c r="A147" s="1" t="s">
        <v>375</v>
      </c>
      <c r="B147" s="2" t="s">
        <v>279</v>
      </c>
      <c r="C147" s="37" t="s">
        <v>477</v>
      </c>
      <c r="D147" s="1">
        <v>6</v>
      </c>
      <c r="E147" s="70">
        <v>3</v>
      </c>
      <c r="F147" s="65" t="s">
        <v>538</v>
      </c>
      <c r="G147" s="191">
        <f>G$144*'(3) HH &amp; income data inputs'!G70</f>
        <v>0.73406856089158867</v>
      </c>
      <c r="H147" s="191">
        <f>H$144*'(3) HH &amp; income data inputs'!H70</f>
        <v>1.7274964643783859</v>
      </c>
      <c r="I147" s="191">
        <f>I$144*'(3) HH &amp; income data inputs'!I70</f>
        <v>1.791790677703426</v>
      </c>
      <c r="J147" s="191">
        <f>J$144*'(3) HH &amp; income data inputs'!J70</f>
        <v>0.57707828931197336</v>
      </c>
      <c r="K147" s="191">
        <f>K$144*'(3) HH &amp; income data inputs'!K70</f>
        <v>1.3217642551944608</v>
      </c>
      <c r="L147" s="191">
        <f>L$144*'(3) HH &amp; income data inputs'!L70</f>
        <v>53.822088205519023</v>
      </c>
      <c r="M147" s="191">
        <f>M$144*'(3) HH &amp; income data inputs'!M70</f>
        <v>3.7129706878001283</v>
      </c>
      <c r="N147" s="191">
        <f>N$144*'(3) HH &amp; income data inputs'!N70</f>
        <v>2.6454146135586898</v>
      </c>
      <c r="O147" s="191">
        <f>O$144*'(3) HH &amp; income data inputs'!O70</f>
        <v>2.0916412434119662</v>
      </c>
      <c r="P147" s="191">
        <f>P$144*'(3) HH &amp; income data inputs'!P70</f>
        <v>5.1907597466772266</v>
      </c>
      <c r="Q147" s="191">
        <f>Q$144*'(3) HH &amp; income data inputs'!Q70</f>
        <v>2.149136400950983</v>
      </c>
      <c r="R147" s="191">
        <f>R$144*'(3) HH &amp; income data inputs'!R70</f>
        <v>0.68427426286935367</v>
      </c>
      <c r="S147" s="191">
        <f>S$144*'(3) HH &amp; income data inputs'!S70</f>
        <v>4.8387340150926539</v>
      </c>
      <c r="T147" s="191">
        <f>T$144*'(3) HH &amp; income data inputs'!T70</f>
        <v>0.71225564447097156</v>
      </c>
      <c r="U147" s="191">
        <f>U$144*'(3) HH &amp; income data inputs'!U70</f>
        <v>1.4919748028035915</v>
      </c>
      <c r="V147" s="191">
        <f>V$144*'(3) HH &amp; income data inputs'!V70</f>
        <v>96.450496628157993</v>
      </c>
      <c r="W147" s="191">
        <f>W$144*'(3) HH &amp; income data inputs'!W70</f>
        <v>5.7733518051135437</v>
      </c>
      <c r="X147" s="191">
        <f>X$144*'(3) HH &amp; income data inputs'!X70</f>
        <v>1.8287332406521937</v>
      </c>
      <c r="Y147" s="191">
        <f>Y$144*'(3) HH &amp; income data inputs'!Y70</f>
        <v>3.6498952617612148</v>
      </c>
      <c r="Z147" s="191">
        <f>Z$144*'(3) HH &amp; income data inputs'!Z70</f>
        <v>4.6927368614417349</v>
      </c>
      <c r="AA147" s="191">
        <f>AA$144*'(3) HH &amp; income data inputs'!AA70</f>
        <v>4.8684114892670278</v>
      </c>
      <c r="AB147" s="191">
        <f>AB$144*'(3) HH &amp; income data inputs'!AB70</f>
        <v>3.5616737245765595</v>
      </c>
      <c r="AC147" s="191">
        <f>AC$144*'(3) HH &amp; income data inputs'!AC70</f>
        <v>2.8490986801465157</v>
      </c>
      <c r="AD147" s="191">
        <f>AD$144*'(3) HH &amp; income data inputs'!AD70</f>
        <v>1.0402500573696976</v>
      </c>
      <c r="AE147" s="191">
        <f>AE$144*'(3) HH &amp; income data inputs'!AE70</f>
        <v>2.8079275531318624</v>
      </c>
      <c r="AF147" s="191">
        <f>AF$144*'(3) HH &amp; income data inputs'!AF70</f>
        <v>3.587107696930667</v>
      </c>
      <c r="AG147" s="191">
        <f>AG$144*'(3) HH &amp; income data inputs'!AG70</f>
        <v>1.088659386165949</v>
      </c>
      <c r="AH147" s="191">
        <f>AH$144*'(3) HH &amp; income data inputs'!AH70</f>
        <v>5.0832336998259038</v>
      </c>
      <c r="AI147" s="191">
        <f>AI$144*'(3) HH &amp; income data inputs'!AI70</f>
        <v>2.4003069978907705</v>
      </c>
      <c r="AJ147" s="191">
        <f>AJ$144*'(3) HH &amp; income data inputs'!AJ70</f>
        <v>2.4328454350699293</v>
      </c>
      <c r="AK147" s="191">
        <f>AK$144*'(3) HH &amp; income data inputs'!AK70</f>
        <v>9.5851782722817731</v>
      </c>
      <c r="AL147" s="191">
        <f>AL$144*'(3) HH &amp; income data inputs'!AL70</f>
        <v>1.5898778591038054</v>
      </c>
      <c r="AM147" s="191">
        <f>AM$144*'(3) HH &amp; income data inputs'!AM70</f>
        <v>0.82162593097953995</v>
      </c>
      <c r="AN147" s="191">
        <f>AN$144*'(3) HH &amp; income data inputs'!AN70</f>
        <v>9.156443435118705</v>
      </c>
      <c r="AO147" s="191">
        <f>AO$144*'(3) HH &amp; income data inputs'!AO70</f>
        <v>0.4556418501210916</v>
      </c>
      <c r="AP147" s="191">
        <f>AP$144*'(3) HH &amp; income data inputs'!AP70</f>
        <v>0.5073842175587856</v>
      </c>
      <c r="AQ147" s="191">
        <f>AQ$144*'(3) HH &amp; income data inputs'!AQ70</f>
        <v>0.44745300738182003</v>
      </c>
      <c r="AR147" s="191">
        <f>AR$144*'(3) HH &amp; income data inputs'!AR70</f>
        <v>0.37387362031666188</v>
      </c>
      <c r="AS147" s="191">
        <f>AS$144*'(3) HH &amp; income data inputs'!AS70</f>
        <v>0.11444677446052359</v>
      </c>
      <c r="AT147" s="191">
        <f>AT$144*'(3) HH &amp; income data inputs'!AT70</f>
        <v>0.59342881029956651</v>
      </c>
      <c r="AU147" s="191">
        <f>AU$144*'(3) HH &amp; income data inputs'!AU70</f>
        <v>0.24294292346713509</v>
      </c>
      <c r="AV147" s="191">
        <f>AV$144*'(3) HH &amp; income data inputs'!AV70</f>
        <v>0.2342755138485591</v>
      </c>
      <c r="AW147" s="191">
        <f>AW$144*'(3) HH &amp; income data inputs'!AW70</f>
        <v>4.7187638794062821</v>
      </c>
      <c r="AX147" s="191">
        <f>AX$144*'(3) HH &amp; income data inputs'!AX70</f>
        <v>0.46446751148069321</v>
      </c>
      <c r="AY147" s="191">
        <f>AY$144*'(3) HH &amp; income data inputs'!AY70</f>
        <v>3.2789636198438248</v>
      </c>
      <c r="AZ147" s="191">
        <f>AZ$144*'(3) HH &amp; income data inputs'!AZ70</f>
        <v>1.5771367468241093</v>
      </c>
      <c r="BA147" s="191">
        <f>BA$144*'(3) HH &amp; income data inputs'!BA70</f>
        <v>3.7993569556047215</v>
      </c>
      <c r="BB147" s="191">
        <f>BB$144*'(3) HH &amp; income data inputs'!BB70</f>
        <v>5.7569584928377973</v>
      </c>
      <c r="BC147" s="191">
        <f>BC$144*'(3) HH &amp; income data inputs'!BC70</f>
        <v>2.4994512496042489</v>
      </c>
      <c r="BD147" s="191">
        <f>BD$144*'(3) HH &amp; income data inputs'!BD70</f>
        <v>6.3736432295830037</v>
      </c>
      <c r="BE147" s="231">
        <f t="shared" si="935"/>
        <v>278.19749028825868</v>
      </c>
      <c r="BF147" s="168"/>
      <c r="BG147" s="215">
        <f t="shared" si="936"/>
        <v>11569.838105352552</v>
      </c>
      <c r="BH147" s="215">
        <f t="shared" si="937"/>
        <v>25060.695236711446</v>
      </c>
      <c r="BI147" s="215">
        <f t="shared" si="938"/>
        <v>22355.798995981124</v>
      </c>
      <c r="BJ147" s="215">
        <f t="shared" si="939"/>
        <v>7964.9499647417188</v>
      </c>
      <c r="BK147" s="215">
        <f t="shared" si="940"/>
        <v>18542.79041534942</v>
      </c>
      <c r="BL147" s="215">
        <f t="shared" si="941"/>
        <v>772706.62504368124</v>
      </c>
      <c r="BM147" s="215">
        <f t="shared" si="942"/>
        <v>49380.169361873312</v>
      </c>
      <c r="BN147" s="215">
        <f t="shared" si="943"/>
        <v>37923.456210697273</v>
      </c>
      <c r="BO147" s="215">
        <f t="shared" si="944"/>
        <v>27872.344672621308</v>
      </c>
      <c r="BP147" s="215">
        <f t="shared" si="945"/>
        <v>74217.66184970639</v>
      </c>
      <c r="BQ147" s="215">
        <f t="shared" si="946"/>
        <v>30886.049037579978</v>
      </c>
      <c r="BR147" s="215">
        <f t="shared" si="947"/>
        <v>9403.1390109053809</v>
      </c>
      <c r="BS147" s="215">
        <f t="shared" si="948"/>
        <v>69388.450041978955</v>
      </c>
      <c r="BT147" s="215">
        <f t="shared" si="949"/>
        <v>11064.46408346986</v>
      </c>
      <c r="BU147" s="215">
        <f t="shared" si="950"/>
        <v>20746.904282852476</v>
      </c>
      <c r="BV147" s="215">
        <f t="shared" si="951"/>
        <v>1363977.075539639</v>
      </c>
      <c r="BW147" s="215">
        <f t="shared" si="952"/>
        <v>78863.594244169304</v>
      </c>
      <c r="BX147" s="215">
        <f t="shared" si="953"/>
        <v>23689.493523646728</v>
      </c>
      <c r="BY147" s="215">
        <f t="shared" si="954"/>
        <v>49527.537635211389</v>
      </c>
      <c r="BZ147" s="215">
        <f t="shared" si="955"/>
        <v>64183.998606039051</v>
      </c>
      <c r="CA147" s="215">
        <f t="shared" si="956"/>
        <v>68385.540357502177</v>
      </c>
      <c r="CB147" s="215">
        <f t="shared" si="957"/>
        <v>56132.51754686061</v>
      </c>
      <c r="CC147" s="215">
        <f t="shared" si="958"/>
        <v>36379.221982700488</v>
      </c>
      <c r="CD147" s="215">
        <f t="shared" si="959"/>
        <v>14940.989191641276</v>
      </c>
      <c r="CE147" s="215">
        <f t="shared" si="960"/>
        <v>36970.95251865108</v>
      </c>
      <c r="CF147" s="215">
        <f t="shared" si="961"/>
        <v>50515.023431864131</v>
      </c>
      <c r="CG147" s="215">
        <f t="shared" si="962"/>
        <v>16114.205594902038</v>
      </c>
      <c r="CH147" s="215">
        <f t="shared" si="963"/>
        <v>71120.002244613264</v>
      </c>
      <c r="CI147" s="215">
        <f t="shared" si="964"/>
        <v>32430.270890002445</v>
      </c>
      <c r="CJ147" s="215">
        <f t="shared" si="965"/>
        <v>33369.091598395382</v>
      </c>
      <c r="CK147" s="215">
        <f t="shared" si="966"/>
        <v>131205.51463284501</v>
      </c>
      <c r="CL147" s="215">
        <f t="shared" si="967"/>
        <v>22380.196250355737</v>
      </c>
      <c r="CM147" s="215">
        <f t="shared" si="968"/>
        <v>11259.082476350544</v>
      </c>
      <c r="CN147" s="215">
        <f t="shared" si="969"/>
        <v>131895.95155618919</v>
      </c>
      <c r="CO147" s="215">
        <f t="shared" si="970"/>
        <v>6372.0270079843422</v>
      </c>
      <c r="CP147" s="215">
        <f t="shared" si="971"/>
        <v>7052.9081539272875</v>
      </c>
      <c r="CQ147" s="215">
        <f t="shared" si="972"/>
        <v>6219.852490040088</v>
      </c>
      <c r="CR147" s="215">
        <f t="shared" si="973"/>
        <v>5358.8850260592799</v>
      </c>
      <c r="CS147" s="215">
        <f t="shared" si="974"/>
        <v>1530.9545019584241</v>
      </c>
      <c r="CT147" s="215">
        <f t="shared" si="975"/>
        <v>7805.1259333413873</v>
      </c>
      <c r="CU147" s="215">
        <f t="shared" si="976"/>
        <v>3442.3038344039869</v>
      </c>
      <c r="CV147" s="215">
        <f t="shared" si="977"/>
        <v>3224.1676370556329</v>
      </c>
      <c r="CW147" s="215">
        <f t="shared" si="978"/>
        <v>68699.620750534654</v>
      </c>
      <c r="CX147" s="215">
        <f t="shared" si="979"/>
        <v>6283.8325703235741</v>
      </c>
      <c r="CY147" s="215">
        <f t="shared" si="980"/>
        <v>44073.40011600007</v>
      </c>
      <c r="CZ147" s="215">
        <f t="shared" si="981"/>
        <v>22275.00149191741</v>
      </c>
      <c r="DA147" s="215">
        <f t="shared" si="982"/>
        <v>52708.313855671448</v>
      </c>
      <c r="DB147" s="215">
        <f t="shared" si="983"/>
        <v>79810.112906232913</v>
      </c>
      <c r="DC147" s="215">
        <f t="shared" si="984"/>
        <v>34379.475852354139</v>
      </c>
      <c r="DD147" s="215">
        <f t="shared" si="985"/>
        <v>90873.160536517971</v>
      </c>
      <c r="DE147" s="215">
        <f t="shared" si="986"/>
        <v>3914459.675014324</v>
      </c>
      <c r="DF147" s="147"/>
      <c r="DG147" s="230">
        <f>'(3) HH &amp; income data inputs'!DG70</f>
        <v>15761.25</v>
      </c>
      <c r="DH147" s="230">
        <f>'(3) HH &amp; income data inputs'!DH70</f>
        <v>14506.944444444445</v>
      </c>
      <c r="DI147" s="230">
        <f>'(3) HH &amp; income data inputs'!DI70</f>
        <v>12476.791666666666</v>
      </c>
      <c r="DJ147" s="230">
        <f>'(3) HH &amp; income data inputs'!DJ70</f>
        <v>13802.2</v>
      </c>
      <c r="DK147" s="230">
        <f>'(3) HH &amp; income data inputs'!DK70</f>
        <v>14028.818181818182</v>
      </c>
      <c r="DL147" s="230">
        <f>'(3) HH &amp; income data inputs'!DL70</f>
        <v>14356.68237347295</v>
      </c>
      <c r="DM147" s="230">
        <f>'(3) HH &amp; income data inputs'!DM70</f>
        <v>13299.369565217392</v>
      </c>
      <c r="DN147" s="230">
        <f>'(3) HH &amp; income data inputs'!DN70</f>
        <v>14335.54347826087</v>
      </c>
      <c r="DO147" s="230">
        <f>'(3) HH &amp; income data inputs'!DO70</f>
        <v>13325.585714285715</v>
      </c>
      <c r="DP147" s="230">
        <f>'(3) HH &amp; income data inputs'!DP70</f>
        <v>14298.034482758621</v>
      </c>
      <c r="DQ147" s="230">
        <f>'(3) HH &amp; income data inputs'!DQ70</f>
        <v>14371.376811594202</v>
      </c>
      <c r="DR147" s="230">
        <f>'(3) HH &amp; income data inputs'!DR70</f>
        <v>13741.76923076923</v>
      </c>
      <c r="DS147" s="230">
        <f>'(3) HH &amp; income data inputs'!DS70</f>
        <v>14340.207547169812</v>
      </c>
      <c r="DT147" s="230">
        <f>'(3) HH &amp; income data inputs'!DT70</f>
        <v>15534.4</v>
      </c>
      <c r="DU147" s="230">
        <f>'(3) HH &amp; income data inputs'!DU70</f>
        <v>13905.666666666666</v>
      </c>
      <c r="DV147" s="230">
        <f>'(3) HH &amp; income data inputs'!DV70</f>
        <v>14141.732009925558</v>
      </c>
      <c r="DW147" s="230">
        <f>'(3) HH &amp; income data inputs'!DW70</f>
        <v>13659.93220338983</v>
      </c>
      <c r="DX147" s="230">
        <f>'(3) HH &amp; income data inputs'!DX70</f>
        <v>12954.045454545454</v>
      </c>
      <c r="DY147" s="230">
        <f>'(3) HH &amp; income data inputs'!DY70</f>
        <v>13569.577777777778</v>
      </c>
      <c r="DZ147" s="230">
        <f>'(3) HH &amp; income data inputs'!DZ70</f>
        <v>13677.306122448979</v>
      </c>
      <c r="EA147" s="230">
        <f>'(3) HH &amp; income data inputs'!EA70</f>
        <v>14046.787234042553</v>
      </c>
      <c r="EB147" s="230">
        <f>'(3) HH &amp; income data inputs'!EB70</f>
        <v>15760.151515151516</v>
      </c>
      <c r="EC147" s="230">
        <f>'(3) HH &amp; income data inputs'!EC70</f>
        <v>12768.677419354839</v>
      </c>
      <c r="ED147" s="230">
        <f>'(3) HH &amp; income data inputs'!ED70</f>
        <v>14362.882352941177</v>
      </c>
      <c r="EE147" s="230">
        <f>'(3) HH &amp; income data inputs'!EE70</f>
        <v>13166.633333333333</v>
      </c>
      <c r="EF147" s="230">
        <f>'(3) HH &amp; income data inputs'!EF70</f>
        <v>14082.382716049382</v>
      </c>
      <c r="EG147" s="230">
        <f>'(3) HH &amp; income data inputs'!EG70</f>
        <v>14801.88</v>
      </c>
      <c r="EH147" s="230">
        <f>'(3) HH &amp; income data inputs'!EH70</f>
        <v>13991.094339622641</v>
      </c>
      <c r="EI147" s="230">
        <f>'(3) HH &amp; income data inputs'!EI70</f>
        <v>13510.884615384615</v>
      </c>
      <c r="EJ147" s="230">
        <f>'(3) HH &amp; income data inputs'!EJ70</f>
        <v>13716.075471698114</v>
      </c>
      <c r="EK147" s="230">
        <f>'(3) HH &amp; income data inputs'!EK70</f>
        <v>13688.375</v>
      </c>
      <c r="EL147" s="230">
        <f>'(3) HH &amp; income data inputs'!EL70</f>
        <v>14076.676470588236</v>
      </c>
      <c r="EM147" s="230">
        <f>'(3) HH &amp; income data inputs'!EM70</f>
        <v>13703.416666666666</v>
      </c>
      <c r="EN147" s="230">
        <f>'(3) HH &amp; income data inputs'!EN70</f>
        <v>14404.714285714286</v>
      </c>
      <c r="EO147" s="230">
        <f>'(3) HH &amp; income data inputs'!EO70</f>
        <v>13984.727272727272</v>
      </c>
      <c r="EP147" s="230">
        <f>'(3) HH &amp; income data inputs'!EP70</f>
        <v>13900.527272727273</v>
      </c>
      <c r="EQ147" s="230">
        <f>'(3) HH &amp; income data inputs'!EQ70</f>
        <v>13900.571428571429</v>
      </c>
      <c r="ER147" s="230">
        <f>'(3) HH &amp; income data inputs'!ER70</f>
        <v>14333.41304347826</v>
      </c>
      <c r="ES147" s="230">
        <f>'(3) HH &amp; income data inputs'!ES70</f>
        <v>13377</v>
      </c>
      <c r="ET147" s="230">
        <f>'(3) HH &amp; income data inputs'!ET70</f>
        <v>13152.590163934427</v>
      </c>
      <c r="EU147" s="230">
        <f>'(3) HH &amp; income data inputs'!EU70</f>
        <v>14169.1875</v>
      </c>
      <c r="EV147" s="230">
        <f>'(3) HH &amp; income data inputs'!EV70</f>
        <v>13762.290322580646</v>
      </c>
      <c r="EW147" s="230">
        <f>'(3) HH &amp; income data inputs'!EW70</f>
        <v>14558.817204301075</v>
      </c>
      <c r="EX147" s="230">
        <f>'(3) HH &amp; income data inputs'!EX70</f>
        <v>13529.111111111111</v>
      </c>
      <c r="EY147" s="230">
        <f>'(3) HH &amp; income data inputs'!EY70</f>
        <v>13441.259259259259</v>
      </c>
      <c r="EZ147" s="230">
        <f>'(3) HH &amp; income data inputs'!EZ70</f>
        <v>14123.69696969697</v>
      </c>
      <c r="FA147" s="230">
        <f>'(3) HH &amp; income data inputs'!FA70</f>
        <v>13872.95652173913</v>
      </c>
      <c r="FB147" s="230">
        <f>'(3) HH &amp; income data inputs'!FB70</f>
        <v>13863.242718446601</v>
      </c>
      <c r="FC147" s="230">
        <f>'(3) HH &amp; income data inputs'!FC70</f>
        <v>13754.809523809523</v>
      </c>
      <c r="FD147" s="230">
        <f>'(3) HH &amp; income data inputs'!FD70</f>
        <v>14257.647826086957</v>
      </c>
      <c r="FE147" s="230">
        <f>'(3) HH &amp; income data inputs'!FE70</f>
        <v>14070.794351732991</v>
      </c>
      <c r="FF147" s="70"/>
      <c r="FG147" s="70"/>
      <c r="FH147" s="70"/>
      <c r="FI147" s="70"/>
    </row>
    <row r="148" spans="1:165" s="77" customFormat="1">
      <c r="A148" s="1" t="s">
        <v>375</v>
      </c>
      <c r="B148" s="2" t="s">
        <v>263</v>
      </c>
      <c r="C148" s="37" t="s">
        <v>477</v>
      </c>
      <c r="D148" s="1">
        <v>6</v>
      </c>
      <c r="E148" s="70">
        <v>3</v>
      </c>
      <c r="F148" s="65" t="s">
        <v>538</v>
      </c>
      <c r="G148" s="191">
        <f>G$144*'(3) HH &amp; income data inputs'!G71</f>
        <v>1.8963437823032705</v>
      </c>
      <c r="H148" s="191">
        <f>H$144*'(3) HH &amp; income data inputs'!H71</f>
        <v>4.4147131867447635</v>
      </c>
      <c r="I148" s="191">
        <f>I$144*'(3) HH &amp; income data inputs'!I71</f>
        <v>3.7328972452154709</v>
      </c>
      <c r="J148" s="191">
        <f>J$144*'(3) HH &amp; income data inputs'!J71</f>
        <v>1.4426957232799333</v>
      </c>
      <c r="K148" s="191">
        <f>K$144*'(3) HH &amp; income data inputs'!K71</f>
        <v>2.943929477478572</v>
      </c>
      <c r="L148" s="191">
        <f>L$144*'(3) HH &amp; income data inputs'!L71</f>
        <v>111.7771116310081</v>
      </c>
      <c r="M148" s="191">
        <f>M$144*'(3) HH &amp; income data inputs'!M71</f>
        <v>6.2151900643610842</v>
      </c>
      <c r="N148" s="191">
        <f>N$144*'(3) HH &amp; income data inputs'!N71</f>
        <v>6.2109734405290986</v>
      </c>
      <c r="O148" s="191">
        <f>O$144*'(3) HH &amp; income data inputs'!O71</f>
        <v>3.227103632692748</v>
      </c>
      <c r="P148" s="191">
        <f>P$144*'(3) HH &amp; income data inputs'!P71</f>
        <v>8.8302579598647064</v>
      </c>
      <c r="Q148" s="191">
        <f>Q$144*'(3) HH &amp; income data inputs'!Q71</f>
        <v>3.0212497230760196</v>
      </c>
      <c r="R148" s="191">
        <f>R$144*'(3) HH &amp; income data inputs'!R71</f>
        <v>1.7896403798121556</v>
      </c>
      <c r="S148" s="191">
        <f>S$144*'(3) HH &amp; income data inputs'!S71</f>
        <v>14.151014572440781</v>
      </c>
      <c r="T148" s="191">
        <f>T$144*'(3) HH &amp; income data inputs'!T71</f>
        <v>2.2079924978600118</v>
      </c>
      <c r="U148" s="191">
        <f>U$144*'(3) HH &amp; income data inputs'!U71</f>
        <v>5.9678992112143661</v>
      </c>
      <c r="V148" s="191">
        <f>V$144*'(3) HH &amp; income data inputs'!V71</f>
        <v>165.49756431357631</v>
      </c>
      <c r="W148" s="191">
        <f>W$144*'(3) HH &amp; income data inputs'!W71</f>
        <v>12.133824132781008</v>
      </c>
      <c r="X148" s="191">
        <f>X$144*'(3) HH &amp; income data inputs'!X71</f>
        <v>4.4887088634190206</v>
      </c>
      <c r="Y148" s="191">
        <f>Y$144*'(3) HH &amp; income data inputs'!Y71</f>
        <v>9.9763803821473207</v>
      </c>
      <c r="Z148" s="191">
        <f>Z$144*'(3) HH &amp; income data inputs'!Z71</f>
        <v>12.928968903972127</v>
      </c>
      <c r="AA148" s="191">
        <f>AA$144*'(3) HH &amp; income data inputs'!AA71</f>
        <v>9.7368229785340557</v>
      </c>
      <c r="AB148" s="191">
        <f>AB$144*'(3) HH &amp; income data inputs'!AB71</f>
        <v>10.792950680535029</v>
      </c>
      <c r="AC148" s="191">
        <f>AC$144*'(3) HH &amp; income data inputs'!AC71</f>
        <v>6.7091678596998596</v>
      </c>
      <c r="AD148" s="191">
        <f>AD$144*'(3) HH &amp; income data inputs'!AD71</f>
        <v>3.732661970561856</v>
      </c>
      <c r="AE148" s="191">
        <f>AE$144*'(3) HH &amp; income data inputs'!AE71</f>
        <v>5.9902454466813069</v>
      </c>
      <c r="AF148" s="191">
        <f>AF$144*'(3) HH &amp; income data inputs'!AF71</f>
        <v>8.0599209980417452</v>
      </c>
      <c r="AG148" s="191">
        <f>AG$144*'(3) HH &amp; income data inputs'!AG71</f>
        <v>2.3079578986718121</v>
      </c>
      <c r="AH148" s="191">
        <f>AH$144*'(3) HH &amp; income data inputs'!AH71</f>
        <v>12.276488935428597</v>
      </c>
      <c r="AI148" s="191">
        <f>AI$144*'(3) HH &amp; income data inputs'!AI71</f>
        <v>6.0930869946458017</v>
      </c>
      <c r="AJ148" s="191">
        <f>AJ$144*'(3) HH &amp; income data inputs'!AJ71</f>
        <v>3.9017332449234718</v>
      </c>
      <c r="AK148" s="191">
        <f>AK$144*'(3) HH &amp; income data inputs'!AK71</f>
        <v>15.062422999299928</v>
      </c>
      <c r="AL148" s="191">
        <f>AL$144*'(3) HH &amp; income data inputs'!AL71</f>
        <v>3.9279335342564603</v>
      </c>
      <c r="AM148" s="191">
        <f>AM$144*'(3) HH &amp; income data inputs'!AM71</f>
        <v>2.2252368964029206</v>
      </c>
      <c r="AN148" s="191">
        <f>AN$144*'(3) HH &amp; income data inputs'!AN71</f>
        <v>19.745527679813804</v>
      </c>
      <c r="AO148" s="191">
        <f>AO$144*'(3) HH &amp; income data inputs'!AO71</f>
        <v>1.3255035639886301</v>
      </c>
      <c r="AP148" s="191">
        <f>AP$144*'(3) HH &amp; income data inputs'!AP71</f>
        <v>1.2546227925089972</v>
      </c>
      <c r="AQ148" s="191">
        <f>AQ$144*'(3) HH &amp; income data inputs'!AQ71</f>
        <v>1.2571298778822562</v>
      </c>
      <c r="AR148" s="191">
        <f>AR$144*'(3) HH &amp; income data inputs'!AR71</f>
        <v>0.86153486420795999</v>
      </c>
      <c r="AS148" s="191">
        <f>AS$144*'(3) HH &amp; income data inputs'!AS71</f>
        <v>0.35424001618733497</v>
      </c>
      <c r="AT148" s="191">
        <f>AT$144*'(3) HH &amp; income data inputs'!AT71</f>
        <v>1.3230543967334598</v>
      </c>
      <c r="AU148" s="191">
        <f>AU$144*'(3) HH &amp; income data inputs'!AU71</f>
        <v>0.57698944323444579</v>
      </c>
      <c r="AV148" s="191">
        <f>AV$144*'(3) HH &amp; income data inputs'!AV71</f>
        <v>0.70282654154567736</v>
      </c>
      <c r="AW148" s="191">
        <f>AW$144*'(3) HH &amp; income data inputs'!AW71</f>
        <v>10.376206595038544</v>
      </c>
      <c r="AX148" s="191">
        <f>AX$144*'(3) HH &amp; income data inputs'!AX71</f>
        <v>2.0126925497496706</v>
      </c>
      <c r="AY148" s="191">
        <f>AY$144*'(3) HH &amp; income data inputs'!AY71</f>
        <v>6.3757625941407703</v>
      </c>
      <c r="AZ148" s="191">
        <f>AZ$144*'(3) HH &amp; income data inputs'!AZ71</f>
        <v>3.871153833113723</v>
      </c>
      <c r="BA148" s="191">
        <f>BA$144*'(3) HH &amp; income data inputs'!BA71</f>
        <v>7.5161191947832533</v>
      </c>
      <c r="BB148" s="191">
        <f>BB$144*'(3) HH &amp; income data inputs'!BB71</f>
        <v>14.364449831643824</v>
      </c>
      <c r="BC148" s="191">
        <f>BC$144*'(3) HH &amp; income data inputs'!BC71</f>
        <v>5.9114005744608429</v>
      </c>
      <c r="BD148" s="191">
        <f>BD$144*'(3) HH &amp; income data inputs'!BD71</f>
        <v>11.666538259367151</v>
      </c>
      <c r="BE148" s="231">
        <f t="shared" si="935"/>
        <v>563.16684216985993</v>
      </c>
      <c r="BF148" s="168"/>
      <c r="BG148" s="215">
        <f t="shared" si="936"/>
        <v>12640.844135693378</v>
      </c>
      <c r="BH148" s="215">
        <f t="shared" si="937"/>
        <v>30641.18062083422</v>
      </c>
      <c r="BI148" s="215">
        <f t="shared" si="938"/>
        <v>25160.175380421701</v>
      </c>
      <c r="BJ148" s="215">
        <f t="shared" si="939"/>
        <v>9710.4386664236445</v>
      </c>
      <c r="BK148" s="215">
        <f t="shared" si="940"/>
        <v>21218.461829216936</v>
      </c>
      <c r="BL148" s="215">
        <f t="shared" si="941"/>
        <v>813376.49228475883</v>
      </c>
      <c r="BM148" s="215">
        <f t="shared" si="942"/>
        <v>44889.412031733133</v>
      </c>
      <c r="BN148" s="215">
        <f t="shared" si="943"/>
        <v>42151.6338893508</v>
      </c>
      <c r="BO148" s="215">
        <f t="shared" si="944"/>
        <v>22488.549753846481</v>
      </c>
      <c r="BP148" s="215">
        <f t="shared" si="945"/>
        <v>62061.200842513987</v>
      </c>
      <c r="BQ148" s="215">
        <f t="shared" si="946"/>
        <v>22166.878071304396</v>
      </c>
      <c r="BR148" s="215">
        <f t="shared" si="947"/>
        <v>12382.679697365584</v>
      </c>
      <c r="BS148" s="215">
        <f t="shared" si="948"/>
        <v>100323.38956914839</v>
      </c>
      <c r="BT148" s="215">
        <f t="shared" si="949"/>
        <v>16052.034233877839</v>
      </c>
      <c r="BU148" s="215">
        <f t="shared" si="950"/>
        <v>41068.69521189278</v>
      </c>
      <c r="BV148" s="215">
        <f t="shared" si="951"/>
        <v>1150534.7591453539</v>
      </c>
      <c r="BW148" s="215">
        <f t="shared" si="952"/>
        <v>96681.13644895397</v>
      </c>
      <c r="BX148" s="215">
        <f t="shared" si="953"/>
        <v>31173.750559492255</v>
      </c>
      <c r="BY148" s="215">
        <f t="shared" si="954"/>
        <v>68730.853239091055</v>
      </c>
      <c r="BZ148" s="215">
        <f t="shared" si="955"/>
        <v>90796.126266715015</v>
      </c>
      <c r="CA148" s="215">
        <f t="shared" si="956"/>
        <v>66531.711412323202</v>
      </c>
      <c r="CB148" s="215">
        <f t="shared" si="957"/>
        <v>76666.861723126131</v>
      </c>
      <c r="CC148" s="215">
        <f t="shared" si="958"/>
        <v>46611.713939242181</v>
      </c>
      <c r="CD148" s="215">
        <f t="shared" si="959"/>
        <v>25558.393188954862</v>
      </c>
      <c r="CE148" s="215">
        <f t="shared" si="960"/>
        <v>42569.024083744975</v>
      </c>
      <c r="CF148" s="215">
        <f t="shared" si="961"/>
        <v>57328.136650901113</v>
      </c>
      <c r="CG148" s="215">
        <f t="shared" si="962"/>
        <v>16879.881514380275</v>
      </c>
      <c r="CH148" s="215">
        <f t="shared" si="963"/>
        <v>87038.676081002021</v>
      </c>
      <c r="CI148" s="215">
        <f t="shared" si="964"/>
        <v>42273.560610352812</v>
      </c>
      <c r="CJ148" s="215">
        <f t="shared" si="965"/>
        <v>26789.759487085135</v>
      </c>
      <c r="CK148" s="215">
        <f t="shared" si="966"/>
        <v>108168.56563880209</v>
      </c>
      <c r="CL148" s="215">
        <f t="shared" si="967"/>
        <v>26676.326792335236</v>
      </c>
      <c r="CM148" s="215">
        <f t="shared" si="968"/>
        <v>15693.928259260878</v>
      </c>
      <c r="CN148" s="215">
        <f t="shared" si="969"/>
        <v>144856.990671696</v>
      </c>
      <c r="CO148" s="215">
        <f t="shared" si="970"/>
        <v>9009.0335045669726</v>
      </c>
      <c r="CP148" s="215">
        <f t="shared" si="971"/>
        <v>9222.5753198845741</v>
      </c>
      <c r="CQ148" s="215">
        <f t="shared" si="972"/>
        <v>9114.8947550865287</v>
      </c>
      <c r="CR148" s="215">
        <f t="shared" si="973"/>
        <v>5810.1261027192968</v>
      </c>
      <c r="CS148" s="215">
        <f t="shared" si="974"/>
        <v>2527.6496613495128</v>
      </c>
      <c r="CT148" s="215">
        <f t="shared" si="975"/>
        <v>9272.1695074722884</v>
      </c>
      <c r="CU148" s="215">
        <f t="shared" si="976"/>
        <v>4218.2179801598659</v>
      </c>
      <c r="CV148" s="215">
        <f t="shared" si="977"/>
        <v>5121.0586863142144</v>
      </c>
      <c r="CW148" s="215">
        <f t="shared" si="978"/>
        <v>76503.416049443316</v>
      </c>
      <c r="CX148" s="215">
        <f t="shared" si="979"/>
        <v>14015.788828941822</v>
      </c>
      <c r="CY148" s="215">
        <f t="shared" si="980"/>
        <v>44535.126770912888</v>
      </c>
      <c r="CZ148" s="215">
        <f t="shared" si="981"/>
        <v>27289.531674455982</v>
      </c>
      <c r="DA148" s="215">
        <f t="shared" si="982"/>
        <v>53627.923428360642</v>
      </c>
      <c r="DB148" s="215">
        <f t="shared" si="983"/>
        <v>100839.66745975948</v>
      </c>
      <c r="DC148" s="215">
        <f t="shared" si="984"/>
        <v>40712.569559069641</v>
      </c>
      <c r="DD148" s="215">
        <f t="shared" si="985"/>
        <v>84215.19739591096</v>
      </c>
      <c r="DE148" s="215">
        <f t="shared" si="986"/>
        <v>4002854.372761576</v>
      </c>
      <c r="DF148" s="147"/>
      <c r="DG148" s="230">
        <f>'(3) HH &amp; income data inputs'!DG71</f>
        <v>6665.9032258064517</v>
      </c>
      <c r="DH148" s="230">
        <f>'(3) HH &amp; income data inputs'!DH71</f>
        <v>6940.695652173913</v>
      </c>
      <c r="DI148" s="230">
        <f>'(3) HH &amp; income data inputs'!DI71</f>
        <v>6740.12</v>
      </c>
      <c r="DJ148" s="230">
        <f>'(3) HH &amp; income data inputs'!DJ71</f>
        <v>6730.76</v>
      </c>
      <c r="DK148" s="230">
        <f>'(3) HH &amp; income data inputs'!DK71</f>
        <v>7207.5306122448983</v>
      </c>
      <c r="DL148" s="230">
        <f>'(3) HH &amp; income data inputs'!DL71</f>
        <v>7276.7714285714283</v>
      </c>
      <c r="DM148" s="230">
        <f>'(3) HH &amp; income data inputs'!DM71</f>
        <v>7222.5324675324673</v>
      </c>
      <c r="DN148" s="230">
        <f>'(3) HH &amp; income data inputs'!DN71</f>
        <v>6786.6388888888887</v>
      </c>
      <c r="DO148" s="230">
        <f>'(3) HH &amp; income data inputs'!DO71</f>
        <v>6968.6481481481478</v>
      </c>
      <c r="DP148" s="230">
        <f>'(3) HH &amp; income data inputs'!DP71</f>
        <v>7028.2432432432433</v>
      </c>
      <c r="DQ148" s="230">
        <f>'(3) HH &amp; income data inputs'!DQ71</f>
        <v>7336.9896907216498</v>
      </c>
      <c r="DR148" s="230">
        <f>'(3) HH &amp; income data inputs'!DR71</f>
        <v>6919.088235294118</v>
      </c>
      <c r="DS148" s="230">
        <f>'(3) HH &amp; income data inputs'!DS71</f>
        <v>7089.4838709677415</v>
      </c>
      <c r="DT148" s="230">
        <f>'(3) HH &amp; income data inputs'!DT71</f>
        <v>7269.9677419354839</v>
      </c>
      <c r="DU148" s="230">
        <f>'(3) HH &amp; income data inputs'!DU71</f>
        <v>6881.6</v>
      </c>
      <c r="DV148" s="230">
        <f>'(3) HH &amp; income data inputs'!DV71</f>
        <v>6951.9739696312363</v>
      </c>
      <c r="DW148" s="230">
        <f>'(3) HH &amp; income data inputs'!DW71</f>
        <v>7967.9032258064517</v>
      </c>
      <c r="DX148" s="230">
        <f>'(3) HH &amp; income data inputs'!DX71</f>
        <v>6944.9259259259261</v>
      </c>
      <c r="DY148" s="230">
        <f>'(3) HH &amp; income data inputs'!DY71</f>
        <v>6889.3577235772354</v>
      </c>
      <c r="DZ148" s="230">
        <f>'(3) HH &amp; income data inputs'!DZ71</f>
        <v>7022.6888888888889</v>
      </c>
      <c r="EA148" s="230">
        <f>'(3) HH &amp; income data inputs'!EA71</f>
        <v>6833</v>
      </c>
      <c r="EB148" s="230">
        <f>'(3) HH &amp; income data inputs'!EB71</f>
        <v>7103.42</v>
      </c>
      <c r="EC148" s="230">
        <f>'(3) HH &amp; income data inputs'!EC71</f>
        <v>6947.4657534246571</v>
      </c>
      <c r="ED148" s="230">
        <f>'(3) HH &amp; income data inputs'!ED71</f>
        <v>6847.2295081967213</v>
      </c>
      <c r="EE148" s="230">
        <f>'(3) HH &amp; income data inputs'!EE71</f>
        <v>7106.390625</v>
      </c>
      <c r="EF148" s="230">
        <f>'(3) HH &amp; income data inputs'!EF71</f>
        <v>7112.7417582417584</v>
      </c>
      <c r="EG148" s="230">
        <f>'(3) HH &amp; income data inputs'!EG71</f>
        <v>7313.7735849056608</v>
      </c>
      <c r="EH148" s="230">
        <f>'(3) HH &amp; income data inputs'!EH71</f>
        <v>7089.8671875</v>
      </c>
      <c r="EI148" s="230">
        <f>'(3) HH &amp; income data inputs'!EI71</f>
        <v>6937.954545454545</v>
      </c>
      <c r="EJ148" s="230">
        <f>'(3) HH &amp; income data inputs'!EJ71</f>
        <v>6866.1176470588234</v>
      </c>
      <c r="EK148" s="230">
        <f>'(3) HH &amp; income data inputs'!EK71</f>
        <v>7181.352272727273</v>
      </c>
      <c r="EL148" s="230">
        <f>'(3) HH &amp; income data inputs'!EL71</f>
        <v>6791.4404761904761</v>
      </c>
      <c r="EM148" s="230">
        <f>'(3) HH &amp; income data inputs'!EM71</f>
        <v>7052.7</v>
      </c>
      <c r="EN148" s="230">
        <f>'(3) HH &amp; income data inputs'!EN71</f>
        <v>7336.1924290220823</v>
      </c>
      <c r="EO148" s="230">
        <f>'(3) HH &amp; income data inputs'!EO71</f>
        <v>6796.6875</v>
      </c>
      <c r="EP148" s="230">
        <f>'(3) HH &amp; income data inputs'!EP71</f>
        <v>7350.875</v>
      </c>
      <c r="EQ148" s="230">
        <f>'(3) HH &amp; income data inputs'!EQ71</f>
        <v>7250.5593220338988</v>
      </c>
      <c r="ER148" s="230">
        <f>'(3) HH &amp; income data inputs'!ER71</f>
        <v>6743.9245283018872</v>
      </c>
      <c r="ES148" s="230">
        <f>'(3) HH &amp; income data inputs'!ES71</f>
        <v>7135.4153846153849</v>
      </c>
      <c r="ET148" s="230">
        <f>'(3) HH &amp; income data inputs'!ET71</f>
        <v>7008.1544117647063</v>
      </c>
      <c r="EU148" s="230">
        <f>'(3) HH &amp; income data inputs'!EU71</f>
        <v>7310.7368421052633</v>
      </c>
      <c r="EV148" s="230">
        <f>'(3) HH &amp; income data inputs'!EV71</f>
        <v>7286.3763440860212</v>
      </c>
      <c r="EW148" s="230">
        <f>'(3) HH &amp; income data inputs'!EW71</f>
        <v>7372.9657701711494</v>
      </c>
      <c r="EX148" s="230">
        <f>'(3) HH &amp; income data inputs'!EX71</f>
        <v>6963.7008547008545</v>
      </c>
      <c r="EY148" s="230">
        <f>'(3) HH &amp; income data inputs'!EY71</f>
        <v>6985.0666666666666</v>
      </c>
      <c r="EZ148" s="230">
        <f>'(3) HH &amp; income data inputs'!EZ71</f>
        <v>7049.4567901234568</v>
      </c>
      <c r="FA148" s="230">
        <f>'(3) HH &amp; income data inputs'!FA71</f>
        <v>7135.0549450549452</v>
      </c>
      <c r="FB148" s="230">
        <f>'(3) HH &amp; income data inputs'!FB71</f>
        <v>7020.0856031128405</v>
      </c>
      <c r="FC148" s="230">
        <f>'(3) HH &amp; income data inputs'!FC71</f>
        <v>6887.1275167785234</v>
      </c>
      <c r="FD148" s="230">
        <f>'(3) HH &amp; income data inputs'!FD71</f>
        <v>7218.5249406175772</v>
      </c>
      <c r="FE148" s="230">
        <f>'(3) HH &amp; income data inputs'!FE71</f>
        <v>7107.7593228655542</v>
      </c>
      <c r="FF148" s="70"/>
      <c r="FG148" s="70"/>
      <c r="FH148" s="70"/>
      <c r="FI148" s="70"/>
    </row>
    <row r="149" spans="1:165" s="77" customFormat="1">
      <c r="A149" s="1" t="s">
        <v>375</v>
      </c>
      <c r="B149" s="2" t="s">
        <v>368</v>
      </c>
      <c r="C149" s="37" t="s">
        <v>477</v>
      </c>
      <c r="D149" s="1">
        <v>6</v>
      </c>
      <c r="E149" s="70">
        <v>3</v>
      </c>
      <c r="F149" s="65" t="s">
        <v>538</v>
      </c>
      <c r="G149" s="191">
        <f>G$144*'(3) HH &amp; income data inputs'!G72</f>
        <v>3.1197913837892517</v>
      </c>
      <c r="H149" s="191">
        <f>H$144*'(3) HH &amp; income data inputs'!H72</f>
        <v>14.011915766624684</v>
      </c>
      <c r="I149" s="191">
        <f>I$144*'(3) HH &amp; income data inputs'!I72</f>
        <v>14.334325421627408</v>
      </c>
      <c r="J149" s="191">
        <f>J$144*'(3) HH &amp; income data inputs'!J72</f>
        <v>3.5201775648030376</v>
      </c>
      <c r="K149" s="191">
        <f>K$144*'(3) HH &amp; income data inputs'!K72</f>
        <v>8.6515478521819258</v>
      </c>
      <c r="L149" s="191">
        <f>L$144*'(3) HH &amp; income data inputs'!L72</f>
        <v>230.1293474756049</v>
      </c>
      <c r="M149" s="191">
        <f>M$144*'(3) HH &amp; income data inputs'!M72</f>
        <v>18.9684372094137</v>
      </c>
      <c r="N149" s="191">
        <f>N$144*'(3) HH &amp; income data inputs'!N72</f>
        <v>17.08017696145502</v>
      </c>
      <c r="O149" s="191">
        <f>O$144*'(3) HH &amp; income data inputs'!O72</f>
        <v>11.414385071191017</v>
      </c>
      <c r="P149" s="191">
        <f>P$144*'(3) HH &amp; income data inputs'!P72</f>
        <v>28.638674464426074</v>
      </c>
      <c r="Q149" s="191">
        <f>Q$144*'(3) HH &amp; income data inputs'!Q72</f>
        <v>9.7178341608218375</v>
      </c>
      <c r="R149" s="191">
        <f>R$144*'(3) HH &amp; income data inputs'!R72</f>
        <v>4.3425097451324364</v>
      </c>
      <c r="S149" s="191">
        <f>S$144*'(3) HH &amp; income data inputs'!S72</f>
        <v>32.319091346090559</v>
      </c>
      <c r="T149" s="191">
        <f>T$144*'(3) HH &amp; income data inputs'!T72</f>
        <v>8.8319699914400474</v>
      </c>
      <c r="U149" s="191">
        <f>U$144*'(3) HH &amp; income data inputs'!U72</f>
        <v>17.605302673082381</v>
      </c>
      <c r="V149" s="191">
        <f>V$144*'(3) HH &amp; income data inputs'!V72</f>
        <v>346.07299782708799</v>
      </c>
      <c r="W149" s="191">
        <f>W$144*'(3) HH &amp; income data inputs'!W72</f>
        <v>35.912205296214758</v>
      </c>
      <c r="X149" s="191">
        <f>X$144*'(3) HH &amp; income data inputs'!X72</f>
        <v>14.796114401640477</v>
      </c>
      <c r="Y149" s="191">
        <f>Y$144*'(3) HH &amp; income data inputs'!Y72</f>
        <v>32.930166139445625</v>
      </c>
      <c r="Z149" s="191">
        <f>Z$144*'(3) HH &amp; income data inputs'!Z72</f>
        <v>32.849158030092141</v>
      </c>
      <c r="AA149" s="191">
        <f>AA$144*'(3) HH &amp; income data inputs'!AA72</f>
        <v>30.971383729592368</v>
      </c>
      <c r="AB149" s="191">
        <f>AB$144*'(3) HH &amp; income data inputs'!AB72</f>
        <v>32.702640562021138</v>
      </c>
      <c r="AC149" s="191">
        <f>AC$144*'(3) HH &amp; income data inputs'!AC72</f>
        <v>27.755735529169282</v>
      </c>
      <c r="AD149" s="191">
        <f>AD$144*'(3) HH &amp; income data inputs'!AD72</f>
        <v>9.1174857969461733</v>
      </c>
      <c r="AE149" s="191">
        <f>AE$144*'(3) HH &amp; income data inputs'!AE72</f>
        <v>24.054579371829622</v>
      </c>
      <c r="AF149" s="191">
        <f>AF$144*'(3) HH &amp; income data inputs'!AF72</f>
        <v>22.762634027436579</v>
      </c>
      <c r="AG149" s="191">
        <f>AG$144*'(3) HH &amp; income data inputs'!AG72</f>
        <v>9.4060170964737999</v>
      </c>
      <c r="AH149" s="191">
        <f>AH$144*'(3) HH &amp; income data inputs'!AH72</f>
        <v>39.131308481678651</v>
      </c>
      <c r="AI149" s="191">
        <f>AI$144*'(3) HH &amp; income data inputs'!AI72</f>
        <v>20.771887481747051</v>
      </c>
      <c r="AJ149" s="191">
        <f>AJ$144*'(3) HH &amp; income data inputs'!AJ72</f>
        <v>13.449504008971497</v>
      </c>
      <c r="AK149" s="191">
        <f>AK$144*'(3) HH &amp; income data inputs'!AK72</f>
        <v>44.759359253601488</v>
      </c>
      <c r="AL149" s="191">
        <f>AL$144*'(3) HH &amp; income data inputs'!AL72</f>
        <v>13.981572937412876</v>
      </c>
      <c r="AM149" s="191">
        <f>AM$144*'(3) HH &amp; income data inputs'!AM72</f>
        <v>7.5144538270837087</v>
      </c>
      <c r="AN149" s="191">
        <f>AN$144*'(3) HH &amp; income data inputs'!AN72</f>
        <v>49.332674834108943</v>
      </c>
      <c r="AO149" s="191">
        <f>AO$144*'(3) HH &amp; income data inputs'!AO72</f>
        <v>4.1421986374644693</v>
      </c>
      <c r="AP149" s="191">
        <f>AP$144*'(3) HH &amp; income data inputs'!AP72</f>
        <v>3.6439411988312789</v>
      </c>
      <c r="AQ149" s="191">
        <f>AQ$144*'(3) HH &amp; income data inputs'!AQ72</f>
        <v>5.2202850861212333</v>
      </c>
      <c r="AR149" s="191">
        <f>AR$144*'(3) HH &amp; income data inputs'!AR72</f>
        <v>3.4623948316282163</v>
      </c>
      <c r="AS149" s="191">
        <f>AS$144*'(3) HH &amp; income data inputs'!AS72</f>
        <v>1.4224099111522219</v>
      </c>
      <c r="AT149" s="191">
        <f>AT$144*'(3) HH &amp; income data inputs'!AT72</f>
        <v>3.473017791425332</v>
      </c>
      <c r="AU149" s="191">
        <f>AU$144*'(3) HH &amp; income data inputs'!AU72</f>
        <v>3.3708330631064993</v>
      </c>
      <c r="AV149" s="191">
        <f>AV$144*'(3) HH &amp; income data inputs'!AV72</f>
        <v>2.71306159585912</v>
      </c>
      <c r="AW149" s="191">
        <f>AW$144*'(3) HH &amp; income data inputs'!AW72</f>
        <v>24.989152802232194</v>
      </c>
      <c r="AX149" s="191">
        <f>AX$144*'(3) HH &amp; income data inputs'!AX72</f>
        <v>6.9326076713599765</v>
      </c>
      <c r="AY149" s="191">
        <f>AY$144*'(3) HH &amp; income data inputs'!AY72</f>
        <v>18.216464554687914</v>
      </c>
      <c r="AZ149" s="191">
        <f>AZ$144*'(3) HH &amp; income data inputs'!AZ72</f>
        <v>18.495512758210008</v>
      </c>
      <c r="BA149" s="191">
        <f>BA$144*'(3) HH &amp; income data inputs'!BA72</f>
        <v>17.592674598778384</v>
      </c>
      <c r="BB149" s="191">
        <f>BB$144*'(3) HH &amp; income data inputs'!BB72</f>
        <v>41.751922273299364</v>
      </c>
      <c r="BC149" s="191">
        <f>BC$144*'(3) HH &amp; income data inputs'!BC72</f>
        <v>22.852125710667419</v>
      </c>
      <c r="BD149" s="191">
        <f>BD$144*'(3) HH &amp; income data inputs'!BD72</f>
        <v>32.173042563242902</v>
      </c>
      <c r="BE149" s="231">
        <f t="shared" si="935"/>
        <v>1441.4090107683051</v>
      </c>
      <c r="BF149" s="168"/>
      <c r="BG149" s="215">
        <f t="shared" si="936"/>
        <v>10074.479274436311</v>
      </c>
      <c r="BH149" s="215">
        <f t="shared" si="937"/>
        <v>42215.6948482468</v>
      </c>
      <c r="BI149" s="215">
        <f t="shared" si="938"/>
        <v>38481.989753256865</v>
      </c>
      <c r="BJ149" s="215">
        <f t="shared" si="939"/>
        <v>11788.90154103858</v>
      </c>
      <c r="BK149" s="215">
        <f t="shared" si="940"/>
        <v>27116.654577441961</v>
      </c>
      <c r="BL149" s="215">
        <f t="shared" si="941"/>
        <v>767191.41085332306</v>
      </c>
      <c r="BM149" s="215">
        <f t="shared" si="942"/>
        <v>60606.739820207418</v>
      </c>
      <c r="BN149" s="215">
        <f t="shared" si="943"/>
        <v>55387.27580013164</v>
      </c>
      <c r="BO149" s="215">
        <f t="shared" si="944"/>
        <v>37442.171092425699</v>
      </c>
      <c r="BP149" s="215">
        <f t="shared" si="945"/>
        <v>92078.171179445693</v>
      </c>
      <c r="BQ149" s="215">
        <f t="shared" si="946"/>
        <v>30906.076497084498</v>
      </c>
      <c r="BR149" s="215">
        <f t="shared" si="947"/>
        <v>14192.242985523588</v>
      </c>
      <c r="BS149" s="215">
        <f t="shared" si="948"/>
        <v>104451.19487149527</v>
      </c>
      <c r="BT149" s="215">
        <f t="shared" si="949"/>
        <v>27012.865121077171</v>
      </c>
      <c r="BU149" s="215">
        <f t="shared" si="950"/>
        <v>55980.883900927831</v>
      </c>
      <c r="BV149" s="215">
        <f t="shared" si="951"/>
        <v>1138433.9314530059</v>
      </c>
      <c r="BW149" s="215">
        <f t="shared" si="952"/>
        <v>115330.53058077711</v>
      </c>
      <c r="BX149" s="215">
        <f t="shared" si="953"/>
        <v>44928.318256343096</v>
      </c>
      <c r="BY149" s="215">
        <f t="shared" si="954"/>
        <v>103677.46484748437</v>
      </c>
      <c r="BZ149" s="215">
        <f t="shared" si="955"/>
        <v>107172.24559090618</v>
      </c>
      <c r="CA149" s="215">
        <f t="shared" si="956"/>
        <v>99342.215269403576</v>
      </c>
      <c r="CB149" s="215">
        <f t="shared" si="957"/>
        <v>108759.0529946562</v>
      </c>
      <c r="CC149" s="215">
        <f t="shared" si="958"/>
        <v>87387.370904635856</v>
      </c>
      <c r="CD149" s="215">
        <f t="shared" si="959"/>
        <v>29470.406507643223</v>
      </c>
      <c r="CE149" s="215">
        <f t="shared" si="960"/>
        <v>76688.151781850233</v>
      </c>
      <c r="CF149" s="215">
        <f t="shared" si="961"/>
        <v>73148.344441090376</v>
      </c>
      <c r="CG149" s="215">
        <f t="shared" si="962"/>
        <v>29116.848478640008</v>
      </c>
      <c r="CH149" s="215">
        <f t="shared" si="963"/>
        <v>123627.79225234887</v>
      </c>
      <c r="CI149" s="215">
        <f t="shared" si="964"/>
        <v>64741.172666609775</v>
      </c>
      <c r="CJ149" s="215">
        <f t="shared" si="965"/>
        <v>43868.472149508212</v>
      </c>
      <c r="CK149" s="215">
        <f t="shared" si="966"/>
        <v>146655.88060632575</v>
      </c>
      <c r="CL149" s="215">
        <f t="shared" si="967"/>
        <v>44016.329662650889</v>
      </c>
      <c r="CM149" s="215">
        <f t="shared" si="968"/>
        <v>23674.552098934102</v>
      </c>
      <c r="CN149" s="215">
        <f t="shared" si="969"/>
        <v>164540.97708542887</v>
      </c>
      <c r="CO149" s="215">
        <f t="shared" si="970"/>
        <v>13012.592753635505</v>
      </c>
      <c r="CP149" s="215">
        <f t="shared" si="971"/>
        <v>12121.528884658084</v>
      </c>
      <c r="CQ149" s="215">
        <f t="shared" si="972"/>
        <v>15837.130435986071</v>
      </c>
      <c r="CR149" s="215">
        <f t="shared" si="973"/>
        <v>10921.677473564307</v>
      </c>
      <c r="CS149" s="215">
        <f t="shared" si="974"/>
        <v>4465.6095923679768</v>
      </c>
      <c r="CT149" s="215">
        <f t="shared" si="975"/>
        <v>10980.942902559314</v>
      </c>
      <c r="CU149" s="215">
        <f t="shared" si="976"/>
        <v>8472.4066969255855</v>
      </c>
      <c r="CV149" s="215">
        <f t="shared" si="977"/>
        <v>8283.6949932487205</v>
      </c>
      <c r="CW149" s="215">
        <f t="shared" si="978"/>
        <v>83925.092952913183</v>
      </c>
      <c r="CX149" s="215">
        <f t="shared" si="979"/>
        <v>20959.732948082015</v>
      </c>
      <c r="CY149" s="215">
        <f t="shared" si="980"/>
        <v>58383.404568483667</v>
      </c>
      <c r="CZ149" s="215">
        <f t="shared" si="981"/>
        <v>56006.945609059352</v>
      </c>
      <c r="DA149" s="215">
        <f t="shared" si="982"/>
        <v>58731.258235329908</v>
      </c>
      <c r="DB149" s="215">
        <f t="shared" si="983"/>
        <v>133004.18580885054</v>
      </c>
      <c r="DC149" s="215">
        <f t="shared" si="984"/>
        <v>71956.900394003518</v>
      </c>
      <c r="DD149" s="215">
        <f t="shared" si="985"/>
        <v>104569.23306913815</v>
      </c>
      <c r="DE149" s="215">
        <f t="shared" si="986"/>
        <v>4642281.0478831613</v>
      </c>
      <c r="DF149" s="147"/>
      <c r="DG149" s="230">
        <f>'(3) HH &amp; income data inputs'!DG72</f>
        <v>3229.2156862745096</v>
      </c>
      <c r="DH149" s="230">
        <f>'(3) HH &amp; income data inputs'!DH72</f>
        <v>3012.8424657534247</v>
      </c>
      <c r="DI149" s="230">
        <f>'(3) HH &amp; income data inputs'!DI72</f>
        <v>2684.6041666666665</v>
      </c>
      <c r="DJ149" s="230">
        <f>'(3) HH &amp; income data inputs'!DJ72</f>
        <v>3348.9508196721313</v>
      </c>
      <c r="DK149" s="230">
        <f>'(3) HH &amp; income data inputs'!DK72</f>
        <v>3134.3125</v>
      </c>
      <c r="DL149" s="230">
        <f>'(3) HH &amp; income data inputs'!DL72</f>
        <v>3333.74</v>
      </c>
      <c r="DM149" s="230">
        <f>'(3) HH &amp; income data inputs'!DM72</f>
        <v>3195.136170212766</v>
      </c>
      <c r="DN149" s="230">
        <f>'(3) HH &amp; income data inputs'!DN72</f>
        <v>3242.7811447811446</v>
      </c>
      <c r="DO149" s="230">
        <f>'(3) HH &amp; income data inputs'!DO72</f>
        <v>3280.2617801047122</v>
      </c>
      <c r="DP149" s="230">
        <f>'(3) HH &amp; income data inputs'!DP72</f>
        <v>3215.1687499999998</v>
      </c>
      <c r="DQ149" s="230">
        <f>'(3) HH &amp; income data inputs'!DQ72</f>
        <v>3180.3461538461538</v>
      </c>
      <c r="DR149" s="230">
        <f>'(3) HH &amp; income data inputs'!DR72</f>
        <v>3268.212121212121</v>
      </c>
      <c r="DS149" s="230">
        <f>'(3) HH &amp; income data inputs'!DS72</f>
        <v>3231.8728813559323</v>
      </c>
      <c r="DT149" s="230">
        <f>'(3) HH &amp; income data inputs'!DT72</f>
        <v>3058.5322580645161</v>
      </c>
      <c r="DU149" s="230">
        <f>'(3) HH &amp; income data inputs'!DU72</f>
        <v>3179.7740112994352</v>
      </c>
      <c r="DV149" s="230">
        <f>'(3) HH &amp; income data inputs'!DV72</f>
        <v>3289.5774550484093</v>
      </c>
      <c r="DW149" s="230">
        <f>'(3) HH &amp; income data inputs'!DW72</f>
        <v>3211.4577656675751</v>
      </c>
      <c r="DX149" s="230">
        <f>'(3) HH &amp; income data inputs'!DX72</f>
        <v>3036.4943820224721</v>
      </c>
      <c r="DY149" s="230">
        <f>'(3) HH &amp; income data inputs'!DY72</f>
        <v>3148.4039408866997</v>
      </c>
      <c r="DZ149" s="230">
        <f>'(3) HH &amp; income data inputs'!DZ72</f>
        <v>3262.5568513119533</v>
      </c>
      <c r="EA149" s="230">
        <f>'(3) HH &amp; income data inputs'!EA72</f>
        <v>3207.5484949832776</v>
      </c>
      <c r="EB149" s="230">
        <f>'(3) HH &amp; income data inputs'!EB72</f>
        <v>3325.6963696369635</v>
      </c>
      <c r="EC149" s="230">
        <f>'(3) HH &amp; income data inputs'!EC72</f>
        <v>3148.4437086092717</v>
      </c>
      <c r="ED149" s="230">
        <f>'(3) HH &amp; income data inputs'!ED72</f>
        <v>3232.2953020134228</v>
      </c>
      <c r="EE149" s="230">
        <f>'(3) HH &amp; income data inputs'!EE72</f>
        <v>3188.0894941634242</v>
      </c>
      <c r="EF149" s="230">
        <f>'(3) HH &amp; income data inputs'!EF72</f>
        <v>3213.5272373540856</v>
      </c>
      <c r="EG149" s="230">
        <f>'(3) HH &amp; income data inputs'!EG72</f>
        <v>3095.5555555555557</v>
      </c>
      <c r="EH149" s="230">
        <f>'(3) HH &amp; income data inputs'!EH72</f>
        <v>3159.3063725490197</v>
      </c>
      <c r="EI149" s="230">
        <f>'(3) HH &amp; income data inputs'!EI72</f>
        <v>3116.7688888888888</v>
      </c>
      <c r="EJ149" s="230">
        <f>'(3) HH &amp; income data inputs'!EJ72</f>
        <v>3261.7167235494881</v>
      </c>
      <c r="EK149" s="230">
        <f>'(3) HH &amp; income data inputs'!EK72</f>
        <v>3276.5411089866157</v>
      </c>
      <c r="EL149" s="230">
        <f>'(3) HH &amp; income data inputs'!EL72</f>
        <v>3148.1672240802677</v>
      </c>
      <c r="EM149" s="230">
        <f>'(3) HH &amp; income data inputs'!EM72</f>
        <v>3150.5353075170842</v>
      </c>
      <c r="EN149" s="230">
        <f>'(3) HH &amp; income data inputs'!EN72</f>
        <v>3335.3345959595958</v>
      </c>
      <c r="EO149" s="230">
        <f>'(3) HH &amp; income data inputs'!EO72</f>
        <v>3141.47</v>
      </c>
      <c r="EP149" s="230">
        <f>'(3) HH &amp; income data inputs'!EP72</f>
        <v>3326.4886075949366</v>
      </c>
      <c r="EQ149" s="230">
        <f>'(3) HH &amp; income data inputs'!EQ72</f>
        <v>3033.7673469387755</v>
      </c>
      <c r="ER149" s="230">
        <f>'(3) HH &amp; income data inputs'!ER72</f>
        <v>3154.3708920187792</v>
      </c>
      <c r="ES149" s="230">
        <f>'(3) HH &amp; income data inputs'!ES72</f>
        <v>3139.4674329501918</v>
      </c>
      <c r="ET149" s="230">
        <f>'(3) HH &amp; income data inputs'!ET72</f>
        <v>3161.7871148459385</v>
      </c>
      <c r="EU149" s="230">
        <f>'(3) HH &amp; income data inputs'!EU72</f>
        <v>2513.4459459459458</v>
      </c>
      <c r="EV149" s="230">
        <f>'(3) HH &amp; income data inputs'!EV72</f>
        <v>3053.2646239554319</v>
      </c>
      <c r="EW149" s="230">
        <f>'(3) HH &amp; income data inputs'!EW72</f>
        <v>3358.4609137055836</v>
      </c>
      <c r="EX149" s="230">
        <f>'(3) HH &amp; income data inputs'!EX72</f>
        <v>3023.3548387096776</v>
      </c>
      <c r="EY149" s="230">
        <f>'(3) HH &amp; income data inputs'!EY72</f>
        <v>3204.98</v>
      </c>
      <c r="EZ149" s="230">
        <f>'(3) HH &amp; income data inputs'!EZ72</f>
        <v>3028.136950904393</v>
      </c>
      <c r="FA149" s="230">
        <f>'(3) HH &amp; income data inputs'!FA72</f>
        <v>3338.3928012519564</v>
      </c>
      <c r="FB149" s="230">
        <f>'(3) HH &amp; income data inputs'!FB72</f>
        <v>3185.5823293172689</v>
      </c>
      <c r="FC149" s="230">
        <f>'(3) HH &amp; income data inputs'!FC72</f>
        <v>3148.8055555555557</v>
      </c>
      <c r="FD149" s="230">
        <f>'(3) HH &amp; income data inputs'!FD72</f>
        <v>3250.2127476313522</v>
      </c>
      <c r="FE149" s="230">
        <f>'(3) HH &amp; income data inputs'!FE72</f>
        <v>3220.6549377741962</v>
      </c>
      <c r="FF149" s="70"/>
      <c r="FG149" s="70"/>
      <c r="FH149" s="70"/>
      <c r="FI149" s="70"/>
    </row>
    <row r="150" spans="1:165" s="77" customFormat="1">
      <c r="A150" s="1" t="s">
        <v>375</v>
      </c>
      <c r="B150" s="2" t="s">
        <v>369</v>
      </c>
      <c r="C150" s="37" t="s">
        <v>477</v>
      </c>
      <c r="D150" s="1">
        <v>6</v>
      </c>
      <c r="E150" s="70">
        <v>3</v>
      </c>
      <c r="F150" s="65" t="s">
        <v>538</v>
      </c>
      <c r="G150" s="191">
        <f>G$144*'(3) HH &amp; income data inputs'!G73</f>
        <v>6.1172380074299051</v>
      </c>
      <c r="H150" s="191">
        <f>H$144*'(3) HH &amp; income data inputs'!H73</f>
        <v>18.522600979168246</v>
      </c>
      <c r="I150" s="191">
        <f>I$144*'(3) HH &amp; income data inputs'!I73</f>
        <v>27.32480783497725</v>
      </c>
      <c r="J150" s="191">
        <f>J$144*'(3) HH &amp; income data inputs'!J73</f>
        <v>4.5589184855645897</v>
      </c>
      <c r="K150" s="191">
        <f>K$144*'(3) HH &amp; income data inputs'!K73</f>
        <v>15.981331449169391</v>
      </c>
      <c r="L150" s="191">
        <f>L$144*'(3) HH &amp; income data inputs'!L73</f>
        <v>276.43700800845113</v>
      </c>
      <c r="M150" s="191">
        <f>M$144*'(3) HH &amp; income data inputs'!M73</f>
        <v>36.161105829009948</v>
      </c>
      <c r="N150" s="191">
        <f>N$144*'(3) HH &amp; income data inputs'!N73</f>
        <v>28.006889495719175</v>
      </c>
      <c r="O150" s="191">
        <f>O$144*'(3) HH &amp; income data inputs'!O73</f>
        <v>13.71519043894418</v>
      </c>
      <c r="P150" s="191">
        <f>P$144*'(3) HH &amp; income data inputs'!P73</f>
        <v>40.690783301538715</v>
      </c>
      <c r="Q150" s="191">
        <f>Q$144*'(3) HH &amp; income data inputs'!Q73</f>
        <v>15.511158372081008</v>
      </c>
      <c r="R150" s="191">
        <f>R$144*'(3) HH &amp; income data inputs'!R73</f>
        <v>5.8163312343895059</v>
      </c>
      <c r="S150" s="191">
        <f>S$144*'(3) HH &amp; income data inputs'!S73</f>
        <v>53.134777297809897</v>
      </c>
      <c r="T150" s="191">
        <f>T$144*'(3) HH &amp; income data inputs'!T73</f>
        <v>15.455947485020083</v>
      </c>
      <c r="U150" s="191">
        <f>U$144*'(3) HH &amp; income data inputs'!U73</f>
        <v>35.906860254139772</v>
      </c>
      <c r="V150" s="191">
        <f>V$144*'(3) HH &amp; income data inputs'!V73</f>
        <v>385.08399274120649</v>
      </c>
      <c r="W150" s="191">
        <f>W$144*'(3) HH &amp; income data inputs'!W73</f>
        <v>52.351579927724508</v>
      </c>
      <c r="X150" s="191">
        <f>X$144*'(3) HH &amp; income data inputs'!X73</f>
        <v>24.355401795958763</v>
      </c>
      <c r="Y150" s="191">
        <f>Y$144*'(3) HH &amp; income data inputs'!Y73</f>
        <v>47.93529110446395</v>
      </c>
      <c r="Z150" s="191">
        <f>Z$144*'(3) HH &amp; income data inputs'!Z73</f>
        <v>53.152427716329854</v>
      </c>
      <c r="AA150" s="191">
        <f>AA$144*'(3) HH &amp; income data inputs'!AA73</f>
        <v>46.405283982800604</v>
      </c>
      <c r="AB150" s="191">
        <f>AB$144*'(3) HH &amp; income data inputs'!AB73</f>
        <v>38.854622449926104</v>
      </c>
      <c r="AC150" s="191">
        <f>AC$144*'(3) HH &amp; income data inputs'!AC73</f>
        <v>40.530726385310111</v>
      </c>
      <c r="AD150" s="191">
        <f>AD$144*'(3) HH &amp; income data inputs'!AD73</f>
        <v>15.114221421783252</v>
      </c>
      <c r="AE150" s="191">
        <f>AE$144*'(3) HH &amp; income data inputs'!AE73</f>
        <v>40.340559179994429</v>
      </c>
      <c r="AF150" s="191">
        <f>AF$144*'(3) HH &amp; income data inputs'!AF73</f>
        <v>32.593966233839147</v>
      </c>
      <c r="AG150" s="191">
        <f>AG$144*'(3) HH &amp; income data inputs'!AG73</f>
        <v>11.365603991572508</v>
      </c>
      <c r="AH150" s="191">
        <f>AH$144*'(3) HH &amp; income data inputs'!AH73</f>
        <v>59.943793630022448</v>
      </c>
      <c r="AI150" s="191">
        <f>AI$144*'(3) HH &amp; income data inputs'!AI73</f>
        <v>31.388629972417764</v>
      </c>
      <c r="AJ150" s="191">
        <f>AJ$144*'(3) HH &amp; income data inputs'!AJ73</f>
        <v>19.370957992443589</v>
      </c>
      <c r="AK150" s="191">
        <f>AK$144*'(3) HH &amp; income data inputs'!AK73</f>
        <v>53.317554139567356</v>
      </c>
      <c r="AL150" s="191">
        <f>AL$144*'(3) HH &amp; income data inputs'!AL73</f>
        <v>20.013756579306726</v>
      </c>
      <c r="AM150" s="191">
        <f>AM$144*'(3) HH &amp; income data inputs'!AM73</f>
        <v>8.8153615511346466</v>
      </c>
      <c r="AN150" s="191">
        <f>AN$144*'(3) HH &amp; income data inputs'!AN73</f>
        <v>50.516160720280745</v>
      </c>
      <c r="AO150" s="191">
        <f>AO$144*'(3) HH &amp; income data inputs'!AO73</f>
        <v>7.2488476155628208</v>
      </c>
      <c r="AP150" s="191">
        <f>AP$144*'(3) HH &amp; income data inputs'!AP73</f>
        <v>3.9852723997344617</v>
      </c>
      <c r="AQ150" s="191">
        <f>AQ$144*'(3) HH &amp; income data inputs'!AQ73</f>
        <v>7.4575501230303338</v>
      </c>
      <c r="AR150" s="191">
        <f>AR$144*'(3) HH &amp; income data inputs'!AR73</f>
        <v>4.3808235076234947</v>
      </c>
      <c r="AS150" s="191">
        <f>AS$144*'(3) HH &amp; income data inputs'!AS73</f>
        <v>2.2725859500018259</v>
      </c>
      <c r="AT150" s="191">
        <f>AT$144*'(3) HH &amp; income data inputs'!AT73</f>
        <v>4.1345449897920616</v>
      </c>
      <c r="AU150" s="191">
        <f>AU$144*'(3) HH &amp; income data inputs'!AU73</f>
        <v>4.0389261026411205</v>
      </c>
      <c r="AV150" s="191">
        <f>AV$144*'(3) HH &amp; income data inputs'!AV73</f>
        <v>4.3907765660004143</v>
      </c>
      <c r="AW150" s="191">
        <f>AW$144*'(3) HH &amp; income data inputs'!AW73</f>
        <v>26.841140776407777</v>
      </c>
      <c r="AX150" s="191">
        <f>AX$144*'(3) HH &amp; income data inputs'!AX73</f>
        <v>10.321500255126516</v>
      </c>
      <c r="AY150" s="191">
        <f>AY$144*'(3) HH &amp; income data inputs'!AY73</f>
        <v>26.170987410234972</v>
      </c>
      <c r="AZ150" s="191">
        <f>AZ$144*'(3) HH &amp; income data inputs'!AZ73</f>
        <v>31.925071117530457</v>
      </c>
      <c r="BA150" s="191">
        <f>BA$144*'(3) HH &amp; income data inputs'!BA73</f>
        <v>23.539494181464036</v>
      </c>
      <c r="BB150" s="191">
        <f>BB$144*'(3) HH &amp; income data inputs'!BB73</f>
        <v>47.341202363433148</v>
      </c>
      <c r="BC150" s="191">
        <f>BC$144*'(3) HH &amp; income data inputs'!BC73</f>
        <v>30.747217753068142</v>
      </c>
      <c r="BD150" s="191">
        <f>BD$144*'(3) HH &amp; income data inputs'!BD73</f>
        <v>40.81902816163376</v>
      </c>
      <c r="BE150" s="231">
        <f t="shared" si="935"/>
        <v>1900.405809262782</v>
      </c>
      <c r="BF150" s="168"/>
      <c r="BG150" s="215">
        <f t="shared" si="936"/>
        <v>8883.1471724893381</v>
      </c>
      <c r="BH150" s="215">
        <f t="shared" si="937"/>
        <v>26979.463948506836</v>
      </c>
      <c r="BI150" s="215">
        <f t="shared" si="938"/>
        <v>38293.627758263297</v>
      </c>
      <c r="BJ150" s="215">
        <f t="shared" si="939"/>
        <v>7077.4035557799034</v>
      </c>
      <c r="BK150" s="215">
        <f t="shared" si="940"/>
        <v>23536.956493214857</v>
      </c>
      <c r="BL150" s="215">
        <f t="shared" si="941"/>
        <v>412083.04162928305</v>
      </c>
      <c r="BM150" s="215">
        <f t="shared" si="942"/>
        <v>54353.209297657086</v>
      </c>
      <c r="BN150" s="215">
        <f t="shared" si="943"/>
        <v>40934.340604020435</v>
      </c>
      <c r="BO150" s="215">
        <f t="shared" si="944"/>
        <v>20052.206033520226</v>
      </c>
      <c r="BP150" s="215">
        <f t="shared" si="945"/>
        <v>59514.208396239228</v>
      </c>
      <c r="BQ150" s="215">
        <f t="shared" si="946"/>
        <v>23117.138976472706</v>
      </c>
      <c r="BR150" s="215">
        <f t="shared" si="947"/>
        <v>8845.2186224989418</v>
      </c>
      <c r="BS150" s="215">
        <f t="shared" si="948"/>
        <v>79166.344627194485</v>
      </c>
      <c r="BT150" s="215">
        <f t="shared" si="949"/>
        <v>22192.034017039849</v>
      </c>
      <c r="BU150" s="215">
        <f t="shared" si="950"/>
        <v>515827.11272740492</v>
      </c>
      <c r="BV150" s="215">
        <f t="shared" si="951"/>
        <v>565600.55076546129</v>
      </c>
      <c r="BW150" s="215">
        <f t="shared" si="952"/>
        <v>77879.678101789366</v>
      </c>
      <c r="BX150" s="215">
        <f t="shared" si="953"/>
        <v>35213.172915378316</v>
      </c>
      <c r="BY150" s="215">
        <f t="shared" si="954"/>
        <v>71872.601971631506</v>
      </c>
      <c r="BZ150" s="215">
        <f t="shared" si="955"/>
        <v>79611.323152958736</v>
      </c>
      <c r="CA150" s="215">
        <f t="shared" si="956"/>
        <v>66792.844717949629</v>
      </c>
      <c r="CB150" s="215">
        <f t="shared" si="957"/>
        <v>72568.994208740594</v>
      </c>
      <c r="CC150" s="215">
        <f t="shared" si="958"/>
        <v>59991.724686073474</v>
      </c>
      <c r="CD150" s="215">
        <f t="shared" si="959"/>
        <v>22858.760716540961</v>
      </c>
      <c r="CE150" s="215">
        <f t="shared" si="960"/>
        <v>55077.218161926176</v>
      </c>
      <c r="CF150" s="215">
        <f t="shared" si="961"/>
        <v>49033.282241350513</v>
      </c>
      <c r="CG150" s="215">
        <f t="shared" si="962"/>
        <v>14228.168527932701</v>
      </c>
      <c r="CH150" s="215">
        <f t="shared" si="963"/>
        <v>88209.833943427948</v>
      </c>
      <c r="CI150" s="215">
        <f t="shared" si="964"/>
        <v>45532.254318489286</v>
      </c>
      <c r="CJ150" s="215">
        <f t="shared" si="965"/>
        <v>29417.370265192832</v>
      </c>
      <c r="CK150" s="215">
        <f t="shared" si="966"/>
        <v>80140.477387263862</v>
      </c>
      <c r="CL150" s="215">
        <f t="shared" si="967"/>
        <v>30359.74646408423</v>
      </c>
      <c r="CM150" s="215">
        <f t="shared" si="968"/>
        <v>12991.805978751916</v>
      </c>
      <c r="CN150" s="215">
        <f t="shared" si="969"/>
        <v>82483.671724052489</v>
      </c>
      <c r="CO150" s="215">
        <f t="shared" si="970"/>
        <v>10985.939226283264</v>
      </c>
      <c r="CP150" s="215">
        <f t="shared" si="971"/>
        <v>6244.0915853006236</v>
      </c>
      <c r="CQ150" s="215">
        <f t="shared" si="972"/>
        <v>10968.245111662027</v>
      </c>
      <c r="CR150" s="215">
        <f t="shared" si="973"/>
        <v>6628.7467774648221</v>
      </c>
      <c r="CS150" s="215">
        <f t="shared" si="974"/>
        <v>3343.5243669393772</v>
      </c>
      <c r="CT150" s="215">
        <f t="shared" si="975"/>
        <v>6672.8929483132715</v>
      </c>
      <c r="CU150" s="215">
        <f t="shared" si="976"/>
        <v>5665.1556644646889</v>
      </c>
      <c r="CV150" s="215">
        <f t="shared" si="977"/>
        <v>6700.8162625682498</v>
      </c>
      <c r="CW150" s="215">
        <f t="shared" si="978"/>
        <v>41364.937863858228</v>
      </c>
      <c r="CX150" s="215">
        <f t="shared" si="979"/>
        <v>15511.32260840838</v>
      </c>
      <c r="CY150" s="215">
        <f t="shared" si="980"/>
        <v>39309.126697915512</v>
      </c>
      <c r="CZ150" s="215">
        <f t="shared" si="981"/>
        <v>47774.626334795925</v>
      </c>
      <c r="DA150" s="215">
        <f t="shared" si="982"/>
        <v>35669.133983237101</v>
      </c>
      <c r="DB150" s="215">
        <f t="shared" si="983"/>
        <v>71465.48541006587</v>
      </c>
      <c r="DC150" s="215">
        <f t="shared" si="984"/>
        <v>46180.892807251432</v>
      </c>
      <c r="DD150" s="215">
        <f t="shared" si="985"/>
        <v>60162.397999095214</v>
      </c>
      <c r="DE150" s="215">
        <f t="shared" si="986"/>
        <v>3138706.1742653991</v>
      </c>
      <c r="DF150" s="147"/>
      <c r="DG150" s="230">
        <f>'(3) HH &amp; income data inputs'!DG73</f>
        <v>1452.15</v>
      </c>
      <c r="DH150" s="230">
        <f>'(3) HH &amp; income data inputs'!DH73</f>
        <v>1456.5699481865286</v>
      </c>
      <c r="DI150" s="230">
        <f>'(3) HH &amp; income data inputs'!DI73</f>
        <v>1401.4234972677596</v>
      </c>
      <c r="DJ150" s="230">
        <f>'(3) HH &amp; income data inputs'!DJ73</f>
        <v>1552.4303797468353</v>
      </c>
      <c r="DK150" s="230">
        <f>'(3) HH &amp; income data inputs'!DK73</f>
        <v>1472.7781954887218</v>
      </c>
      <c r="DL150" s="230">
        <f>'(3) HH &amp; income data inputs'!DL73</f>
        <v>1490.6941896024464</v>
      </c>
      <c r="DM150" s="230">
        <f>'(3) HH &amp; income data inputs'!DM73</f>
        <v>1503.0848214285713</v>
      </c>
      <c r="DN150" s="230">
        <f>'(3) HH &amp; income data inputs'!DN73</f>
        <v>1461.5811088295688</v>
      </c>
      <c r="DO150" s="230">
        <f>'(3) HH &amp; income data inputs'!DO73</f>
        <v>1462.0435729847495</v>
      </c>
      <c r="DP150" s="230">
        <f>'(3) HH &amp; income data inputs'!DP73</f>
        <v>1462.5967741935483</v>
      </c>
      <c r="DQ150" s="230">
        <f>'(3) HH &amp; income data inputs'!DQ73</f>
        <v>1490.3554216867469</v>
      </c>
      <c r="DR150" s="230">
        <f>'(3) HH &amp; income data inputs'!DR73</f>
        <v>1520.7556561085973</v>
      </c>
      <c r="DS150" s="230">
        <f>'(3) HH &amp; income data inputs'!DS73</f>
        <v>1489.9158075601374</v>
      </c>
      <c r="DT150" s="230">
        <f>'(3) HH &amp; income data inputs'!DT73</f>
        <v>1435.8248847926268</v>
      </c>
      <c r="DU150" s="230">
        <f>'(3) HH &amp; income data inputs'!DU73</f>
        <v>14365.698060941828</v>
      </c>
      <c r="DV150" s="230">
        <f>'(3) HH &amp; income data inputs'!DV73</f>
        <v>1468.7719080174022</v>
      </c>
      <c r="DW150" s="230">
        <f>'(3) HH &amp; income data inputs'!DW73</f>
        <v>1487.6280373831776</v>
      </c>
      <c r="DX150" s="230">
        <f>'(3) HH &amp; income data inputs'!DX73</f>
        <v>1445.8054607508532</v>
      </c>
      <c r="DY150" s="230">
        <f>'(3) HH &amp; income data inputs'!DY73</f>
        <v>1499.3671742808799</v>
      </c>
      <c r="DZ150" s="230">
        <f>'(3) HH &amp; income data inputs'!DZ73</f>
        <v>1497.7927927927929</v>
      </c>
      <c r="EA150" s="230">
        <f>'(3) HH &amp; income data inputs'!EA73</f>
        <v>1439.3370535714287</v>
      </c>
      <c r="EB150" s="230">
        <f>'(3) HH &amp; income data inputs'!EB73</f>
        <v>1867.7055555555555</v>
      </c>
      <c r="EC150" s="230">
        <f>'(3) HH &amp; income data inputs'!EC73</f>
        <v>1480.1541950113378</v>
      </c>
      <c r="ED150" s="230">
        <f>'(3) HH &amp; income data inputs'!ED73</f>
        <v>1512.4008097165993</v>
      </c>
      <c r="EE150" s="230">
        <f>'(3) HH &amp; income data inputs'!EE73</f>
        <v>1365.3062645011601</v>
      </c>
      <c r="EF150" s="230">
        <f>'(3) HH &amp; income data inputs'!EF73</f>
        <v>1504.366847826087</v>
      </c>
      <c r="EG150" s="230">
        <f>'(3) HH &amp; income data inputs'!EG73</f>
        <v>1251.8620689655172</v>
      </c>
      <c r="EH150" s="230">
        <f>'(3) HH &amp; income data inputs'!EH73</f>
        <v>1471.5424</v>
      </c>
      <c r="EI150" s="230">
        <f>'(3) HH &amp; income data inputs'!EI73</f>
        <v>1450.5970588235293</v>
      </c>
      <c r="EJ150" s="230">
        <f>'(3) HH &amp; income data inputs'!EJ73</f>
        <v>1518.6327014218009</v>
      </c>
      <c r="EK150" s="230">
        <f>'(3) HH &amp; income data inputs'!EK73</f>
        <v>1503.0786516853932</v>
      </c>
      <c r="EL150" s="230">
        <f>'(3) HH &amp; income data inputs'!EL73</f>
        <v>1516.9439252336449</v>
      </c>
      <c r="EM150" s="230">
        <f>'(3) HH &amp; income data inputs'!EM73</f>
        <v>1473.7689320388349</v>
      </c>
      <c r="EN150" s="230">
        <f>'(3) HH &amp; income data inputs'!EN73</f>
        <v>1632.8175092478423</v>
      </c>
      <c r="EO150" s="230">
        <f>'(3) HH &amp; income data inputs'!EO73</f>
        <v>1515.5428571428572</v>
      </c>
      <c r="EP150" s="230">
        <f>'(3) HH &amp; income data inputs'!EP73</f>
        <v>1566.7916666666667</v>
      </c>
      <c r="EQ150" s="230">
        <f>'(3) HH &amp; income data inputs'!EQ73</f>
        <v>1470.7571428571428</v>
      </c>
      <c r="ER150" s="230">
        <f>'(3) HH &amp; income data inputs'!ER73</f>
        <v>1513.1280148423004</v>
      </c>
      <c r="ES150" s="230">
        <f>'(3) HH &amp; income data inputs'!ES73</f>
        <v>1471.242206235012</v>
      </c>
      <c r="ET150" s="230">
        <f>'(3) HH &amp; income data inputs'!ET73</f>
        <v>1613.9364705882354</v>
      </c>
      <c r="EU150" s="230">
        <f>'(3) HH &amp; income data inputs'!EU73</f>
        <v>1402.6390977443609</v>
      </c>
      <c r="EV150" s="230">
        <f>'(3) HH &amp; income data inputs'!EV73</f>
        <v>1526.1118760757315</v>
      </c>
      <c r="EW150" s="230">
        <f>'(3) HH &amp; income data inputs'!EW73</f>
        <v>1541.102079395085</v>
      </c>
      <c r="EX150" s="230">
        <f>'(3) HH &amp; income data inputs'!EX73</f>
        <v>1502.8166666666666</v>
      </c>
      <c r="EY150" s="230">
        <f>'(3) HH &amp; income data inputs'!EY73</f>
        <v>1502.0116009280744</v>
      </c>
      <c r="EZ150" s="230">
        <f>'(3) HH &amp; income data inputs'!EZ73</f>
        <v>1496.4610778443114</v>
      </c>
      <c r="FA150" s="230">
        <f>'(3) HH &amp; income data inputs'!FA73</f>
        <v>1515.2888888888888</v>
      </c>
      <c r="FB150" s="230">
        <f>'(3) HH &amp; income data inputs'!FB73</f>
        <v>1509.5832349468712</v>
      </c>
      <c r="FC150" s="230">
        <f>'(3) HH &amp; income data inputs'!FC73</f>
        <v>1501.9535483870968</v>
      </c>
      <c r="FD150" s="230">
        <f>'(3) HH &amp; income data inputs'!FD73</f>
        <v>1473.8811948404616</v>
      </c>
      <c r="FE150" s="230">
        <f>'(3) HH &amp; income data inputs'!FE73</f>
        <v>1651.5978634494843</v>
      </c>
      <c r="FF150" s="70"/>
      <c r="FG150" s="70"/>
      <c r="FH150" s="70"/>
      <c r="FI150" s="70"/>
    </row>
    <row r="151" spans="1:165" s="77" customFormat="1">
      <c r="A151" s="1"/>
      <c r="B151" s="2"/>
      <c r="C151" s="37"/>
      <c r="D151" s="1"/>
      <c r="E151" s="70"/>
      <c r="F151" s="6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76"/>
      <c r="BF151" s="168"/>
      <c r="BG151" s="146"/>
      <c r="BH151" s="146"/>
      <c r="BI151" s="146"/>
      <c r="BJ151" s="146"/>
      <c r="BK151" s="146"/>
      <c r="BL151" s="146"/>
      <c r="BM151" s="146"/>
      <c r="BN151" s="146"/>
      <c r="BO151" s="146"/>
      <c r="BP151" s="146"/>
      <c r="BQ151" s="146"/>
      <c r="BR151" s="146"/>
      <c r="BS151" s="146"/>
      <c r="BT151" s="146"/>
      <c r="BU151" s="146"/>
      <c r="BV151" s="146"/>
      <c r="BW151" s="146"/>
      <c r="BX151" s="146"/>
      <c r="BY151" s="146"/>
      <c r="BZ151" s="146"/>
      <c r="CA151" s="146"/>
      <c r="CB151" s="146"/>
      <c r="CC151" s="146"/>
      <c r="CD151" s="146"/>
      <c r="CE151" s="146"/>
      <c r="CF151" s="146"/>
      <c r="CG151" s="146"/>
      <c r="CH151" s="146"/>
      <c r="CI151" s="146"/>
      <c r="CJ151" s="146"/>
      <c r="CK151" s="146"/>
      <c r="CL151" s="146"/>
      <c r="CM151" s="146"/>
      <c r="CN151" s="146"/>
      <c r="CO151" s="146"/>
      <c r="CP151" s="146"/>
      <c r="CQ151" s="146"/>
      <c r="CR151" s="146"/>
      <c r="CS151" s="146"/>
      <c r="CT151" s="146"/>
      <c r="CU151" s="146"/>
      <c r="CV151" s="146"/>
      <c r="CW151" s="146"/>
      <c r="CX151" s="146"/>
      <c r="CY151" s="146"/>
      <c r="CZ151" s="146"/>
      <c r="DA151" s="146"/>
      <c r="DB151" s="146"/>
      <c r="DC151" s="146"/>
      <c r="DD151" s="146"/>
      <c r="DE151" s="76"/>
      <c r="DF151" s="147"/>
      <c r="DG151" s="230"/>
      <c r="DH151" s="230"/>
      <c r="DI151" s="230"/>
      <c r="DJ151" s="230"/>
      <c r="DK151" s="230"/>
      <c r="DL151" s="230"/>
      <c r="DM151" s="230"/>
      <c r="DN151" s="230"/>
      <c r="DO151" s="230"/>
      <c r="DP151" s="230"/>
      <c r="DQ151" s="230"/>
      <c r="DR151" s="230"/>
      <c r="DS151" s="230"/>
      <c r="DT151" s="230"/>
      <c r="DU151" s="230"/>
      <c r="DV151" s="230"/>
      <c r="DW151" s="230"/>
      <c r="DX151" s="230"/>
      <c r="DY151" s="230"/>
      <c r="DZ151" s="230"/>
      <c r="EA151" s="230"/>
      <c r="EB151" s="230"/>
      <c r="EC151" s="230"/>
      <c r="ED151" s="230"/>
      <c r="EE151" s="230"/>
      <c r="EF151" s="230"/>
      <c r="EG151" s="230"/>
      <c r="EH151" s="230"/>
      <c r="EI151" s="230"/>
      <c r="EJ151" s="230"/>
      <c r="EK151" s="230"/>
      <c r="EL151" s="230"/>
      <c r="EM151" s="230"/>
      <c r="EN151" s="230"/>
      <c r="EO151" s="230"/>
      <c r="EP151" s="230"/>
      <c r="EQ151" s="230"/>
      <c r="ER151" s="230"/>
      <c r="ES151" s="230"/>
      <c r="ET151" s="230"/>
      <c r="EU151" s="230"/>
      <c r="EV151" s="230"/>
      <c r="EW151" s="230"/>
      <c r="EX151" s="230"/>
      <c r="EY151" s="230"/>
      <c r="EZ151" s="230"/>
      <c r="FA151" s="230"/>
      <c r="FB151" s="230"/>
      <c r="FC151" s="230"/>
      <c r="FD151" s="230"/>
      <c r="FE151" s="231"/>
      <c r="FF151" s="70"/>
      <c r="FG151" s="70"/>
      <c r="FH151" s="70"/>
      <c r="FI151" s="70"/>
    </row>
    <row r="152" spans="1:165" s="154" customFormat="1">
      <c r="A152" s="51" t="s">
        <v>349</v>
      </c>
      <c r="B152" s="149"/>
      <c r="C152" s="150" t="s">
        <v>350</v>
      </c>
      <c r="D152" s="51">
        <v>6</v>
      </c>
      <c r="E152" s="51">
        <v>3</v>
      </c>
      <c r="F152" s="151" t="s">
        <v>344</v>
      </c>
      <c r="G152" s="105">
        <v>233.60926015553164</v>
      </c>
      <c r="H152" s="105">
        <v>599.91266086561154</v>
      </c>
      <c r="I152" s="105">
        <v>1009.063707420212</v>
      </c>
      <c r="J152" s="105">
        <v>142.84752151834829</v>
      </c>
      <c r="K152" s="105">
        <v>759.02317498341847</v>
      </c>
      <c r="L152" s="105">
        <v>5354.5585113470761</v>
      </c>
      <c r="M152" s="105">
        <v>672.12564449580566</v>
      </c>
      <c r="N152" s="105">
        <v>880.85527912142925</v>
      </c>
      <c r="O152" s="105">
        <v>595.71720220668681</v>
      </c>
      <c r="P152" s="105">
        <v>1120.4955743855962</v>
      </c>
      <c r="Q152" s="105">
        <v>880.52547539945544</v>
      </c>
      <c r="R152" s="105">
        <v>404.6532215524021</v>
      </c>
      <c r="S152" s="105">
        <v>2061.9861519853366</v>
      </c>
      <c r="T152" s="105">
        <v>1050.6185773146194</v>
      </c>
      <c r="U152" s="105">
        <v>1719.539653840618</v>
      </c>
      <c r="V152" s="105">
        <v>7009.1398378484901</v>
      </c>
      <c r="W152" s="105">
        <v>1381.732047148254</v>
      </c>
      <c r="X152" s="105">
        <v>1340.0145318307586</v>
      </c>
      <c r="Y152" s="105">
        <v>1426.6914617898003</v>
      </c>
      <c r="Z152" s="105">
        <v>1984.5956141204781</v>
      </c>
      <c r="AA152" s="105">
        <v>1405.8773973254551</v>
      </c>
      <c r="AB152" s="105">
        <v>1914.8066823529662</v>
      </c>
      <c r="AC152" s="105">
        <v>2511.650521419956</v>
      </c>
      <c r="AD152" s="105">
        <v>612.46524151395261</v>
      </c>
      <c r="AE152" s="105">
        <v>1275.3836530812709</v>
      </c>
      <c r="AF152" s="105">
        <v>1755.505454756722</v>
      </c>
      <c r="AG152" s="105">
        <v>484.39775170354335</v>
      </c>
      <c r="AH152" s="105">
        <v>1963.4832538991286</v>
      </c>
      <c r="AI152" s="105">
        <v>1799.6566878684548</v>
      </c>
      <c r="AJ152" s="105">
        <v>2254.2511831691518</v>
      </c>
      <c r="AK152" s="105">
        <v>2464.9574861364199</v>
      </c>
      <c r="AL152" s="105">
        <v>2508.8069390223504</v>
      </c>
      <c r="AM152" s="105">
        <v>340.91807314321522</v>
      </c>
      <c r="AN152" s="105">
        <v>1929.5102201004975</v>
      </c>
      <c r="AO152" s="105">
        <v>262.98124428746883</v>
      </c>
      <c r="AP152" s="105">
        <v>487.38004103268531</v>
      </c>
      <c r="AQ152" s="105">
        <v>1080.3973634438755</v>
      </c>
      <c r="AR152" s="105">
        <v>575.00870923879415</v>
      </c>
      <c r="AS152" s="105">
        <v>347.46153195960483</v>
      </c>
      <c r="AT152" s="105">
        <v>746.59899364103057</v>
      </c>
      <c r="AU152" s="105">
        <v>597.57566154179926</v>
      </c>
      <c r="AV152" s="105">
        <v>831.92204335287749</v>
      </c>
      <c r="AW152" s="105">
        <v>3502.0946152626202</v>
      </c>
      <c r="AX152" s="105">
        <v>1746.3835098549544</v>
      </c>
      <c r="AY152" s="105">
        <v>779.86550932290527</v>
      </c>
      <c r="AZ152" s="105">
        <v>4051.8197327054227</v>
      </c>
      <c r="BA152" s="105">
        <v>1308.1685774384027</v>
      </c>
      <c r="BB152" s="105">
        <v>2393.9056577136462</v>
      </c>
      <c r="BC152" s="105">
        <v>1719.7727770437566</v>
      </c>
      <c r="BD152" s="105">
        <v>3883.3327021134537</v>
      </c>
      <c r="BE152" s="152">
        <v>78164.044324776332</v>
      </c>
      <c r="BF152" s="105"/>
      <c r="BG152" s="105">
        <f>G152*DG152</f>
        <v>42806.560830899623</v>
      </c>
      <c r="BH152" s="105">
        <f t="shared" ref="BH152:DD152" si="987">H152*DH152</f>
        <v>83339.866847450743</v>
      </c>
      <c r="BI152" s="105">
        <f t="shared" si="987"/>
        <v>183942.22322563044</v>
      </c>
      <c r="BJ152" s="105">
        <f t="shared" si="987"/>
        <v>28872.341049288556</v>
      </c>
      <c r="BK152" s="105">
        <f t="shared" si="987"/>
        <v>127781.55150845849</v>
      </c>
      <c r="BL152" s="105">
        <f t="shared" si="987"/>
        <v>1960678.690099959</v>
      </c>
      <c r="BM152" s="105">
        <f t="shared" si="987"/>
        <v>104448.32515464821</v>
      </c>
      <c r="BN152" s="105">
        <f t="shared" si="987"/>
        <v>108169.02827611151</v>
      </c>
      <c r="BO152" s="105">
        <f t="shared" si="987"/>
        <v>189914.64406349175</v>
      </c>
      <c r="BP152" s="105">
        <f t="shared" si="987"/>
        <v>253456.09892602186</v>
      </c>
      <c r="BQ152" s="105">
        <f t="shared" si="987"/>
        <v>147840.22731956857</v>
      </c>
      <c r="BR152" s="105">
        <f t="shared" si="987"/>
        <v>73161.302456674312</v>
      </c>
      <c r="BS152" s="105">
        <f t="shared" si="987"/>
        <v>337072.87626504299</v>
      </c>
      <c r="BT152" s="105">
        <f t="shared" si="987"/>
        <v>166102.79707344132</v>
      </c>
      <c r="BU152" s="105">
        <f t="shared" si="987"/>
        <v>253632.09894149116</v>
      </c>
      <c r="BV152" s="105">
        <f t="shared" si="987"/>
        <v>1433018.6398481238</v>
      </c>
      <c r="BW152" s="105">
        <f t="shared" si="987"/>
        <v>169676.69538980559</v>
      </c>
      <c r="BX152" s="105">
        <f t="shared" si="987"/>
        <v>189692.45712596219</v>
      </c>
      <c r="BY152" s="105">
        <f t="shared" si="987"/>
        <v>278918.18077990599</v>
      </c>
      <c r="BZ152" s="105">
        <f t="shared" si="987"/>
        <v>312831.80665381096</v>
      </c>
      <c r="CA152" s="105">
        <f t="shared" si="987"/>
        <v>146211.24932184734</v>
      </c>
      <c r="CB152" s="105">
        <f t="shared" si="987"/>
        <v>220011.28780235583</v>
      </c>
      <c r="CC152" s="105">
        <f t="shared" si="987"/>
        <v>649763.98989134259</v>
      </c>
      <c r="CD152" s="105">
        <f t="shared" si="987"/>
        <v>56898.0209366462</v>
      </c>
      <c r="CE152" s="105">
        <f t="shared" si="987"/>
        <v>144858.07531697076</v>
      </c>
      <c r="CF152" s="105">
        <f t="shared" si="987"/>
        <v>284918.53530701599</v>
      </c>
      <c r="CG152" s="105">
        <f t="shared" si="987"/>
        <v>60985.676939476114</v>
      </c>
      <c r="CH152" s="105">
        <f t="shared" si="987"/>
        <v>203809.56175472954</v>
      </c>
      <c r="CI152" s="105">
        <f t="shared" si="987"/>
        <v>518841.02311247552</v>
      </c>
      <c r="CJ152" s="105">
        <f t="shared" si="987"/>
        <v>315144.31540704746</v>
      </c>
      <c r="CK152" s="105">
        <f t="shared" si="987"/>
        <v>525035.94454705738</v>
      </c>
      <c r="CL152" s="105">
        <f t="shared" si="987"/>
        <v>246615.72210589703</v>
      </c>
      <c r="CM152" s="105">
        <f t="shared" si="987"/>
        <v>84244.265054419913</v>
      </c>
      <c r="CN152" s="105">
        <f t="shared" si="987"/>
        <v>572601.45291702356</v>
      </c>
      <c r="CO152" s="105">
        <f t="shared" si="987"/>
        <v>66999.731607118432</v>
      </c>
      <c r="CP152" s="105">
        <f t="shared" si="987"/>
        <v>105040.14644336434</v>
      </c>
      <c r="CQ152" s="105">
        <f t="shared" si="987"/>
        <v>144773.24670147931</v>
      </c>
      <c r="CR152" s="105">
        <f t="shared" si="987"/>
        <v>98792.246334317228</v>
      </c>
      <c r="CS152" s="105">
        <f t="shared" si="987"/>
        <v>90246.183695868167</v>
      </c>
      <c r="CT152" s="105">
        <f t="shared" si="987"/>
        <v>93324.874205128828</v>
      </c>
      <c r="CU152" s="105">
        <f t="shared" si="987"/>
        <v>89994.894628194961</v>
      </c>
      <c r="CV152" s="105">
        <f t="shared" si="987"/>
        <v>116552.27827373813</v>
      </c>
      <c r="CW152" s="105">
        <f t="shared" si="987"/>
        <v>388732.50229415082</v>
      </c>
      <c r="CX152" s="105">
        <f t="shared" si="987"/>
        <v>122421.48404083229</v>
      </c>
      <c r="CY152" s="105">
        <f t="shared" si="987"/>
        <v>140063.84547439378</v>
      </c>
      <c r="CZ152" s="105">
        <f t="shared" si="987"/>
        <v>830217.86323134112</v>
      </c>
      <c r="DA152" s="105">
        <f t="shared" si="987"/>
        <v>389441.78550341248</v>
      </c>
      <c r="DB152" s="105">
        <f t="shared" si="987"/>
        <v>807224.98778104142</v>
      </c>
      <c r="DC152" s="105">
        <f t="shared" si="987"/>
        <v>537944.92465928709</v>
      </c>
      <c r="DD152" s="105">
        <f t="shared" si="987"/>
        <v>1130438.1495852266</v>
      </c>
      <c r="DE152" s="153">
        <f t="shared" si="880"/>
        <v>15627504.676708989</v>
      </c>
      <c r="DF152" s="51"/>
      <c r="DG152" s="238">
        <v>183.24</v>
      </c>
      <c r="DH152" s="238">
        <v>138.91999999999999</v>
      </c>
      <c r="DI152" s="238">
        <v>182.29</v>
      </c>
      <c r="DJ152" s="238">
        <v>202.12</v>
      </c>
      <c r="DK152" s="238">
        <v>168.35</v>
      </c>
      <c r="DL152" s="238">
        <v>366.17</v>
      </c>
      <c r="DM152" s="238">
        <v>155.4</v>
      </c>
      <c r="DN152" s="238">
        <v>122.8</v>
      </c>
      <c r="DO152" s="238">
        <v>318.8</v>
      </c>
      <c r="DP152" s="238">
        <v>226.2</v>
      </c>
      <c r="DQ152" s="238">
        <v>167.9</v>
      </c>
      <c r="DR152" s="238">
        <v>180.8</v>
      </c>
      <c r="DS152" s="238">
        <v>163.47</v>
      </c>
      <c r="DT152" s="238">
        <v>158.1</v>
      </c>
      <c r="DU152" s="238">
        <v>147.5</v>
      </c>
      <c r="DV152" s="238">
        <v>204.45</v>
      </c>
      <c r="DW152" s="238">
        <v>122.8</v>
      </c>
      <c r="DX152" s="238">
        <v>141.56</v>
      </c>
      <c r="DY152" s="238">
        <v>195.5</v>
      </c>
      <c r="DZ152" s="238">
        <v>157.63</v>
      </c>
      <c r="EA152" s="238">
        <v>104</v>
      </c>
      <c r="EB152" s="238">
        <v>114.9</v>
      </c>
      <c r="EC152" s="238">
        <v>258.7</v>
      </c>
      <c r="ED152" s="238">
        <v>92.9</v>
      </c>
      <c r="EE152" s="238">
        <v>113.58</v>
      </c>
      <c r="EF152" s="238">
        <v>162.30000000000001</v>
      </c>
      <c r="EG152" s="238">
        <v>125.9</v>
      </c>
      <c r="EH152" s="238">
        <v>103.8</v>
      </c>
      <c r="EI152" s="238">
        <v>288.3</v>
      </c>
      <c r="EJ152" s="238">
        <v>139.80000000000001</v>
      </c>
      <c r="EK152" s="238">
        <v>213</v>
      </c>
      <c r="EL152" s="238">
        <v>98.3</v>
      </c>
      <c r="EM152" s="238">
        <v>247.11</v>
      </c>
      <c r="EN152" s="238">
        <v>296.76</v>
      </c>
      <c r="EO152" s="238">
        <v>254.77</v>
      </c>
      <c r="EP152" s="238">
        <v>215.52</v>
      </c>
      <c r="EQ152" s="238">
        <v>134</v>
      </c>
      <c r="ER152" s="238">
        <v>171.81</v>
      </c>
      <c r="ES152" s="238">
        <v>259.73</v>
      </c>
      <c r="ET152" s="238">
        <v>125</v>
      </c>
      <c r="EU152" s="238">
        <v>150.6</v>
      </c>
      <c r="EV152" s="238">
        <v>140.1</v>
      </c>
      <c r="EW152" s="238">
        <v>111</v>
      </c>
      <c r="EX152" s="238">
        <v>70.099999999999994</v>
      </c>
      <c r="EY152" s="238">
        <v>179.6</v>
      </c>
      <c r="EZ152" s="238">
        <v>204.9</v>
      </c>
      <c r="FA152" s="238">
        <v>297.7</v>
      </c>
      <c r="FB152" s="238">
        <v>337.2</v>
      </c>
      <c r="FC152" s="238">
        <v>312.8</v>
      </c>
      <c r="FD152" s="238">
        <v>291.10000000000002</v>
      </c>
      <c r="FE152" s="235">
        <f>DE152/BE152</f>
        <v>199.93214030450832</v>
      </c>
      <c r="FF152" s="148" t="s">
        <v>348</v>
      </c>
      <c r="FG152" s="51"/>
      <c r="FH152" s="51"/>
      <c r="FI152" s="51"/>
    </row>
    <row r="153" spans="1:165">
      <c r="A153" s="1"/>
      <c r="B153" s="2"/>
      <c r="C153" s="37"/>
      <c r="D153" s="1"/>
      <c r="E153" s="1"/>
      <c r="F153" s="65"/>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7"/>
      <c r="AY153" s="127"/>
      <c r="AZ153" s="127"/>
      <c r="BA153" s="127"/>
      <c r="BB153" s="127"/>
      <c r="BC153" s="127"/>
      <c r="BD153" s="127"/>
      <c r="BE153" s="9"/>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127"/>
      <c r="CC153" s="127"/>
      <c r="CD153" s="127"/>
      <c r="CE153" s="127"/>
      <c r="CF153" s="127"/>
      <c r="CG153" s="127"/>
      <c r="CH153" s="127"/>
      <c r="CI153" s="127"/>
      <c r="CJ153" s="127"/>
      <c r="CK153" s="127"/>
      <c r="CL153" s="127"/>
      <c r="CM153" s="127"/>
      <c r="CN153" s="127"/>
      <c r="CO153" s="127"/>
      <c r="CP153" s="127"/>
      <c r="CQ153" s="127"/>
      <c r="CR153" s="127"/>
      <c r="CS153" s="127"/>
      <c r="CT153" s="127"/>
      <c r="CU153" s="127"/>
      <c r="CV153" s="127"/>
      <c r="CW153" s="127"/>
      <c r="CX153" s="127"/>
      <c r="CY153" s="127"/>
      <c r="CZ153" s="127"/>
      <c r="DA153" s="127"/>
      <c r="DB153" s="127"/>
      <c r="DC153" s="127"/>
      <c r="DD153" s="127"/>
      <c r="DE153" s="76"/>
      <c r="DF153" s="1"/>
      <c r="DG153" s="221"/>
      <c r="DH153" s="221"/>
      <c r="DI153" s="221"/>
      <c r="DJ153" s="221"/>
      <c r="DK153" s="221"/>
      <c r="DL153" s="221"/>
      <c r="DM153" s="221"/>
      <c r="DN153" s="221"/>
      <c r="DO153" s="221"/>
      <c r="DP153" s="221"/>
      <c r="DQ153" s="221"/>
      <c r="DR153" s="221"/>
      <c r="DS153" s="221"/>
      <c r="DT153" s="221"/>
      <c r="DU153" s="221"/>
      <c r="DV153" s="221"/>
      <c r="DW153" s="221"/>
      <c r="DX153" s="221"/>
      <c r="DY153" s="221"/>
      <c r="DZ153" s="221"/>
      <c r="EA153" s="221"/>
      <c r="EB153" s="221"/>
      <c r="EC153" s="221"/>
      <c r="ED153" s="221"/>
      <c r="EE153" s="221"/>
      <c r="EF153" s="221"/>
      <c r="EG153" s="221"/>
      <c r="EH153" s="221"/>
      <c r="EI153" s="221"/>
      <c r="EJ153" s="221"/>
      <c r="EK153" s="221"/>
      <c r="EL153" s="221"/>
      <c r="EM153" s="221"/>
      <c r="EN153" s="221"/>
      <c r="EO153" s="221"/>
      <c r="EP153" s="221"/>
      <c r="EQ153" s="221"/>
      <c r="ER153" s="221"/>
      <c r="ES153" s="221"/>
      <c r="ET153" s="221"/>
      <c r="EU153" s="221"/>
      <c r="EV153" s="221"/>
      <c r="EW153" s="221"/>
      <c r="EX153" s="221"/>
      <c r="EY153" s="221"/>
      <c r="EZ153" s="221"/>
      <c r="FA153" s="221"/>
      <c r="FB153" s="221"/>
      <c r="FC153" s="221"/>
      <c r="FD153" s="221"/>
      <c r="FE153" s="231"/>
    </row>
    <row r="154" spans="1:165">
      <c r="A154" s="1" t="s">
        <v>412</v>
      </c>
      <c r="B154" s="2" t="s">
        <v>271</v>
      </c>
      <c r="C154" s="37" t="s">
        <v>486</v>
      </c>
      <c r="D154" s="37" t="s">
        <v>486</v>
      </c>
      <c r="E154" s="1">
        <v>3</v>
      </c>
      <c r="F154" s="65" t="s">
        <v>229</v>
      </c>
      <c r="G154" s="7">
        <v>0</v>
      </c>
      <c r="H154" s="7">
        <v>0</v>
      </c>
      <c r="I154" s="7">
        <v>3.354166666666667</v>
      </c>
      <c r="J154" s="7">
        <v>0.8</v>
      </c>
      <c r="K154" s="7">
        <v>1.3333333333333333</v>
      </c>
      <c r="L154" s="7">
        <v>1.8260869565217392</v>
      </c>
      <c r="M154" s="7">
        <v>0.75</v>
      </c>
      <c r="N154" s="7">
        <v>0.83333333333333326</v>
      </c>
      <c r="O154" s="7">
        <v>1.1111111111111112</v>
      </c>
      <c r="P154" s="7">
        <v>1.8983050847457628</v>
      </c>
      <c r="Q154" s="7">
        <v>10.469387755102041</v>
      </c>
      <c r="R154" s="7">
        <v>2.6666666666666665</v>
      </c>
      <c r="S154" s="7">
        <v>1.2000000000000002</v>
      </c>
      <c r="T154" s="7">
        <v>0</v>
      </c>
      <c r="U154" s="7">
        <v>1.6923076923076923</v>
      </c>
      <c r="V154" s="7">
        <v>0</v>
      </c>
      <c r="W154" s="7">
        <v>1.25</v>
      </c>
      <c r="X154" s="7">
        <v>1.7142857142857142</v>
      </c>
      <c r="Y154" s="7">
        <v>0.42857142857142855</v>
      </c>
      <c r="Z154" s="7">
        <v>0.5</v>
      </c>
      <c r="AA154" s="7">
        <v>1.4375</v>
      </c>
      <c r="AB154" s="7">
        <v>0</v>
      </c>
      <c r="AC154" s="7">
        <v>1.2857142857142856</v>
      </c>
      <c r="AD154" s="7">
        <v>0</v>
      </c>
      <c r="AE154" s="7">
        <v>1.9285714285714284</v>
      </c>
      <c r="AF154" s="7">
        <v>3.0526315789473681</v>
      </c>
      <c r="AG154" s="7">
        <v>2.5714285714285712</v>
      </c>
      <c r="AH154" s="7">
        <v>4.032258064516129</v>
      </c>
      <c r="AI154" s="7">
        <v>0</v>
      </c>
      <c r="AJ154" s="7">
        <v>0</v>
      </c>
      <c r="AK154" s="7">
        <v>2.4285714285714284</v>
      </c>
      <c r="AL154" s="7">
        <v>0.64285714285714279</v>
      </c>
      <c r="AM154" s="7">
        <v>0</v>
      </c>
      <c r="AN154" s="7">
        <v>0</v>
      </c>
      <c r="AO154" s="7">
        <v>0</v>
      </c>
      <c r="AP154" s="7">
        <v>0.77777777777777768</v>
      </c>
      <c r="AQ154" s="7">
        <v>2.625</v>
      </c>
      <c r="AR154" s="7">
        <v>0</v>
      </c>
      <c r="AS154" s="7">
        <v>0</v>
      </c>
      <c r="AT154" s="7">
        <v>1.6</v>
      </c>
      <c r="AU154" s="7">
        <v>0</v>
      </c>
      <c r="AV154" s="7">
        <v>2.4166666666666665</v>
      </c>
      <c r="AW154" s="7">
        <v>2.48</v>
      </c>
      <c r="AX154" s="7">
        <v>0</v>
      </c>
      <c r="AY154" s="7">
        <v>0</v>
      </c>
      <c r="AZ154" s="7">
        <v>4</v>
      </c>
      <c r="BA154" s="7">
        <v>1.6</v>
      </c>
      <c r="BB154" s="7">
        <v>0.95121951219512202</v>
      </c>
      <c r="BC154" s="7">
        <v>12.547169811320753</v>
      </c>
      <c r="BD154" s="7">
        <v>15.230769230769232</v>
      </c>
      <c r="BE154" s="9">
        <v>93.435691241981388</v>
      </c>
      <c r="BF154" s="7"/>
      <c r="BG154" s="7">
        <v>0</v>
      </c>
      <c r="BH154" s="7">
        <v>0</v>
      </c>
      <c r="BI154" s="7">
        <v>405392.42250000004</v>
      </c>
      <c r="BJ154" s="7">
        <v>169408.80000000002</v>
      </c>
      <c r="BK154" s="7">
        <v>94070.399999999994</v>
      </c>
      <c r="BL154" s="7">
        <v>199564.11391304349</v>
      </c>
      <c r="BM154" s="7">
        <v>247938.48</v>
      </c>
      <c r="BN154" s="7">
        <v>56655.87999999999</v>
      </c>
      <c r="BO154" s="7">
        <v>131999.75999999998</v>
      </c>
      <c r="BP154" s="7">
        <v>725657.17118644062</v>
      </c>
      <c r="BQ154" s="7">
        <v>1247808.306122449</v>
      </c>
      <c r="BR154" s="7">
        <v>664327.33714285714</v>
      </c>
      <c r="BS154" s="7">
        <v>112981.27200000001</v>
      </c>
      <c r="BT154" s="7">
        <v>0</v>
      </c>
      <c r="BU154" s="7">
        <v>164883.63692307691</v>
      </c>
      <c r="BV154" s="7">
        <v>0</v>
      </c>
      <c r="BW154" s="7">
        <v>129365.14499999999</v>
      </c>
      <c r="BX154" s="7">
        <v>110808.71999999997</v>
      </c>
      <c r="BY154" s="7">
        <v>30043.714285714283</v>
      </c>
      <c r="BZ154" s="7">
        <v>44736.56</v>
      </c>
      <c r="CA154" s="7">
        <v>190197.20625000002</v>
      </c>
      <c r="CB154" s="7">
        <v>0</v>
      </c>
      <c r="CC154" s="7">
        <v>213563.09142857138</v>
      </c>
      <c r="CD154" s="7">
        <v>0</v>
      </c>
      <c r="CE154" s="7">
        <v>193072.62857142856</v>
      </c>
      <c r="CF154" s="7">
        <v>310660.37052631576</v>
      </c>
      <c r="CG154" s="7">
        <v>285156.77142857137</v>
      </c>
      <c r="CH154" s="7">
        <v>406754.28387096775</v>
      </c>
      <c r="CI154" s="7">
        <v>0</v>
      </c>
      <c r="CJ154" s="7">
        <v>0</v>
      </c>
      <c r="CK154" s="7">
        <v>248431.91999999995</v>
      </c>
      <c r="CL154" s="7">
        <v>50181.994285714274</v>
      </c>
      <c r="CM154" s="7">
        <v>0</v>
      </c>
      <c r="CN154" s="7">
        <v>0</v>
      </c>
      <c r="CO154" s="7">
        <v>0</v>
      </c>
      <c r="CP154" s="7">
        <v>73184.319999999992</v>
      </c>
      <c r="CQ154" s="7">
        <v>314788.32</v>
      </c>
      <c r="CR154" s="7">
        <v>0</v>
      </c>
      <c r="CS154" s="7">
        <v>0</v>
      </c>
      <c r="CT154" s="7">
        <v>187394.03733333334</v>
      </c>
      <c r="CU154" s="7">
        <v>0</v>
      </c>
      <c r="CV154" s="7">
        <v>223787.84</v>
      </c>
      <c r="CW154" s="7">
        <v>356775.93600000005</v>
      </c>
      <c r="CX154" s="7">
        <v>0</v>
      </c>
      <c r="CY154" s="7">
        <v>0</v>
      </c>
      <c r="CZ154" s="7">
        <v>387423.5294117647</v>
      </c>
      <c r="DA154" s="7">
        <v>118306.944</v>
      </c>
      <c r="DB154" s="7">
        <v>95402.789268292676</v>
      </c>
      <c r="DC154" s="7">
        <v>1572379.0924528299</v>
      </c>
      <c r="DD154" s="7">
        <v>1464304.7353846154</v>
      </c>
      <c r="DE154" s="9">
        <f>SUM(BG154:DD154)</f>
        <v>11227407.529285984</v>
      </c>
      <c r="DF154" s="1"/>
      <c r="DG154" s="221">
        <v>0</v>
      </c>
      <c r="DH154" s="221">
        <v>0</v>
      </c>
      <c r="DI154" s="221">
        <v>120862.33714285714</v>
      </c>
      <c r="DJ154" s="221">
        <v>211761</v>
      </c>
      <c r="DK154" s="221">
        <v>70552.800000000003</v>
      </c>
      <c r="DL154" s="221">
        <v>109285.11</v>
      </c>
      <c r="DM154" s="221">
        <v>330584.64</v>
      </c>
      <c r="DN154" s="221">
        <v>67987.055999999997</v>
      </c>
      <c r="DO154" s="221">
        <v>118799.78399999997</v>
      </c>
      <c r="DP154" s="221">
        <v>382265.83124999999</v>
      </c>
      <c r="DQ154" s="221">
        <v>119186.36842105264</v>
      </c>
      <c r="DR154" s="221">
        <v>249122.75142857144</v>
      </c>
      <c r="DS154" s="221">
        <v>94151.06</v>
      </c>
      <c r="DT154" s="221">
        <v>0</v>
      </c>
      <c r="DU154" s="221">
        <v>97431.239999999991</v>
      </c>
      <c r="DV154" s="221">
        <v>0</v>
      </c>
      <c r="DW154" s="221">
        <v>103492.11599999999</v>
      </c>
      <c r="DX154" s="221">
        <v>64638.419999999984</v>
      </c>
      <c r="DY154" s="221">
        <v>70102</v>
      </c>
      <c r="DZ154" s="221">
        <v>89473.12</v>
      </c>
      <c r="EA154" s="221">
        <v>132311.1</v>
      </c>
      <c r="EB154" s="221">
        <v>0</v>
      </c>
      <c r="EC154" s="221">
        <v>166104.62666666665</v>
      </c>
      <c r="ED154" s="221">
        <v>0</v>
      </c>
      <c r="EE154" s="221">
        <v>100111.73333333334</v>
      </c>
      <c r="EF154" s="221">
        <v>101768.05241379311</v>
      </c>
      <c r="EG154" s="221">
        <v>110894.29999999999</v>
      </c>
      <c r="EH154" s="221">
        <v>100875.0624</v>
      </c>
      <c r="EI154" s="221">
        <v>0</v>
      </c>
      <c r="EJ154" s="221">
        <v>0</v>
      </c>
      <c r="EK154" s="221">
        <v>102295.49647058823</v>
      </c>
      <c r="EL154" s="221">
        <v>78060.87999999999</v>
      </c>
      <c r="EM154" s="221">
        <v>0</v>
      </c>
      <c r="EN154" s="221">
        <v>0</v>
      </c>
      <c r="EO154" s="221">
        <v>0</v>
      </c>
      <c r="EP154" s="221">
        <v>94094.125714285721</v>
      </c>
      <c r="EQ154" s="221">
        <v>119919.36</v>
      </c>
      <c r="ER154" s="221">
        <v>0</v>
      </c>
      <c r="ES154" s="221">
        <v>0</v>
      </c>
      <c r="ET154" s="221">
        <v>0</v>
      </c>
      <c r="EU154" s="221">
        <v>0</v>
      </c>
      <c r="EV154" s="221">
        <v>92601.864827586207</v>
      </c>
      <c r="EW154" s="221">
        <v>143861.26451612904</v>
      </c>
      <c r="EX154" s="221">
        <v>0</v>
      </c>
      <c r="EY154" s="221">
        <v>0</v>
      </c>
      <c r="EZ154" s="221">
        <v>96855.882352941175</v>
      </c>
      <c r="FA154" s="221">
        <v>73941.84</v>
      </c>
      <c r="FB154" s="221">
        <v>100295.23999999999</v>
      </c>
      <c r="FC154" s="221">
        <v>125317.43142857142</v>
      </c>
      <c r="FD154" s="221">
        <v>96141.219999999987</v>
      </c>
      <c r="FE154" s="222">
        <v>115567.91770290963</v>
      </c>
    </row>
    <row r="155" spans="1:165">
      <c r="A155" s="1" t="s">
        <v>412</v>
      </c>
      <c r="B155" s="2" t="s">
        <v>278</v>
      </c>
      <c r="C155" s="37" t="s">
        <v>486</v>
      </c>
      <c r="D155" s="37" t="s">
        <v>486</v>
      </c>
      <c r="E155" s="1">
        <v>3</v>
      </c>
      <c r="F155" s="65" t="s">
        <v>229</v>
      </c>
      <c r="G155" s="7">
        <v>0</v>
      </c>
      <c r="H155" s="7">
        <v>2.4000000000000004</v>
      </c>
      <c r="I155" s="7">
        <v>11.020833333333334</v>
      </c>
      <c r="J155" s="7">
        <v>2.4000000000000004</v>
      </c>
      <c r="K155" s="7">
        <v>6</v>
      </c>
      <c r="L155" s="7">
        <v>14.016393442622951</v>
      </c>
      <c r="M155" s="7">
        <v>1.125</v>
      </c>
      <c r="N155" s="7">
        <v>1.2222222222222221</v>
      </c>
      <c r="O155" s="7">
        <v>2.2222222222222223</v>
      </c>
      <c r="P155" s="7">
        <v>0.23728813559322035</v>
      </c>
      <c r="Q155" s="7">
        <v>29.755102040816325</v>
      </c>
      <c r="R155" s="7">
        <v>3.4285714285714284</v>
      </c>
      <c r="S155" s="7">
        <v>4.8000000000000007</v>
      </c>
      <c r="T155" s="7">
        <v>4</v>
      </c>
      <c r="U155" s="7">
        <v>5.5</v>
      </c>
      <c r="V155" s="7">
        <v>15.365853658536585</v>
      </c>
      <c r="W155" s="7">
        <v>0.875</v>
      </c>
      <c r="X155" s="7">
        <v>17.058823529411764</v>
      </c>
      <c r="Y155" s="7">
        <v>6</v>
      </c>
      <c r="Z155" s="7">
        <v>0.83333333333333326</v>
      </c>
      <c r="AA155" s="7">
        <v>7.5384615384615392</v>
      </c>
      <c r="AB155" s="7">
        <v>0</v>
      </c>
      <c r="AC155" s="7">
        <v>3.6666666666666665</v>
      </c>
      <c r="AD155" s="7">
        <v>5.46875</v>
      </c>
      <c r="AE155" s="7">
        <v>9.625</v>
      </c>
      <c r="AF155" s="7">
        <v>13.285714285714285</v>
      </c>
      <c r="AG155" s="7">
        <v>5.5555555555555554</v>
      </c>
      <c r="AH155" s="7">
        <v>10.363636363636363</v>
      </c>
      <c r="AI155" s="7">
        <v>1.5714285714285714</v>
      </c>
      <c r="AJ155" s="7">
        <v>3.6301369863013697</v>
      </c>
      <c r="AK155" s="7">
        <v>5.4642857142857144</v>
      </c>
      <c r="AL155" s="7">
        <v>6.4444444444444438</v>
      </c>
      <c r="AM155" s="7">
        <v>0.94444444444444442</v>
      </c>
      <c r="AN155" s="7">
        <v>0</v>
      </c>
      <c r="AO155" s="7">
        <v>0</v>
      </c>
      <c r="AP155" s="7">
        <v>0.92592592592592582</v>
      </c>
      <c r="AQ155" s="7">
        <v>3</v>
      </c>
      <c r="AR155" s="7">
        <v>0</v>
      </c>
      <c r="AS155" s="7">
        <v>0</v>
      </c>
      <c r="AT155" s="7">
        <v>3.8222222222222224</v>
      </c>
      <c r="AU155" s="7">
        <v>0.82352941176470584</v>
      </c>
      <c r="AV155" s="7">
        <v>5.1388888888888893</v>
      </c>
      <c r="AW155" s="7">
        <v>6.2</v>
      </c>
      <c r="AX155" s="7">
        <v>3.5</v>
      </c>
      <c r="AY155" s="7">
        <v>2</v>
      </c>
      <c r="AZ155" s="7">
        <v>18.920000000000002</v>
      </c>
      <c r="BA155" s="7">
        <v>6.75</v>
      </c>
      <c r="BB155" s="7">
        <v>20.655737704918032</v>
      </c>
      <c r="BC155" s="7">
        <v>34.5</v>
      </c>
      <c r="BD155" s="7">
        <v>38.811188811188813</v>
      </c>
      <c r="BE155" s="9">
        <v>346.86666088251093</v>
      </c>
      <c r="BF155" s="7"/>
      <c r="BG155" s="7">
        <v>0</v>
      </c>
      <c r="BH155" s="7">
        <v>63569.664000000012</v>
      </c>
      <c r="BI155" s="7">
        <v>334796.28000000003</v>
      </c>
      <c r="BJ155" s="7">
        <v>64459.58400000001</v>
      </c>
      <c r="BK155" s="7">
        <v>172571.51999999999</v>
      </c>
      <c r="BL155" s="7">
        <v>420217.7360655737</v>
      </c>
      <c r="BM155" s="7">
        <v>33507.292499999996</v>
      </c>
      <c r="BN155" s="7">
        <v>36218.559999999998</v>
      </c>
      <c r="BO155" s="7">
        <v>72800.28</v>
      </c>
      <c r="BP155" s="7">
        <v>7420.0118644067798</v>
      </c>
      <c r="BQ155" s="7">
        <v>946088.26530612237</v>
      </c>
      <c r="BR155" s="7">
        <v>95772.411428571417</v>
      </c>
      <c r="BS155" s="7">
        <v>155230.84800000003</v>
      </c>
      <c r="BT155" s="7">
        <v>119749.2</v>
      </c>
      <c r="BU155" s="7">
        <v>150484.82307692306</v>
      </c>
      <c r="BV155" s="7">
        <v>456084.52682926826</v>
      </c>
      <c r="BW155" s="7">
        <v>26939.587499999998</v>
      </c>
      <c r="BX155" s="7">
        <v>550017.6</v>
      </c>
      <c r="BY155" s="7">
        <v>179748</v>
      </c>
      <c r="BZ155" s="7">
        <v>28889.519999999997</v>
      </c>
      <c r="CA155" s="7">
        <v>231745.5230769231</v>
      </c>
      <c r="CB155" s="7">
        <v>0</v>
      </c>
      <c r="CC155" s="7">
        <v>110845.13333333332</v>
      </c>
      <c r="CD155" s="7">
        <v>170676.97499999998</v>
      </c>
      <c r="CE155" s="7">
        <v>261526.65</v>
      </c>
      <c r="CF155" s="7">
        <v>416776.16571428569</v>
      </c>
      <c r="CG155" s="7">
        <v>177540.86666666664</v>
      </c>
      <c r="CH155" s="7">
        <v>313895.1709090909</v>
      </c>
      <c r="CI155" s="7">
        <v>44855.64</v>
      </c>
      <c r="CJ155" s="7">
        <v>107267.49863013698</v>
      </c>
      <c r="CK155" s="7">
        <v>157466.9442857143</v>
      </c>
      <c r="CL155" s="7">
        <v>195277.43999999997</v>
      </c>
      <c r="CM155" s="7">
        <v>30994.125</v>
      </c>
      <c r="CN155" s="7">
        <v>0</v>
      </c>
      <c r="CO155" s="7">
        <v>0</v>
      </c>
      <c r="CP155" s="7">
        <v>27886.76</v>
      </c>
      <c r="CQ155" s="7">
        <v>84596.639999999985</v>
      </c>
      <c r="CR155" s="7">
        <v>0</v>
      </c>
      <c r="CS155" s="7">
        <v>0</v>
      </c>
      <c r="CT155" s="7">
        <v>120757.664</v>
      </c>
      <c r="CU155" s="7">
        <v>24701.299411764703</v>
      </c>
      <c r="CV155" s="7">
        <v>150066.45000000001</v>
      </c>
      <c r="CW155" s="7">
        <v>167076.864</v>
      </c>
      <c r="CX155" s="7">
        <v>106329.67411764705</v>
      </c>
      <c r="CY155" s="7">
        <v>55735.200000000004</v>
      </c>
      <c r="CZ155" s="7">
        <v>567270.00000000012</v>
      </c>
      <c r="DA155" s="7">
        <v>187813.08</v>
      </c>
      <c r="DB155" s="7">
        <v>563153.96065573767</v>
      </c>
      <c r="DC155" s="7">
        <v>982427.23249999993</v>
      </c>
      <c r="DD155" s="7">
        <v>1124897.5661538462</v>
      </c>
      <c r="DE155" s="9">
        <f t="shared" ref="DE155:DE159" si="988">SUM(BG155:DD155)</f>
        <v>10296146.234026011</v>
      </c>
      <c r="DF155" s="1"/>
      <c r="DG155" s="221">
        <v>0</v>
      </c>
      <c r="DH155" s="221">
        <v>26487.360000000001</v>
      </c>
      <c r="DI155" s="221">
        <v>30378.490434782609</v>
      </c>
      <c r="DJ155" s="221">
        <v>26858.16</v>
      </c>
      <c r="DK155" s="221">
        <v>28761.919999999998</v>
      </c>
      <c r="DL155" s="221">
        <v>29980.446666666663</v>
      </c>
      <c r="DM155" s="221">
        <v>29784.259999999995</v>
      </c>
      <c r="DN155" s="221">
        <v>29633.367272727275</v>
      </c>
      <c r="DO155" s="221">
        <v>32760.125999999997</v>
      </c>
      <c r="DP155" s="221">
        <v>31270.05</v>
      </c>
      <c r="DQ155" s="221">
        <v>31795.833333333332</v>
      </c>
      <c r="DR155" s="221">
        <v>27933.62</v>
      </c>
      <c r="DS155" s="221">
        <v>32339.760000000002</v>
      </c>
      <c r="DT155" s="221">
        <v>29937.3</v>
      </c>
      <c r="DU155" s="221">
        <v>27360.876923076921</v>
      </c>
      <c r="DV155" s="221">
        <v>29681.691428571427</v>
      </c>
      <c r="DW155" s="221">
        <v>30788.1</v>
      </c>
      <c r="DX155" s="221">
        <v>32242.411034482757</v>
      </c>
      <c r="DY155" s="221">
        <v>29958</v>
      </c>
      <c r="DZ155" s="221">
        <v>34667.423999999999</v>
      </c>
      <c r="EA155" s="221">
        <v>30741.753061224488</v>
      </c>
      <c r="EB155" s="221">
        <v>0</v>
      </c>
      <c r="EC155" s="221">
        <v>30230.490909090906</v>
      </c>
      <c r="ED155" s="221">
        <v>31209.503999999997</v>
      </c>
      <c r="EE155" s="221">
        <v>27171.599999999999</v>
      </c>
      <c r="EF155" s="221">
        <v>31370.249032258063</v>
      </c>
      <c r="EG155" s="221">
        <v>31957.355999999996</v>
      </c>
      <c r="EH155" s="221">
        <v>30288.130526315788</v>
      </c>
      <c r="EI155" s="221">
        <v>28544.49818181818</v>
      </c>
      <c r="EJ155" s="221">
        <v>29549.16</v>
      </c>
      <c r="EK155" s="221">
        <v>28817.480000000003</v>
      </c>
      <c r="EL155" s="221">
        <v>30301.67172413793</v>
      </c>
      <c r="EM155" s="221">
        <v>32817.308823529413</v>
      </c>
      <c r="EN155" s="221">
        <v>0</v>
      </c>
      <c r="EO155" s="221">
        <v>0</v>
      </c>
      <c r="EP155" s="221">
        <v>30117.700800000002</v>
      </c>
      <c r="EQ155" s="221">
        <v>28198.879999999994</v>
      </c>
      <c r="ER155" s="221">
        <v>0</v>
      </c>
      <c r="ES155" s="221">
        <v>0</v>
      </c>
      <c r="ET155" s="221">
        <v>31593.574883720928</v>
      </c>
      <c r="EU155" s="221">
        <v>29994.434999999998</v>
      </c>
      <c r="EV155" s="221">
        <v>29202.12</v>
      </c>
      <c r="EW155" s="221">
        <v>26947.881290322581</v>
      </c>
      <c r="EX155" s="221">
        <v>30379.906890756301</v>
      </c>
      <c r="EY155" s="221">
        <v>27867.600000000002</v>
      </c>
      <c r="EZ155" s="221">
        <v>29982.558139534885</v>
      </c>
      <c r="FA155" s="221">
        <v>27824.16</v>
      </c>
      <c r="FB155" s="221">
        <v>27263.802857142859</v>
      </c>
      <c r="FC155" s="221">
        <v>28476.151666666665</v>
      </c>
      <c r="FD155" s="221">
        <v>28983.8472</v>
      </c>
      <c r="FE155" s="222">
        <v>29611.662958199351</v>
      </c>
    </row>
    <row r="156" spans="1:165">
      <c r="A156" s="1" t="s">
        <v>412</v>
      </c>
      <c r="B156" s="2" t="s">
        <v>279</v>
      </c>
      <c r="C156" s="37" t="s">
        <v>486</v>
      </c>
      <c r="D156" s="37" t="s">
        <v>486</v>
      </c>
      <c r="E156" s="1">
        <v>3</v>
      </c>
      <c r="F156" s="65" t="s">
        <v>229</v>
      </c>
      <c r="G156" s="7">
        <v>0</v>
      </c>
      <c r="H156" s="7">
        <v>6.4</v>
      </c>
      <c r="I156" s="7">
        <v>27.457627118644069</v>
      </c>
      <c r="J156" s="7">
        <v>4</v>
      </c>
      <c r="K156" s="7">
        <v>13.913043478260869</v>
      </c>
      <c r="L156" s="7">
        <v>18.571428571428569</v>
      </c>
      <c r="M156" s="7">
        <v>0</v>
      </c>
      <c r="N156" s="7">
        <v>7.1842105263157894</v>
      </c>
      <c r="O156" s="7">
        <v>2.2222222222222223</v>
      </c>
      <c r="P156" s="7">
        <v>0.59322033898305082</v>
      </c>
      <c r="Q156" s="7">
        <v>54.338582677165348</v>
      </c>
      <c r="R156" s="7">
        <v>13.440000000000001</v>
      </c>
      <c r="S156" s="7">
        <v>18.888888888888889</v>
      </c>
      <c r="T156" s="7">
        <v>15</v>
      </c>
      <c r="U156" s="7">
        <v>9</v>
      </c>
      <c r="V156" s="7">
        <v>38.564102564102562</v>
      </c>
      <c r="W156" s="7">
        <v>9</v>
      </c>
      <c r="X156" s="7">
        <v>42.891891891891888</v>
      </c>
      <c r="Y156" s="7">
        <v>5</v>
      </c>
      <c r="Z156" s="7">
        <v>1</v>
      </c>
      <c r="AA156" s="7">
        <v>8.9696969696969706</v>
      </c>
      <c r="AB156" s="7">
        <v>7.6842105263157894</v>
      </c>
      <c r="AC156" s="7">
        <v>15.909090909090908</v>
      </c>
      <c r="AD156" s="7">
        <v>9.6825396825396819</v>
      </c>
      <c r="AE156" s="7">
        <v>26.8</v>
      </c>
      <c r="AF156" s="7">
        <v>30.776470588235295</v>
      </c>
      <c r="AG156" s="7">
        <v>6.0576923076923075</v>
      </c>
      <c r="AH156" s="7">
        <v>55.384615384615387</v>
      </c>
      <c r="AI156" s="7">
        <v>13.138686131386862</v>
      </c>
      <c r="AJ156" s="7">
        <v>19.942446043165464</v>
      </c>
      <c r="AK156" s="7">
        <v>19.428571428571427</v>
      </c>
      <c r="AL156" s="7">
        <v>11.8125</v>
      </c>
      <c r="AM156" s="7">
        <v>3.9069767441860463</v>
      </c>
      <c r="AN156" s="7">
        <v>1.173913043478261</v>
      </c>
      <c r="AO156" s="7">
        <v>2.3653846153846154</v>
      </c>
      <c r="AP156" s="7">
        <v>2.0704225352112675</v>
      </c>
      <c r="AQ156" s="7">
        <v>8.564516129032258</v>
      </c>
      <c r="AR156" s="7">
        <v>0</v>
      </c>
      <c r="AS156" s="7">
        <v>0</v>
      </c>
      <c r="AT156" s="7">
        <v>4.6647058823529415</v>
      </c>
      <c r="AU156" s="7">
        <v>2.3478260869565215</v>
      </c>
      <c r="AV156" s="7">
        <v>7.0619469026548671</v>
      </c>
      <c r="AW156" s="7">
        <v>9.2771084337349397</v>
      </c>
      <c r="AX156" s="7">
        <v>5.2754716981132068</v>
      </c>
      <c r="AY156" s="7">
        <v>5</v>
      </c>
      <c r="AZ156" s="7">
        <v>36.895833333333329</v>
      </c>
      <c r="BA156" s="7">
        <v>13.6875</v>
      </c>
      <c r="BB156" s="7">
        <v>42.547008547008545</v>
      </c>
      <c r="BC156" s="7">
        <v>49.147368421052633</v>
      </c>
      <c r="BD156" s="7">
        <v>82.011428571428567</v>
      </c>
      <c r="BE156" s="9">
        <v>789.0491491931416</v>
      </c>
      <c r="BF156" s="7"/>
      <c r="BG156" s="7">
        <v>0</v>
      </c>
      <c r="BH156" s="7">
        <v>97253.76563869993</v>
      </c>
      <c r="BI156" s="7">
        <v>382666.76725861203</v>
      </c>
      <c r="BJ156" s="7">
        <v>48807.360000000001</v>
      </c>
      <c r="BK156" s="7">
        <v>194858.85506565645</v>
      </c>
      <c r="BL156" s="7">
        <v>292879.46199776785</v>
      </c>
      <c r="BM156" s="7">
        <v>0</v>
      </c>
      <c r="BN156" s="7">
        <v>99435.672154457294</v>
      </c>
      <c r="BO156" s="7">
        <v>26746.739408940153</v>
      </c>
      <c r="BP156" s="7">
        <v>8136.219890743092</v>
      </c>
      <c r="BQ156" s="7">
        <v>768439.84244886786</v>
      </c>
      <c r="BR156" s="7">
        <v>192523.55479939672</v>
      </c>
      <c r="BS156" s="7">
        <v>259532.77750290729</v>
      </c>
      <c r="BT156" s="7">
        <v>204391.13790280267</v>
      </c>
      <c r="BU156" s="7">
        <v>132493.1631226897</v>
      </c>
      <c r="BV156" s="7">
        <v>521671.44881932013</v>
      </c>
      <c r="BW156" s="7">
        <v>125120.49467889906</v>
      </c>
      <c r="BX156" s="7">
        <v>599338.09048395127</v>
      </c>
      <c r="BY156" s="7">
        <v>68879.889506141772</v>
      </c>
      <c r="BZ156" s="7">
        <v>13761.896879603188</v>
      </c>
      <c r="CA156" s="7">
        <v>120886.46024077998</v>
      </c>
      <c r="CB156" s="7">
        <v>102275.29400310194</v>
      </c>
      <c r="CC156" s="7">
        <v>203480.8864969656</v>
      </c>
      <c r="CD156" s="7">
        <v>133028.07707549038</v>
      </c>
      <c r="CE156" s="7">
        <v>366183.18643779372</v>
      </c>
      <c r="CF156" s="7">
        <v>424395.43154068611</v>
      </c>
      <c r="CG156" s="7">
        <v>86429.209439545521</v>
      </c>
      <c r="CH156" s="7">
        <v>752311.88968509261</v>
      </c>
      <c r="CI156" s="7">
        <v>175685.01151588082</v>
      </c>
      <c r="CJ156" s="7">
        <v>262297.30161856976</v>
      </c>
      <c r="CK156" s="7">
        <v>270795.76909189968</v>
      </c>
      <c r="CL156" s="7">
        <v>162576.61099829635</v>
      </c>
      <c r="CM156" s="7">
        <v>56622.708056350617</v>
      </c>
      <c r="CN156" s="7">
        <v>16483.825009669799</v>
      </c>
      <c r="CO156" s="7">
        <v>31966.014547180821</v>
      </c>
      <c r="CP156" s="7">
        <v>28477.689192724822</v>
      </c>
      <c r="CQ156" s="7">
        <v>117212.6218055706</v>
      </c>
      <c r="CR156" s="7">
        <v>0</v>
      </c>
      <c r="CS156" s="7">
        <v>0</v>
      </c>
      <c r="CT156" s="7">
        <v>64265.320793426021</v>
      </c>
      <c r="CU156" s="7">
        <v>34761.048467972301</v>
      </c>
      <c r="CV156" s="7">
        <v>89475.707424875844</v>
      </c>
      <c r="CW156" s="7">
        <v>125925.44337364941</v>
      </c>
      <c r="CX156" s="7">
        <v>73849.244819657732</v>
      </c>
      <c r="CY156" s="7">
        <v>73902.976338624328</v>
      </c>
      <c r="CZ156" s="7">
        <v>511254.76584637398</v>
      </c>
      <c r="DA156" s="7">
        <v>191099.34009139682</v>
      </c>
      <c r="DB156" s="7">
        <v>568059.83956126519</v>
      </c>
      <c r="DC156" s="7">
        <v>671310.72296480206</v>
      </c>
      <c r="DD156" s="7">
        <v>1150698.7524487239</v>
      </c>
      <c r="DE156" s="9">
        <f t="shared" si="988"/>
        <v>10902648.286445823</v>
      </c>
      <c r="DF156" s="1"/>
      <c r="DG156" s="221">
        <v>0</v>
      </c>
      <c r="DH156" s="221">
        <v>15195.900881046864</v>
      </c>
      <c r="DI156" s="221">
        <v>13936.629177937104</v>
      </c>
      <c r="DJ156" s="221">
        <v>12201.84</v>
      </c>
      <c r="DK156" s="221">
        <v>14005.480207844057</v>
      </c>
      <c r="DL156" s="221">
        <v>15770.432569110579</v>
      </c>
      <c r="DM156" s="221">
        <v>0</v>
      </c>
      <c r="DN156" s="221">
        <v>13840.86279073032</v>
      </c>
      <c r="DO156" s="221">
        <v>12036.032734023069</v>
      </c>
      <c r="DP156" s="221">
        <v>13715.342101538356</v>
      </c>
      <c r="DQ156" s="221">
        <v>14141.698303290281</v>
      </c>
      <c r="DR156" s="221">
        <v>14324.669255907493</v>
      </c>
      <c r="DS156" s="221">
        <v>13739.970573683328</v>
      </c>
      <c r="DT156" s="221">
        <v>13626.075860186846</v>
      </c>
      <c r="DU156" s="221">
        <v>14721.462569187745</v>
      </c>
      <c r="DV156" s="221">
        <v>13527.384643586094</v>
      </c>
      <c r="DW156" s="221">
        <v>13902.277186544341</v>
      </c>
      <c r="DX156" s="221">
        <v>13973.225802083301</v>
      </c>
      <c r="DY156" s="221">
        <v>13775.977901228354</v>
      </c>
      <c r="DZ156" s="221">
        <v>13761.896879603188</v>
      </c>
      <c r="EA156" s="221">
        <v>13477.206716032902</v>
      </c>
      <c r="EB156" s="221">
        <v>13309.798534650252</v>
      </c>
      <c r="EC156" s="221">
        <v>12790.227151237837</v>
      </c>
      <c r="ED156" s="221">
        <v>13738.965337304746</v>
      </c>
      <c r="EE156" s="221">
        <v>13663.551732753496</v>
      </c>
      <c r="EF156" s="221">
        <v>13789.606911681314</v>
      </c>
      <c r="EG156" s="221">
        <v>14267.679018591642</v>
      </c>
      <c r="EH156" s="221">
        <v>13583.409119314172</v>
      </c>
      <c r="EI156" s="221">
        <v>13371.58143204204</v>
      </c>
      <c r="EJ156" s="221">
        <v>13152.714619401588</v>
      </c>
      <c r="EK156" s="221">
        <v>13938.017526788955</v>
      </c>
      <c r="EL156" s="221">
        <v>13763.09934377112</v>
      </c>
      <c r="EM156" s="221">
        <v>14492.716942994504</v>
      </c>
      <c r="EN156" s="221">
        <v>14041.776860089087</v>
      </c>
      <c r="EO156" s="221">
        <v>13514.087450840672</v>
      </c>
      <c r="EP156" s="221">
        <v>13754.530154309268</v>
      </c>
      <c r="EQ156" s="221">
        <v>13685.842847354759</v>
      </c>
      <c r="ER156" s="221">
        <v>0</v>
      </c>
      <c r="ES156" s="221">
        <v>0</v>
      </c>
      <c r="ET156" s="221">
        <v>13776.928795564216</v>
      </c>
      <c r="EU156" s="221">
        <v>14805.631754877093</v>
      </c>
      <c r="EV156" s="221">
        <v>12670.118971191692</v>
      </c>
      <c r="EW156" s="221">
        <v>13573.781558458313</v>
      </c>
      <c r="EX156" s="221">
        <v>13998.605062381475</v>
      </c>
      <c r="EY156" s="221">
        <v>14780.595267724866</v>
      </c>
      <c r="EZ156" s="221">
        <v>13856.707374718213</v>
      </c>
      <c r="FA156" s="221">
        <v>13961.595623115749</v>
      </c>
      <c r="FB156" s="221">
        <v>13351.346168876664</v>
      </c>
      <c r="FC156" s="221">
        <v>13659.138719566545</v>
      </c>
      <c r="FD156" s="221">
        <v>14030.95608127973</v>
      </c>
      <c r="FE156" s="222">
        <v>13817.451419337502</v>
      </c>
    </row>
    <row r="157" spans="1:165">
      <c r="A157" s="1" t="s">
        <v>412</v>
      </c>
      <c r="B157" s="2" t="s">
        <v>263</v>
      </c>
      <c r="C157" s="37" t="s">
        <v>486</v>
      </c>
      <c r="D157" s="37" t="s">
        <v>486</v>
      </c>
      <c r="E157" s="1">
        <v>3</v>
      </c>
      <c r="F157" s="65" t="s">
        <v>229</v>
      </c>
      <c r="G157" s="7">
        <v>0</v>
      </c>
      <c r="H157" s="7">
        <v>9.3333333333333339</v>
      </c>
      <c r="I157" s="7">
        <v>36</v>
      </c>
      <c r="J157" s="7">
        <v>0</v>
      </c>
      <c r="K157" s="7">
        <v>30.657142857142858</v>
      </c>
      <c r="L157" s="7">
        <v>25.882352941176471</v>
      </c>
      <c r="M157" s="7">
        <v>5.5714285714285712</v>
      </c>
      <c r="N157" s="7">
        <v>18.988372093023255</v>
      </c>
      <c r="O157" s="7">
        <v>7.5</v>
      </c>
      <c r="P157" s="7">
        <v>0.71186440677966101</v>
      </c>
      <c r="Q157" s="7">
        <v>52.159090909090907</v>
      </c>
      <c r="R157" s="7">
        <v>12.941176470588236</v>
      </c>
      <c r="S157" s="7">
        <v>35.975409836065573</v>
      </c>
      <c r="T157" s="7">
        <v>25.504950495049506</v>
      </c>
      <c r="U157" s="7">
        <v>23.04878048780488</v>
      </c>
      <c r="V157" s="7">
        <v>85.906716417910445</v>
      </c>
      <c r="W157" s="7">
        <v>11.941176470588236</v>
      </c>
      <c r="X157" s="7">
        <v>63.87234042553191</v>
      </c>
      <c r="Y157" s="7">
        <v>13.548387096774194</v>
      </c>
      <c r="Z157" s="7">
        <v>9.1666666666666679</v>
      </c>
      <c r="AA157" s="7">
        <v>25.344827586206897</v>
      </c>
      <c r="AB157" s="7">
        <v>30.221402214022142</v>
      </c>
      <c r="AC157" s="7">
        <v>36.733118971061096</v>
      </c>
      <c r="AD157" s="7">
        <v>33.090909090909093</v>
      </c>
      <c r="AE157" s="7">
        <v>42.666666666666664</v>
      </c>
      <c r="AF157" s="7">
        <v>57.61904761904762</v>
      </c>
      <c r="AG157" s="7">
        <v>15.719298245614034</v>
      </c>
      <c r="AH157" s="7">
        <v>89</v>
      </c>
      <c r="AI157" s="7">
        <v>30.345821325648416</v>
      </c>
      <c r="AJ157" s="7">
        <v>24.39549839228296</v>
      </c>
      <c r="AK157" s="7">
        <v>48.92771084337349</v>
      </c>
      <c r="AL157" s="7">
        <v>21.879310344827587</v>
      </c>
      <c r="AM157" s="7">
        <v>5.5625</v>
      </c>
      <c r="AN157" s="7">
        <v>0</v>
      </c>
      <c r="AO157" s="7">
        <v>2.406779661016949</v>
      </c>
      <c r="AP157" s="7">
        <v>0.73825503355704691</v>
      </c>
      <c r="AQ157" s="7">
        <v>15.694444444444445</v>
      </c>
      <c r="AR157" s="7">
        <v>0</v>
      </c>
      <c r="AS157" s="7">
        <v>1.9889502762430937</v>
      </c>
      <c r="AT157" s="7">
        <v>5.95</v>
      </c>
      <c r="AU157" s="7">
        <v>10.409836065573769</v>
      </c>
      <c r="AV157" s="7">
        <v>15.313492063492063</v>
      </c>
      <c r="AW157" s="7">
        <v>18.68674698795181</v>
      </c>
      <c r="AX157" s="7">
        <v>13.691176470588234</v>
      </c>
      <c r="AY157" s="7">
        <v>2.2400000000000002</v>
      </c>
      <c r="AZ157" s="7">
        <v>55.916666666666664</v>
      </c>
      <c r="BA157" s="7">
        <v>23.292682926829269</v>
      </c>
      <c r="BB157" s="7">
        <v>80.496453900709227</v>
      </c>
      <c r="BC157" s="7">
        <v>67.132450331125824</v>
      </c>
      <c r="BD157" s="7">
        <v>62.015999999999998</v>
      </c>
      <c r="BE157" s="9">
        <v>1306.1892356068133</v>
      </c>
      <c r="BF157" s="7"/>
      <c r="BG157" s="7">
        <v>0</v>
      </c>
      <c r="BH157" s="7">
        <v>65636.666666666672</v>
      </c>
      <c r="BI157" s="7">
        <v>241505.57142857142</v>
      </c>
      <c r="BJ157" s="7">
        <v>0</v>
      </c>
      <c r="BK157" s="7">
        <v>207768.01428571428</v>
      </c>
      <c r="BL157" s="7">
        <v>181033.41176470587</v>
      </c>
      <c r="BM157" s="7">
        <v>39733.714285714283</v>
      </c>
      <c r="BN157" s="7">
        <v>126332.04651162789</v>
      </c>
      <c r="BO157" s="7">
        <v>48452.5</v>
      </c>
      <c r="BP157" s="7">
        <v>5620.8813559322034</v>
      </c>
      <c r="BQ157" s="7">
        <v>364002.95454545453</v>
      </c>
      <c r="BR157" s="7">
        <v>91378.588235294112</v>
      </c>
      <c r="BS157" s="7">
        <v>245338.74590163934</v>
      </c>
      <c r="BT157" s="7">
        <v>177450.69306930693</v>
      </c>
      <c r="BU157" s="7">
        <v>159960.07317073172</v>
      </c>
      <c r="BV157" s="7">
        <v>608084.41044776118</v>
      </c>
      <c r="BW157" s="7">
        <v>86942.058823529413</v>
      </c>
      <c r="BX157" s="7">
        <v>442212.06382978719</v>
      </c>
      <c r="BY157" s="7">
        <v>93756.774193548379</v>
      </c>
      <c r="BZ157" s="7">
        <v>60305.416666666672</v>
      </c>
      <c r="CA157" s="7">
        <v>171836.20689655171</v>
      </c>
      <c r="CB157" s="7">
        <v>202568.37638376385</v>
      </c>
      <c r="CC157" s="7">
        <v>248458.22508038586</v>
      </c>
      <c r="CD157" s="7">
        <v>232825.09090909094</v>
      </c>
      <c r="CE157" s="7">
        <v>298812.79999999999</v>
      </c>
      <c r="CF157" s="7">
        <v>405761.45238095243</v>
      </c>
      <c r="CG157" s="7">
        <v>111132.0701754386</v>
      </c>
      <c r="CH157" s="7">
        <v>617081.66666666663</v>
      </c>
      <c r="CI157" s="7">
        <v>203355.25936599425</v>
      </c>
      <c r="CJ157" s="7">
        <v>168400.99678456591</v>
      </c>
      <c r="CK157" s="7">
        <v>350242.29518072284</v>
      </c>
      <c r="CL157" s="7">
        <v>148599</v>
      </c>
      <c r="CM157" s="7">
        <v>40172.625</v>
      </c>
      <c r="CN157" s="7">
        <v>0</v>
      </c>
      <c r="CO157" s="7">
        <v>17047.355932203391</v>
      </c>
      <c r="CP157" s="7">
        <v>5038.4496644295295</v>
      </c>
      <c r="CQ157" s="7">
        <v>110229.44444444444</v>
      </c>
      <c r="CR157" s="7">
        <v>0</v>
      </c>
      <c r="CS157" s="7">
        <v>13932.911602209944</v>
      </c>
      <c r="CT157" s="7">
        <v>42353.950000000004</v>
      </c>
      <c r="CU157" s="7">
        <v>71434.836065573763</v>
      </c>
      <c r="CV157" s="7">
        <v>97176.317460317456</v>
      </c>
      <c r="CW157" s="7">
        <v>128810.13253012051</v>
      </c>
      <c r="CX157" s="7">
        <v>97561.84663865545</v>
      </c>
      <c r="CY157" s="7">
        <v>17095.84</v>
      </c>
      <c r="CZ157" s="7">
        <v>395719.49999999994</v>
      </c>
      <c r="DA157" s="7">
        <v>160762.43902439025</v>
      </c>
      <c r="DB157" s="7">
        <v>568453.72340425535</v>
      </c>
      <c r="DC157" s="7">
        <v>478082.61589403974</v>
      </c>
      <c r="DD157" s="7">
        <v>447068.2304</v>
      </c>
      <c r="DE157" s="9">
        <f t="shared" si="988"/>
        <v>9095528.2430674247</v>
      </c>
      <c r="DF157" s="1"/>
      <c r="DG157" s="221">
        <v>0</v>
      </c>
      <c r="DH157" s="221">
        <v>7032.5</v>
      </c>
      <c r="DI157" s="221">
        <v>6708.4880952380954</v>
      </c>
      <c r="DJ157" s="221">
        <v>0</v>
      </c>
      <c r="DK157" s="221">
        <v>6777.1486486486483</v>
      </c>
      <c r="DL157" s="221">
        <v>6994.4727272727268</v>
      </c>
      <c r="DM157" s="221">
        <v>7131.6923076923076</v>
      </c>
      <c r="DN157" s="221">
        <v>6653.1267605633802</v>
      </c>
      <c r="DO157" s="221">
        <v>6460.333333333333</v>
      </c>
      <c r="DP157" s="221">
        <v>7896</v>
      </c>
      <c r="DQ157" s="221">
        <v>6978.7058823529414</v>
      </c>
      <c r="DR157" s="221">
        <v>7061.0727272727263</v>
      </c>
      <c r="DS157" s="221">
        <v>6819.6233766233763</v>
      </c>
      <c r="DT157" s="221">
        <v>6957.5</v>
      </c>
      <c r="DU157" s="221">
        <v>6940.0666666666666</v>
      </c>
      <c r="DV157" s="221">
        <v>7078.426877470356</v>
      </c>
      <c r="DW157" s="221">
        <v>7280.8620689655172</v>
      </c>
      <c r="DX157" s="221">
        <v>6923.3734177215192</v>
      </c>
      <c r="DY157" s="221">
        <v>6920.142857142856</v>
      </c>
      <c r="DZ157" s="221">
        <v>6578.772727272727</v>
      </c>
      <c r="EA157" s="221">
        <v>6779.9319727891152</v>
      </c>
      <c r="EB157" s="221">
        <v>6702.8119658119658</v>
      </c>
      <c r="EC157" s="221">
        <v>6763.875</v>
      </c>
      <c r="ED157" s="221">
        <v>7035.9230769230771</v>
      </c>
      <c r="EE157" s="221">
        <v>7003.4250000000002</v>
      </c>
      <c r="EF157" s="221">
        <v>7042.1409090909101</v>
      </c>
      <c r="EG157" s="221">
        <v>7069.7857142857147</v>
      </c>
      <c r="EH157" s="221">
        <v>6933.5018726591752</v>
      </c>
      <c r="EI157" s="221">
        <v>6701.2606837606845</v>
      </c>
      <c r="EJ157" s="221">
        <v>6902.9537366548038</v>
      </c>
      <c r="EK157" s="221">
        <v>7158.3625954198469</v>
      </c>
      <c r="EL157" s="221">
        <v>6791.7588652482264</v>
      </c>
      <c r="EM157" s="221">
        <v>7222.0449438202249</v>
      </c>
      <c r="EN157" s="221">
        <v>0</v>
      </c>
      <c r="EO157" s="221">
        <v>7083.0563380281701</v>
      </c>
      <c r="EP157" s="221">
        <v>6824.8090909090906</v>
      </c>
      <c r="EQ157" s="221">
        <v>7023.4690265486724</v>
      </c>
      <c r="ER157" s="221">
        <v>0</v>
      </c>
      <c r="ES157" s="221">
        <v>7005.1583333333338</v>
      </c>
      <c r="ET157" s="221">
        <v>7118.3109243697481</v>
      </c>
      <c r="EU157" s="221">
        <v>6862.2440944881891</v>
      </c>
      <c r="EV157" s="221">
        <v>6345.7973568281932</v>
      </c>
      <c r="EW157" s="221">
        <v>6893.1276595744685</v>
      </c>
      <c r="EX157" s="221">
        <v>7125.8921282798838</v>
      </c>
      <c r="EY157" s="221">
        <v>7632.0714285714275</v>
      </c>
      <c r="EZ157" s="221">
        <v>7076.9508196721308</v>
      </c>
      <c r="FA157" s="221">
        <v>6901.8429319371726</v>
      </c>
      <c r="FB157" s="221">
        <v>7061.8480176211451</v>
      </c>
      <c r="FC157" s="221">
        <v>7121.4831804281348</v>
      </c>
      <c r="FD157" s="221">
        <v>7208.9175438596494</v>
      </c>
      <c r="FE157" s="222">
        <v>6964.4177850074557</v>
      </c>
    </row>
    <row r="158" spans="1:165">
      <c r="A158" s="1" t="s">
        <v>412</v>
      </c>
      <c r="B158" s="2" t="s">
        <v>368</v>
      </c>
      <c r="C158" s="37" t="s">
        <v>486</v>
      </c>
      <c r="D158" s="37" t="s">
        <v>486</v>
      </c>
      <c r="E158" s="1">
        <v>3</v>
      </c>
      <c r="F158" s="65" t="s">
        <v>229</v>
      </c>
      <c r="G158" s="7">
        <v>0</v>
      </c>
      <c r="H158" s="7">
        <v>15.12</v>
      </c>
      <c r="I158" s="7">
        <v>69.685466377440349</v>
      </c>
      <c r="J158" s="7">
        <v>10</v>
      </c>
      <c r="K158" s="7">
        <v>78.662420382165607</v>
      </c>
      <c r="L158" s="7">
        <v>54.177897574123989</v>
      </c>
      <c r="M158" s="7">
        <v>17.324999999999999</v>
      </c>
      <c r="N158" s="7">
        <v>24.409090909090907</v>
      </c>
      <c r="O158" s="7">
        <v>26</v>
      </c>
      <c r="P158" s="7">
        <v>0.71186440677966101</v>
      </c>
      <c r="Q158" s="7">
        <v>74.85053380782918</v>
      </c>
      <c r="R158" s="7">
        <v>39.530612244897959</v>
      </c>
      <c r="S158" s="7">
        <v>85.130434782608702</v>
      </c>
      <c r="T158" s="7">
        <v>61.218274111675122</v>
      </c>
      <c r="U158" s="7">
        <v>49.050000000000004</v>
      </c>
      <c r="V158" s="7">
        <v>172.99607843137255</v>
      </c>
      <c r="W158" s="7">
        <v>25.372340425531917</v>
      </c>
      <c r="X158" s="7">
        <v>135.09213483146067</v>
      </c>
      <c r="Y158" s="7">
        <v>26.375</v>
      </c>
      <c r="Z158" s="7">
        <v>33.685185185185183</v>
      </c>
      <c r="AA158" s="7">
        <v>78.129692832764505</v>
      </c>
      <c r="AB158" s="7">
        <v>78.702997275204368</v>
      </c>
      <c r="AC158" s="7">
        <v>122.14864864864866</v>
      </c>
      <c r="AD158" s="7">
        <v>36.239726027397261</v>
      </c>
      <c r="AE158" s="7">
        <v>104</v>
      </c>
      <c r="AF158" s="7">
        <v>94.146551724137922</v>
      </c>
      <c r="AG158" s="7">
        <v>37.63101604278075</v>
      </c>
      <c r="AH158" s="7">
        <v>189.98336106489182</v>
      </c>
      <c r="AI158" s="7">
        <v>101.91463414634146</v>
      </c>
      <c r="AJ158" s="7">
        <v>57.349127182044882</v>
      </c>
      <c r="AK158" s="7">
        <v>80.371527777777786</v>
      </c>
      <c r="AL158" s="7">
        <v>62.206185567010301</v>
      </c>
      <c r="AM158" s="7">
        <v>14.95505617977528</v>
      </c>
      <c r="AN158" s="7">
        <v>0</v>
      </c>
      <c r="AO158" s="7">
        <v>7.6288659793814428</v>
      </c>
      <c r="AP158" s="7">
        <v>0</v>
      </c>
      <c r="AQ158" s="7">
        <v>22.278586278586278</v>
      </c>
      <c r="AR158" s="7">
        <v>0.90476190476190466</v>
      </c>
      <c r="AS158" s="7">
        <v>1.195845697329377</v>
      </c>
      <c r="AT158" s="7">
        <v>12.963730569948186</v>
      </c>
      <c r="AU158" s="7">
        <v>21.777777777777775</v>
      </c>
      <c r="AV158" s="7">
        <v>30.48</v>
      </c>
      <c r="AW158" s="7">
        <v>25.145336225596527</v>
      </c>
      <c r="AX158" s="7">
        <v>21.842105263157894</v>
      </c>
      <c r="AY158" s="7">
        <v>2.1176470588235294</v>
      </c>
      <c r="AZ158" s="7">
        <v>80.072072072072075</v>
      </c>
      <c r="BA158" s="7">
        <v>64.573129251700678</v>
      </c>
      <c r="BB158" s="7">
        <v>122.98367791077258</v>
      </c>
      <c r="BC158" s="7">
        <v>94.414893617021278</v>
      </c>
      <c r="BD158" s="7">
        <v>94.928221859706369</v>
      </c>
      <c r="BE158" s="9">
        <v>2660.4775094055726</v>
      </c>
      <c r="BF158" s="7"/>
      <c r="BG158" s="7">
        <v>0</v>
      </c>
      <c r="BH158" s="7">
        <v>46006.057608163261</v>
      </c>
      <c r="BI158" s="7">
        <v>213684.64174643456</v>
      </c>
      <c r="BJ158" s="7">
        <v>24897.78</v>
      </c>
      <c r="BK158" s="7">
        <v>239552.74676667075</v>
      </c>
      <c r="BL158" s="7">
        <v>175838.09171001095</v>
      </c>
      <c r="BM158" s="7">
        <v>54702.538679136684</v>
      </c>
      <c r="BN158" s="7">
        <v>80878.113179507214</v>
      </c>
      <c r="BO158" s="7">
        <v>78630.114787674189</v>
      </c>
      <c r="BP158" s="7">
        <v>2650.3899667716714</v>
      </c>
      <c r="BQ158" s="7">
        <v>233295.39410337465</v>
      </c>
      <c r="BR158" s="7">
        <v>124156.83697478993</v>
      </c>
      <c r="BS158" s="7">
        <v>259480.70686744165</v>
      </c>
      <c r="BT158" s="7">
        <v>186158.7371333169</v>
      </c>
      <c r="BU158" s="7">
        <v>152726.27095149626</v>
      </c>
      <c r="BV158" s="7">
        <v>529068.51306865597</v>
      </c>
      <c r="BW158" s="7">
        <v>80694.529232788307</v>
      </c>
      <c r="BX158" s="7">
        <v>411510.48936820769</v>
      </c>
      <c r="BY158" s="7">
        <v>82783.365467512427</v>
      </c>
      <c r="BZ158" s="7">
        <v>98438.760089182819</v>
      </c>
      <c r="CA158" s="7">
        <v>239908.33067938202</v>
      </c>
      <c r="CB158" s="7">
        <v>247077.28491774396</v>
      </c>
      <c r="CC158" s="7">
        <v>378686.2474984054</v>
      </c>
      <c r="CD158" s="7">
        <v>117164.11420116655</v>
      </c>
      <c r="CE158" s="7">
        <v>314080.03080702119</v>
      </c>
      <c r="CF158" s="7">
        <v>291819.45040202048</v>
      </c>
      <c r="CG158" s="7">
        <v>120506.45023702561</v>
      </c>
      <c r="CH158" s="7">
        <v>589659.86552946258</v>
      </c>
      <c r="CI158" s="7">
        <v>314930.32598439942</v>
      </c>
      <c r="CJ158" s="7">
        <v>178928.39462425114</v>
      </c>
      <c r="CK158" s="7">
        <v>252905.66751987307</v>
      </c>
      <c r="CL158" s="7">
        <v>195555.44277098103</v>
      </c>
      <c r="CM158" s="7">
        <v>46619.237562205206</v>
      </c>
      <c r="CN158" s="7">
        <v>0</v>
      </c>
      <c r="CO158" s="7">
        <v>25183.577308149823</v>
      </c>
      <c r="CP158" s="7">
        <v>0</v>
      </c>
      <c r="CQ158" s="7">
        <v>70296.037340652838</v>
      </c>
      <c r="CR158" s="7">
        <v>2677.593267144392</v>
      </c>
      <c r="CS158" s="7">
        <v>3694.3882538165853</v>
      </c>
      <c r="CT158" s="7">
        <v>41617.554745365596</v>
      </c>
      <c r="CU158" s="7">
        <v>71050.120261486431</v>
      </c>
      <c r="CV158" s="7">
        <v>97668.114786088219</v>
      </c>
      <c r="CW158" s="7">
        <v>85244.130000865262</v>
      </c>
      <c r="CX158" s="7">
        <v>72458.782118863033</v>
      </c>
      <c r="CY158" s="7">
        <v>6858.7770382819772</v>
      </c>
      <c r="CZ158" s="7">
        <v>255397.46611486888</v>
      </c>
      <c r="DA158" s="7">
        <v>165483.67778439057</v>
      </c>
      <c r="DB158" s="7">
        <v>393857.39350788528</v>
      </c>
      <c r="DC158" s="7">
        <v>296974.42949465971</v>
      </c>
      <c r="DD158" s="7">
        <v>311475.71437477262</v>
      </c>
      <c r="DE158" s="9">
        <f t="shared" si="988"/>
        <v>8262932.6768323667</v>
      </c>
      <c r="DF158" s="1"/>
      <c r="DG158" s="221">
        <v>0</v>
      </c>
      <c r="DH158" s="221">
        <v>3042.7286777885756</v>
      </c>
      <c r="DI158" s="221">
        <v>3066.4161819488349</v>
      </c>
      <c r="DJ158" s="221">
        <v>2489.7779999999998</v>
      </c>
      <c r="DK158" s="221">
        <v>3045.3264163860167</v>
      </c>
      <c r="DL158" s="221">
        <v>3245.5687574335357</v>
      </c>
      <c r="DM158" s="221">
        <v>3157.4336899934597</v>
      </c>
      <c r="DN158" s="221">
        <v>3313.4422531641694</v>
      </c>
      <c r="DO158" s="221">
        <v>3024.2351841413151</v>
      </c>
      <c r="DP158" s="221">
        <v>3723.1668580840146</v>
      </c>
      <c r="DQ158" s="221">
        <v>3116.8167043716198</v>
      </c>
      <c r="DR158" s="221">
        <v>3140.7769807768232</v>
      </c>
      <c r="DS158" s="221">
        <v>3048.0369039587117</v>
      </c>
      <c r="DT158" s="221">
        <v>3040.9014274679462</v>
      </c>
      <c r="DU158" s="221">
        <v>3113.6854424362132</v>
      </c>
      <c r="DV158" s="221">
        <v>3058.2688224261519</v>
      </c>
      <c r="DW158" s="221">
        <v>3180.4133114809647</v>
      </c>
      <c r="DX158" s="221">
        <v>3046.1469121174468</v>
      </c>
      <c r="DY158" s="221">
        <v>3138.705799716111</v>
      </c>
      <c r="DZ158" s="221">
        <v>2922.316132389155</v>
      </c>
      <c r="EA158" s="221">
        <v>3070.642184564867</v>
      </c>
      <c r="EB158" s="221">
        <v>3139.3630925360762</v>
      </c>
      <c r="EC158" s="221">
        <v>3100.2082437085955</v>
      </c>
      <c r="ED158" s="221">
        <v>3233.0298002967902</v>
      </c>
      <c r="EE158" s="221">
        <v>3020.0002962213575</v>
      </c>
      <c r="EF158" s="221">
        <v>3099.6297268230364</v>
      </c>
      <c r="EG158" s="221">
        <v>3202.3172082313185</v>
      </c>
      <c r="EH158" s="221">
        <v>3103.7447817762045</v>
      </c>
      <c r="EI158" s="221">
        <v>3090.1384145890574</v>
      </c>
      <c r="EJ158" s="221">
        <v>3119.9846173120286</v>
      </c>
      <c r="EK158" s="221">
        <v>3146.7072296938454</v>
      </c>
      <c r="EL158" s="221">
        <v>3143.6655533286644</v>
      </c>
      <c r="EM158" s="221">
        <v>3117.289363663609</v>
      </c>
      <c r="EN158" s="221">
        <v>0</v>
      </c>
      <c r="EO158" s="221">
        <v>3301.0905390412609</v>
      </c>
      <c r="EP158" s="221">
        <v>0</v>
      </c>
      <c r="EQ158" s="221">
        <v>3155.318585372715</v>
      </c>
      <c r="ER158" s="221">
        <v>2959.4451900016966</v>
      </c>
      <c r="ES158" s="221">
        <v>3089.3519641096505</v>
      </c>
      <c r="ET158" s="221">
        <v>3210.306980757618</v>
      </c>
      <c r="EU158" s="221">
        <v>3262.5055222111118</v>
      </c>
      <c r="EV158" s="221">
        <v>3204.3344746091934</v>
      </c>
      <c r="EW158" s="221">
        <v>3390.0572748791315</v>
      </c>
      <c r="EX158" s="221">
        <v>3317.3900247190304</v>
      </c>
      <c r="EY158" s="221">
        <v>3238.8669347442669</v>
      </c>
      <c r="EZ158" s="221">
        <v>3189.594817591184</v>
      </c>
      <c r="FA158" s="221">
        <v>2562.7328224926036</v>
      </c>
      <c r="FB158" s="221">
        <v>3202.5176039509702</v>
      </c>
      <c r="FC158" s="221">
        <v>3145.4193095772407</v>
      </c>
      <c r="FD158" s="221">
        <v>3281.1708496457459</v>
      </c>
      <c r="FE158" s="222">
        <v>3120.6457122257116</v>
      </c>
    </row>
    <row r="159" spans="1:165">
      <c r="A159" s="1" t="s">
        <v>412</v>
      </c>
      <c r="B159" s="2" t="s">
        <v>369</v>
      </c>
      <c r="C159" s="37" t="s">
        <v>486</v>
      </c>
      <c r="D159" s="37" t="s">
        <v>486</v>
      </c>
      <c r="E159" s="1">
        <v>3</v>
      </c>
      <c r="F159" s="65" t="s">
        <v>229</v>
      </c>
      <c r="G159" s="7">
        <v>0</v>
      </c>
      <c r="H159" s="7">
        <v>26.219298245614034</v>
      </c>
      <c r="I159" s="7">
        <v>63.509693053311793</v>
      </c>
      <c r="J159" s="7">
        <v>7.418181818181818</v>
      </c>
      <c r="K159" s="7">
        <v>76.752767527675275</v>
      </c>
      <c r="L159" s="7">
        <v>57.967517401392108</v>
      </c>
      <c r="M159" s="7">
        <v>10.625</v>
      </c>
      <c r="N159" s="7">
        <v>28.396551724137932</v>
      </c>
      <c r="O159" s="7">
        <v>36.931818181818187</v>
      </c>
      <c r="P159" s="7">
        <v>0.71186440677966101</v>
      </c>
      <c r="Q159" s="7">
        <v>49.563218390804593</v>
      </c>
      <c r="R159" s="7">
        <v>42.830188679245289</v>
      </c>
      <c r="S159" s="7">
        <v>136.26356589147287</v>
      </c>
      <c r="T159" s="7">
        <v>110.29520295202951</v>
      </c>
      <c r="U159" s="7">
        <v>70.16556291390728</v>
      </c>
      <c r="V159" s="7">
        <v>160.26094570928194</v>
      </c>
      <c r="W159" s="7">
        <v>46.174904942965782</v>
      </c>
      <c r="X159" s="7">
        <v>157.25</v>
      </c>
      <c r="Y159" s="7">
        <v>68.2734693877551</v>
      </c>
      <c r="Z159" s="7">
        <v>56.807692307692307</v>
      </c>
      <c r="AA159" s="7">
        <v>46.655172413793103</v>
      </c>
      <c r="AB159" s="7">
        <v>79.282094594594597</v>
      </c>
      <c r="AC159" s="7">
        <v>138.11009174311928</v>
      </c>
      <c r="AD159" s="7">
        <v>46.774294670846402</v>
      </c>
      <c r="AE159" s="7">
        <v>120.7986906710311</v>
      </c>
      <c r="AF159" s="7">
        <v>116.20571428571429</v>
      </c>
      <c r="AG159" s="7">
        <v>21.5</v>
      </c>
      <c r="AH159" s="7">
        <v>121.58437935843793</v>
      </c>
      <c r="AI159" s="7">
        <v>92.857142857142847</v>
      </c>
      <c r="AJ159" s="7">
        <v>56.578699340245052</v>
      </c>
      <c r="AK159" s="7">
        <v>73.073015873015876</v>
      </c>
      <c r="AL159" s="7">
        <v>50.669172932330824</v>
      </c>
      <c r="AM159" s="7">
        <v>6.973684210526315</v>
      </c>
      <c r="AN159" s="7">
        <v>0</v>
      </c>
      <c r="AO159" s="7">
        <v>3.1826086956521737</v>
      </c>
      <c r="AP159" s="7">
        <v>1.3669724770642202</v>
      </c>
      <c r="AQ159" s="7">
        <v>24.384615384615387</v>
      </c>
      <c r="AR159" s="7">
        <v>0</v>
      </c>
      <c r="AS159" s="7">
        <v>5.9183673469387754</v>
      </c>
      <c r="AT159" s="7">
        <v>10.372483221476511</v>
      </c>
      <c r="AU159" s="7">
        <v>15.69811320754717</v>
      </c>
      <c r="AV159" s="7">
        <v>19.741144414168936</v>
      </c>
      <c r="AW159" s="7">
        <v>17.665480427046262</v>
      </c>
      <c r="AX159" s="7">
        <v>16.294736842105262</v>
      </c>
      <c r="AY159" s="7">
        <v>2.833333333333333</v>
      </c>
      <c r="AZ159" s="7">
        <v>50.486547085201792</v>
      </c>
      <c r="BA159" s="7">
        <v>91.8615548455804</v>
      </c>
      <c r="BB159" s="7">
        <v>46.872246696035241</v>
      </c>
      <c r="BC159" s="7">
        <v>76.546318289786228</v>
      </c>
      <c r="BD159" s="7">
        <v>53.95862068965517</v>
      </c>
      <c r="BE159" s="9">
        <v>2614.6627394410693</v>
      </c>
      <c r="BF159" s="7"/>
      <c r="BG159" s="7">
        <v>0</v>
      </c>
      <c r="BH159" s="7">
        <v>37604.02611111111</v>
      </c>
      <c r="BI159" s="7">
        <v>87062.536803570096</v>
      </c>
      <c r="BJ159" s="7">
        <v>9829.9439999999995</v>
      </c>
      <c r="BK159" s="7">
        <v>104427.58457117404</v>
      </c>
      <c r="BL159" s="7">
        <v>76700.512722411542</v>
      </c>
      <c r="BM159" s="7">
        <v>14418.184169784172</v>
      </c>
      <c r="BN159" s="7">
        <v>40499.243729586124</v>
      </c>
      <c r="BO159" s="7">
        <v>49610.2236850111</v>
      </c>
      <c r="BP159" s="7">
        <v>1089.7981548234029</v>
      </c>
      <c r="BQ159" s="7">
        <v>70905.513558054008</v>
      </c>
      <c r="BR159" s="7">
        <v>61688.014866672362</v>
      </c>
      <c r="BS159" s="7">
        <v>191727.56253638098</v>
      </c>
      <c r="BT159" s="7">
        <v>154117.73106394708</v>
      </c>
      <c r="BU159" s="7">
        <v>98770.25725680808</v>
      </c>
      <c r="BV159" s="7">
        <v>227760.4768926531</v>
      </c>
      <c r="BW159" s="7">
        <v>63178.615291509472</v>
      </c>
      <c r="BX159" s="7">
        <v>217986.79328328115</v>
      </c>
      <c r="BY159" s="7">
        <v>93674.162521297214</v>
      </c>
      <c r="BZ159" s="7">
        <v>79529.077892564383</v>
      </c>
      <c r="CA159" s="7">
        <v>67499.452072132917</v>
      </c>
      <c r="CB159" s="7">
        <v>114510.35805283845</v>
      </c>
      <c r="CC159" s="7">
        <v>199607.33703010267</v>
      </c>
      <c r="CD159" s="7">
        <v>65200.069217692253</v>
      </c>
      <c r="CE159" s="7">
        <v>173625.75095983318</v>
      </c>
      <c r="CF159" s="7">
        <v>169668.10703182287</v>
      </c>
      <c r="CG159" s="7">
        <v>30547.369906836124</v>
      </c>
      <c r="CH159" s="7">
        <v>173309.71670752094</v>
      </c>
      <c r="CI159" s="7">
        <v>133979.36812188843</v>
      </c>
      <c r="CJ159" s="7">
        <v>80723.635812907029</v>
      </c>
      <c r="CK159" s="7">
        <v>103478.53149599458</v>
      </c>
      <c r="CL159" s="7">
        <v>71341.438530407831</v>
      </c>
      <c r="CM159" s="7">
        <v>10627.627295691151</v>
      </c>
      <c r="CN159" s="7">
        <v>0</v>
      </c>
      <c r="CO159" s="7">
        <v>5037.4729119500907</v>
      </c>
      <c r="CP159" s="7">
        <v>1889.3906612410644</v>
      </c>
      <c r="CQ159" s="7">
        <v>34394.434292752878</v>
      </c>
      <c r="CR159" s="7">
        <v>0</v>
      </c>
      <c r="CS159" s="7">
        <v>8284.8168914478665</v>
      </c>
      <c r="CT159" s="7">
        <v>14786.277604300067</v>
      </c>
      <c r="CU159" s="7">
        <v>22282.719003795999</v>
      </c>
      <c r="CV159" s="7">
        <v>28309.440479674515</v>
      </c>
      <c r="CW159" s="7">
        <v>25572.28261153042</v>
      </c>
      <c r="CX159" s="7">
        <v>22653.69181395349</v>
      </c>
      <c r="CY159" s="7">
        <v>4062.0391957671945</v>
      </c>
      <c r="CZ159" s="7">
        <v>72818.569490122827</v>
      </c>
      <c r="DA159" s="7">
        <v>100997.64233153987</v>
      </c>
      <c r="DB159" s="7">
        <v>69260.173383903457</v>
      </c>
      <c r="DC159" s="7">
        <v>111233.40778321904</v>
      </c>
      <c r="DD159" s="7">
        <v>78685.790655867342</v>
      </c>
      <c r="DE159" s="9">
        <f t="shared" si="988"/>
        <v>3674967.1704573729</v>
      </c>
      <c r="DF159" s="1"/>
      <c r="DG159" s="221">
        <v>0</v>
      </c>
      <c r="DH159" s="221">
        <v>1434.2117687074831</v>
      </c>
      <c r="DI159" s="221">
        <v>1370.8543155843533</v>
      </c>
      <c r="DJ159" s="221">
        <v>1325.115</v>
      </c>
      <c r="DK159" s="221">
        <v>1360.5709335955848</v>
      </c>
      <c r="DL159" s="221">
        <v>1323.1636640793859</v>
      </c>
      <c r="DM159" s="221">
        <v>1357.0055689208632</v>
      </c>
      <c r="DN159" s="221">
        <v>1426.2028757231299</v>
      </c>
      <c r="DO159" s="221">
        <v>1343.2922105479927</v>
      </c>
      <c r="DP159" s="221">
        <v>1530.9069317757326</v>
      </c>
      <c r="DQ159" s="221">
        <v>1430.6075323633347</v>
      </c>
      <c r="DR159" s="221">
        <v>1440.292858120544</v>
      </c>
      <c r="DS159" s="221">
        <v>1407.0346778469193</v>
      </c>
      <c r="DT159" s="221">
        <v>1397.3203452100925</v>
      </c>
      <c r="DU159" s="221">
        <v>1407.6742657647967</v>
      </c>
      <c r="DV159" s="221">
        <v>1421.1851545280238</v>
      </c>
      <c r="DW159" s="221">
        <v>1368.2457033652001</v>
      </c>
      <c r="DX159" s="221">
        <v>1386.2435184946337</v>
      </c>
      <c r="DY159" s="221">
        <v>1372.0433919840866</v>
      </c>
      <c r="DZ159" s="221">
        <v>1399.9702269510319</v>
      </c>
      <c r="EA159" s="221">
        <v>1446.77317819058</v>
      </c>
      <c r="EB159" s="221">
        <v>1444.340725839573</v>
      </c>
      <c r="EC159" s="221">
        <v>1445.2769852717674</v>
      </c>
      <c r="ED159" s="221">
        <v>1393.9295007334513</v>
      </c>
      <c r="EE159" s="221">
        <v>1437.3148417035832</v>
      </c>
      <c r="EF159" s="221">
        <v>1460.0668140523703</v>
      </c>
      <c r="EG159" s="221">
        <v>1420.8079026435407</v>
      </c>
      <c r="EH159" s="221">
        <v>1425.4274901267841</v>
      </c>
      <c r="EI159" s="221">
        <v>1442.8547336203371</v>
      </c>
      <c r="EJ159" s="221">
        <v>1426.7495851656565</v>
      </c>
      <c r="EK159" s="221">
        <v>1416.0977244434048</v>
      </c>
      <c r="EL159" s="221">
        <v>1407.9850607722574</v>
      </c>
      <c r="EM159" s="221">
        <v>1523.9616499481651</v>
      </c>
      <c r="EN159" s="221">
        <v>0</v>
      </c>
      <c r="EO159" s="221">
        <v>1582.8125269788538</v>
      </c>
      <c r="EP159" s="221">
        <v>1382.171691780376</v>
      </c>
      <c r="EQ159" s="221">
        <v>1410.4973053810327</v>
      </c>
      <c r="ER159" s="221">
        <v>0</v>
      </c>
      <c r="ES159" s="221">
        <v>1399.848371313605</v>
      </c>
      <c r="ET159" s="221">
        <v>1425.52918993252</v>
      </c>
      <c r="EU159" s="221">
        <v>1419.4520519245048</v>
      </c>
      <c r="EV159" s="221">
        <v>1434.0323886874462</v>
      </c>
      <c r="EW159" s="221">
        <v>1447.5848940048445</v>
      </c>
      <c r="EX159" s="221">
        <v>1390.2459446547684</v>
      </c>
      <c r="EY159" s="221">
        <v>1433.6608926237159</v>
      </c>
      <c r="EZ159" s="221">
        <v>1442.3361012832429</v>
      </c>
      <c r="FA159" s="221">
        <v>1099.4549624303363</v>
      </c>
      <c r="FB159" s="221">
        <v>1477.6371577204968</v>
      </c>
      <c r="FC159" s="221">
        <v>1453.1516377066721</v>
      </c>
      <c r="FD159" s="221">
        <v>1458.261713330875</v>
      </c>
      <c r="FE159" s="222">
        <v>1384.0036425669555</v>
      </c>
    </row>
    <row r="160" spans="1:165">
      <c r="A160" s="131" t="s">
        <v>4</v>
      </c>
      <c r="B160" s="2"/>
      <c r="C160" s="37"/>
      <c r="D160" s="37"/>
      <c r="E160" s="1"/>
      <c r="F160" s="65" t="s">
        <v>229</v>
      </c>
      <c r="G160" s="275" t="s">
        <v>122</v>
      </c>
      <c r="H160" s="243"/>
      <c r="I160" s="243"/>
      <c r="J160" s="243"/>
      <c r="K160" s="243"/>
      <c r="L160" s="243"/>
      <c r="M160" s="243"/>
      <c r="N160" s="243"/>
      <c r="O160" s="243"/>
      <c r="P160" s="243"/>
      <c r="Q160" s="243"/>
      <c r="R160" s="243"/>
      <c r="S160" s="243"/>
      <c r="T160" s="243"/>
      <c r="U160" s="243"/>
      <c r="V160" s="243"/>
      <c r="W160" s="243"/>
      <c r="X160" s="243"/>
      <c r="Y160" s="243"/>
      <c r="Z160" s="243"/>
      <c r="AA160" s="243"/>
      <c r="AB160" s="243"/>
      <c r="AC160" s="243"/>
      <c r="AD160" s="243"/>
      <c r="AE160" s="243"/>
      <c r="AF160" s="243"/>
      <c r="AG160" s="243"/>
      <c r="AH160" s="243"/>
      <c r="AI160" s="243"/>
      <c r="AJ160" s="243"/>
      <c r="AK160" s="243"/>
      <c r="AL160" s="243"/>
      <c r="AM160" s="243"/>
      <c r="AN160" s="243"/>
      <c r="AO160" s="243"/>
      <c r="AP160" s="243"/>
      <c r="AQ160" s="243"/>
      <c r="AR160" s="243"/>
      <c r="AS160" s="243"/>
      <c r="AT160" s="243"/>
      <c r="AU160" s="243"/>
      <c r="AV160" s="243"/>
      <c r="AW160" s="243"/>
      <c r="AX160" s="243"/>
      <c r="AY160" s="243"/>
      <c r="AZ160" s="243"/>
      <c r="BA160" s="243"/>
      <c r="BB160" s="243"/>
      <c r="BC160" s="243"/>
      <c r="BD160" s="243"/>
      <c r="BE160" s="9"/>
      <c r="BF160" s="243"/>
      <c r="BG160" s="282">
        <f t="shared" ref="BG160:CL160" si="989">SUM(BG154:BG159)/(SUM(BG130:BG133)+SUM(BG136:BG142)+SUM(BG145:BG150))</f>
        <v>0</v>
      </c>
      <c r="BH160" s="282">
        <f t="shared" si="989"/>
        <v>0.57121833899104013</v>
      </c>
      <c r="BI160" s="282">
        <f t="shared" si="989"/>
        <v>2.5754694937940732</v>
      </c>
      <c r="BJ160" s="282">
        <f t="shared" si="989"/>
        <v>1.2376927290487143</v>
      </c>
      <c r="BK160" s="282">
        <f t="shared" si="989"/>
        <v>2.680431145001851</v>
      </c>
      <c r="BL160" s="282">
        <f t="shared" si="989"/>
        <v>9.3287886888460361E-2</v>
      </c>
      <c r="BM160" s="282">
        <f t="shared" si="989"/>
        <v>0.36689316935054278</v>
      </c>
      <c r="BN160" s="282">
        <f t="shared" si="989"/>
        <v>0.44749680964502214</v>
      </c>
      <c r="BO160" s="282">
        <f t="shared" si="989"/>
        <v>1.052287053019197</v>
      </c>
      <c r="BP160" s="282">
        <f t="shared" si="989"/>
        <v>0.40859042456181438</v>
      </c>
      <c r="BQ160" s="282">
        <f t="shared" si="989"/>
        <v>3.7638943689320907</v>
      </c>
      <c r="BR160" s="282">
        <f t="shared" si="989"/>
        <v>2.2543331370349335</v>
      </c>
      <c r="BS160" s="282">
        <f t="shared" si="989"/>
        <v>0.76184348185945494</v>
      </c>
      <c r="BT160" s="282">
        <f t="shared" si="989"/>
        <v>1.9239228181243644</v>
      </c>
      <c r="BU160" s="282">
        <f t="shared" si="989"/>
        <v>0.60343966531194626</v>
      </c>
      <c r="BV160" s="282">
        <f t="shared" si="989"/>
        <v>0.14269947264902305</v>
      </c>
      <c r="BW160" s="282">
        <f t="shared" si="989"/>
        <v>0.37672234628290913</v>
      </c>
      <c r="BX160" s="282">
        <f t="shared" si="989"/>
        <v>4.3410711682694858</v>
      </c>
      <c r="BY160" s="282">
        <f t="shared" si="989"/>
        <v>0.62546763315605958</v>
      </c>
      <c r="BZ160" s="282">
        <f t="shared" si="989"/>
        <v>0.3224676222128337</v>
      </c>
      <c r="CA160" s="282">
        <f t="shared" si="989"/>
        <v>1.0465369274562291</v>
      </c>
      <c r="CB160" s="282">
        <f t="shared" si="989"/>
        <v>0.5928447257182724</v>
      </c>
      <c r="CC160" s="282">
        <f t="shared" si="989"/>
        <v>1.6092210555065241</v>
      </c>
      <c r="CD160" s="282">
        <f t="shared" si="989"/>
        <v>1.2222230898559905</v>
      </c>
      <c r="CE160" s="282">
        <f t="shared" si="989"/>
        <v>2.2421921097762758</v>
      </c>
      <c r="CF160" s="282">
        <f t="shared" si="989"/>
        <v>1.8155064901943525</v>
      </c>
      <c r="CG160" s="282">
        <f t="shared" si="989"/>
        <v>1.2082561505366396</v>
      </c>
      <c r="CH160" s="282">
        <f t="shared" si="989"/>
        <v>2.6405318172428629</v>
      </c>
      <c r="CI160" s="282">
        <f t="shared" si="989"/>
        <v>1.3350661007462843</v>
      </c>
      <c r="CJ160" s="282">
        <f t="shared" si="989"/>
        <v>0.9241012247849032</v>
      </c>
      <c r="CK160" s="282">
        <f t="shared" si="989"/>
        <v>0.66349054575982336</v>
      </c>
      <c r="CL160" s="282">
        <f t="shared" si="989"/>
        <v>1.022531414666223</v>
      </c>
      <c r="CM160" s="282">
        <f t="shared" ref="CM160:DE160" si="990">SUM(CM154:CM159)/(SUM(CM130:CM133)+SUM(CM136:CM142)+SUM(CM145:CM150))</f>
        <v>0.58071423443474768</v>
      </c>
      <c r="CN160" s="282">
        <f t="shared" si="990"/>
        <v>1.1781333910295838E-2</v>
      </c>
      <c r="CO160" s="282">
        <f t="shared" si="990"/>
        <v>0.29693055394362217</v>
      </c>
      <c r="CP160" s="282">
        <f t="shared" si="990"/>
        <v>0.36544353063822094</v>
      </c>
      <c r="CQ160" s="282">
        <f t="shared" si="990"/>
        <v>1.5006662144140601</v>
      </c>
      <c r="CR160" s="282">
        <f t="shared" si="990"/>
        <v>7.6676554467002746E-3</v>
      </c>
      <c r="CS160" s="282">
        <f t="shared" si="990"/>
        <v>7.9622335005436501E-2</v>
      </c>
      <c r="CT160" s="282">
        <f t="shared" si="990"/>
        <v>0.74148553803203576</v>
      </c>
      <c r="CU160" s="282">
        <f t="shared" si="990"/>
        <v>0.65163430409967638</v>
      </c>
      <c r="CV160" s="282">
        <f t="shared" si="990"/>
        <v>0.76819283354240753</v>
      </c>
      <c r="CW160" s="282">
        <f t="shared" si="990"/>
        <v>0.47110276439470661</v>
      </c>
      <c r="CX160" s="282">
        <f t="shared" si="990"/>
        <v>0.34679355112597315</v>
      </c>
      <c r="CY160" s="282">
        <f t="shared" si="990"/>
        <v>0.29091840679781372</v>
      </c>
      <c r="CZ160" s="282">
        <f t="shared" si="990"/>
        <v>2.5284931179885257</v>
      </c>
      <c r="DA160" s="282">
        <f t="shared" si="990"/>
        <v>0.79000961687111526</v>
      </c>
      <c r="DB160" s="282">
        <f t="shared" si="990"/>
        <v>1.8497811470709706</v>
      </c>
      <c r="DC160" s="282">
        <f t="shared" si="990"/>
        <v>4.8406101817665963</v>
      </c>
      <c r="DD160" s="282">
        <f t="shared" si="990"/>
        <v>2.6805823039266481</v>
      </c>
      <c r="DE160" s="282">
        <f t="shared" si="990"/>
        <v>0.75732787384152578</v>
      </c>
      <c r="DF160" s="1"/>
      <c r="DG160" s="221"/>
      <c r="DH160" s="221"/>
      <c r="DI160" s="221"/>
      <c r="DJ160" s="221"/>
      <c r="DK160" s="221"/>
      <c r="DL160" s="221"/>
      <c r="DM160" s="221"/>
      <c r="DN160" s="221"/>
      <c r="DO160" s="221"/>
      <c r="DP160" s="221"/>
      <c r="DQ160" s="221"/>
      <c r="DR160" s="221"/>
      <c r="DS160" s="221"/>
      <c r="DT160" s="221"/>
      <c r="DU160" s="221"/>
      <c r="DV160" s="221"/>
      <c r="DW160" s="221"/>
      <c r="DX160" s="221"/>
      <c r="DY160" s="221"/>
      <c r="DZ160" s="221"/>
      <c r="EA160" s="221"/>
      <c r="EB160" s="221"/>
      <c r="EC160" s="221"/>
      <c r="ED160" s="221"/>
      <c r="EE160" s="221"/>
      <c r="EF160" s="221"/>
      <c r="EG160" s="221"/>
      <c r="EH160" s="221"/>
      <c r="EI160" s="221"/>
      <c r="EJ160" s="221"/>
      <c r="EK160" s="221"/>
      <c r="EL160" s="221"/>
      <c r="EM160" s="221"/>
      <c r="EN160" s="221"/>
      <c r="EO160" s="221"/>
      <c r="EP160" s="221"/>
      <c r="EQ160" s="221"/>
      <c r="ER160" s="221"/>
      <c r="ES160" s="221"/>
      <c r="ET160" s="221"/>
      <c r="EU160" s="221"/>
      <c r="EV160" s="221"/>
      <c r="EW160" s="221"/>
      <c r="EX160" s="221"/>
      <c r="EY160" s="221"/>
      <c r="EZ160" s="221"/>
      <c r="FA160" s="221"/>
      <c r="FB160" s="221"/>
      <c r="FC160" s="221"/>
      <c r="FD160" s="221"/>
      <c r="FE160" s="222"/>
    </row>
    <row r="161" spans="1:161">
      <c r="A161" s="1"/>
      <c r="B161" s="2"/>
      <c r="C161" s="37"/>
      <c r="D161" s="1"/>
      <c r="E161" s="1"/>
      <c r="F161" s="1"/>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c r="AS161" s="127"/>
      <c r="AT161" s="127"/>
      <c r="AU161" s="127"/>
      <c r="AV161" s="127"/>
      <c r="AW161" s="127"/>
      <c r="AX161" s="127"/>
      <c r="AY161" s="127"/>
      <c r="AZ161" s="127"/>
      <c r="BA161" s="127"/>
      <c r="BB161" s="127"/>
      <c r="BC161" s="127"/>
      <c r="BD161" s="127"/>
      <c r="BE161" s="9"/>
      <c r="BF161" s="127"/>
      <c r="BG161" s="127"/>
      <c r="BH161" s="127"/>
      <c r="BI161" s="127"/>
      <c r="BJ161" s="127"/>
      <c r="BK161" s="127"/>
      <c r="BL161" s="127"/>
      <c r="BM161" s="127"/>
      <c r="BN161" s="127"/>
      <c r="BO161" s="127"/>
      <c r="BP161" s="127"/>
      <c r="BQ161" s="127"/>
      <c r="BR161" s="127"/>
      <c r="BS161" s="127"/>
      <c r="BT161" s="127"/>
      <c r="BU161" s="127"/>
      <c r="BV161" s="127"/>
      <c r="BW161" s="127"/>
      <c r="BX161" s="127"/>
      <c r="BY161" s="127"/>
      <c r="BZ161" s="127"/>
      <c r="CA161" s="127"/>
      <c r="CB161" s="127"/>
      <c r="CC161" s="127"/>
      <c r="CD161" s="127"/>
      <c r="CE161" s="127"/>
      <c r="CF161" s="127"/>
      <c r="CG161" s="127"/>
      <c r="CH161" s="127"/>
      <c r="CI161" s="127"/>
      <c r="CJ161" s="127"/>
      <c r="CK161" s="127"/>
      <c r="CL161" s="127"/>
      <c r="CM161" s="127"/>
      <c r="CN161" s="127"/>
      <c r="CO161" s="127"/>
      <c r="CP161" s="127"/>
      <c r="CQ161" s="127"/>
      <c r="CR161" s="127"/>
      <c r="CS161" s="127"/>
      <c r="CT161" s="127"/>
      <c r="CU161" s="127"/>
      <c r="CV161" s="127"/>
      <c r="CW161" s="127"/>
      <c r="CX161" s="127"/>
      <c r="CY161" s="127"/>
      <c r="CZ161" s="127"/>
      <c r="DA161" s="127"/>
      <c r="DB161" s="127"/>
      <c r="DC161" s="127"/>
      <c r="DD161" s="127"/>
      <c r="DE161" s="9"/>
      <c r="DF161" s="1"/>
      <c r="DG161" s="221"/>
      <c r="DH161" s="221"/>
      <c r="DI161" s="221"/>
      <c r="DJ161" s="221"/>
      <c r="DK161" s="221"/>
      <c r="DL161" s="221"/>
      <c r="DM161" s="221"/>
      <c r="DN161" s="221"/>
      <c r="DO161" s="221"/>
      <c r="DP161" s="221"/>
      <c r="DQ161" s="221"/>
      <c r="DR161" s="221"/>
      <c r="DS161" s="221"/>
      <c r="DT161" s="221"/>
      <c r="DU161" s="221"/>
      <c r="DV161" s="221"/>
      <c r="DW161" s="221"/>
      <c r="DX161" s="221"/>
      <c r="DY161" s="221"/>
      <c r="DZ161" s="221"/>
      <c r="EA161" s="221"/>
      <c r="EB161" s="221"/>
      <c r="EC161" s="221"/>
      <c r="ED161" s="221"/>
      <c r="EE161" s="221"/>
      <c r="EF161" s="221"/>
      <c r="EG161" s="221"/>
      <c r="EH161" s="221"/>
      <c r="EI161" s="221"/>
      <c r="EJ161" s="221"/>
      <c r="EK161" s="221"/>
      <c r="EL161" s="221"/>
      <c r="EM161" s="221"/>
      <c r="EN161" s="221"/>
      <c r="EO161" s="221"/>
      <c r="EP161" s="221"/>
      <c r="EQ161" s="221"/>
      <c r="ER161" s="221"/>
      <c r="ES161" s="221"/>
      <c r="ET161" s="221"/>
      <c r="EU161" s="221"/>
      <c r="EV161" s="221"/>
      <c r="EW161" s="221"/>
      <c r="EX161" s="221"/>
      <c r="EY161" s="221"/>
      <c r="EZ161" s="221"/>
      <c r="FA161" s="221"/>
      <c r="FB161" s="221"/>
      <c r="FC161" s="221"/>
      <c r="FD161" s="221"/>
      <c r="FE161" s="221"/>
    </row>
    <row r="162" spans="1:161">
      <c r="A162" s="106" t="s">
        <v>448</v>
      </c>
      <c r="B162" s="2"/>
      <c r="C162" s="37"/>
      <c r="D162" s="1"/>
      <c r="E162" s="1"/>
      <c r="F162" s="1"/>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c r="BB162" s="127"/>
      <c r="BC162" s="127"/>
      <c r="BD162" s="127"/>
      <c r="BE162" s="9"/>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c r="CG162" s="127"/>
      <c r="CH162" s="127"/>
      <c r="CI162" s="127"/>
      <c r="CJ162" s="127"/>
      <c r="CK162" s="127"/>
      <c r="CL162" s="127"/>
      <c r="CM162" s="127"/>
      <c r="CN162" s="127"/>
      <c r="CO162" s="127"/>
      <c r="CP162" s="127"/>
      <c r="CQ162" s="127"/>
      <c r="CR162" s="127"/>
      <c r="CS162" s="127"/>
      <c r="CT162" s="127"/>
      <c r="CU162" s="127"/>
      <c r="CV162" s="127"/>
      <c r="CW162" s="127"/>
      <c r="CX162" s="127"/>
      <c r="CY162" s="127"/>
      <c r="CZ162" s="127"/>
      <c r="DA162" s="127"/>
      <c r="DB162" s="127"/>
      <c r="DC162" s="127"/>
      <c r="DD162" s="127"/>
      <c r="DE162" s="9"/>
      <c r="DF162" s="1"/>
      <c r="DG162" s="221"/>
      <c r="DH162" s="221"/>
      <c r="DI162" s="221"/>
      <c r="DJ162" s="221"/>
      <c r="DK162" s="221"/>
      <c r="DL162" s="221"/>
      <c r="DM162" s="221"/>
      <c r="DN162" s="221"/>
      <c r="DO162" s="221"/>
      <c r="DP162" s="221"/>
      <c r="DQ162" s="221"/>
      <c r="DR162" s="221"/>
      <c r="DS162" s="221"/>
      <c r="DT162" s="221"/>
      <c r="DU162" s="221"/>
      <c r="DV162" s="221"/>
      <c r="DW162" s="221"/>
      <c r="DX162" s="221"/>
      <c r="DY162" s="221"/>
      <c r="DZ162" s="221"/>
      <c r="EA162" s="221"/>
      <c r="EB162" s="221"/>
      <c r="EC162" s="221"/>
      <c r="ED162" s="221"/>
      <c r="EE162" s="221"/>
      <c r="EF162" s="221"/>
      <c r="EG162" s="221"/>
      <c r="EH162" s="221"/>
      <c r="EI162" s="221"/>
      <c r="EJ162" s="221"/>
      <c r="EK162" s="221"/>
      <c r="EL162" s="221"/>
      <c r="EM162" s="221"/>
      <c r="EN162" s="221"/>
      <c r="EO162" s="221"/>
      <c r="EP162" s="221"/>
      <c r="EQ162" s="221"/>
      <c r="ER162" s="221"/>
      <c r="ES162" s="221"/>
      <c r="ET162" s="221"/>
      <c r="EU162" s="221"/>
      <c r="EV162" s="221"/>
      <c r="EW162" s="221"/>
      <c r="EX162" s="221"/>
      <c r="EY162" s="221"/>
      <c r="EZ162" s="221"/>
      <c r="FA162" s="221"/>
      <c r="FB162" s="221"/>
      <c r="FC162" s="221"/>
      <c r="FD162" s="221"/>
      <c r="FE162" s="221"/>
    </row>
    <row r="163" spans="1:161">
      <c r="A163" s="1" t="s">
        <v>117</v>
      </c>
      <c r="B163" s="2" t="s">
        <v>31</v>
      </c>
      <c r="C163" s="37" t="s">
        <v>310</v>
      </c>
      <c r="D163" s="1">
        <v>4</v>
      </c>
      <c r="E163" s="2">
        <v>3</v>
      </c>
      <c r="F163" s="65" t="s">
        <v>344</v>
      </c>
      <c r="G163" s="180">
        <f>G130</f>
        <v>9.7809507797036566E-2</v>
      </c>
      <c r="H163" s="180">
        <f t="shared" ref="H163:BD163" si="991">H130</f>
        <v>0.29803137660340673</v>
      </c>
      <c r="I163" s="180">
        <f t="shared" si="991"/>
        <v>0.43963307272283036</v>
      </c>
      <c r="J163" s="180">
        <f t="shared" si="991"/>
        <v>0.14844879065966524</v>
      </c>
      <c r="K163" s="180">
        <f t="shared" si="991"/>
        <v>0.1246290376277958</v>
      </c>
      <c r="L163" s="180">
        <f t="shared" si="991"/>
        <v>0.82083208692433629</v>
      </c>
      <c r="M163" s="180">
        <f t="shared" si="991"/>
        <v>0.55316904930678301</v>
      </c>
      <c r="N163" s="180">
        <f t="shared" si="991"/>
        <v>0.49469074214642378</v>
      </c>
      <c r="O163" s="180">
        <f t="shared" si="991"/>
        <v>8.9232010426216785E-2</v>
      </c>
      <c r="P163" s="180">
        <f t="shared" si="991"/>
        <v>1.0053590002926414</v>
      </c>
      <c r="Q163" s="180">
        <f t="shared" si="991"/>
        <v>0.55649000316214736</v>
      </c>
      <c r="R163" s="180">
        <f t="shared" si="991"/>
        <v>0.29433913799286826</v>
      </c>
      <c r="S163" s="180">
        <f t="shared" si="991"/>
        <v>0.56444509761982697</v>
      </c>
      <c r="T163" s="180">
        <f t="shared" si="991"/>
        <v>0.24406194923613514</v>
      </c>
      <c r="U163" s="180">
        <f t="shared" si="991"/>
        <v>0.32007837929386429</v>
      </c>
      <c r="V163" s="180">
        <f t="shared" si="991"/>
        <v>1.715571410210986</v>
      </c>
      <c r="W163" s="180">
        <f t="shared" si="991"/>
        <v>0.43131436657830602</v>
      </c>
      <c r="X163" s="180">
        <f t="shared" si="991"/>
        <v>0.29847131019976025</v>
      </c>
      <c r="Y163" s="180">
        <f t="shared" si="991"/>
        <v>0.52449313984148516</v>
      </c>
      <c r="Z163" s="180">
        <f t="shared" si="991"/>
        <v>0.36704910508547534</v>
      </c>
      <c r="AA163" s="180">
        <f t="shared" si="991"/>
        <v>0.43599547301570796</v>
      </c>
      <c r="AB163" s="180">
        <f t="shared" si="991"/>
        <v>0.36188119609035591</v>
      </c>
      <c r="AC163" s="180">
        <f t="shared" si="991"/>
        <v>0.31146406582093683</v>
      </c>
      <c r="AD163" s="180">
        <f t="shared" si="991"/>
        <v>0.26073849143359318</v>
      </c>
      <c r="AE163" s="180">
        <f t="shared" si="991"/>
        <v>0.3986835984198478</v>
      </c>
      <c r="AF163" s="180">
        <f t="shared" si="991"/>
        <v>0.44213655352802927</v>
      </c>
      <c r="AG163" s="180">
        <f t="shared" si="991"/>
        <v>0.37136677448115279</v>
      </c>
      <c r="AH163" s="180">
        <f t="shared" si="991"/>
        <v>0.37719341460574601</v>
      </c>
      <c r="AI163" s="180">
        <f t="shared" si="991"/>
        <v>0.37765875961117579</v>
      </c>
      <c r="AJ163" s="180">
        <f t="shared" si="991"/>
        <v>0.59122546072910076</v>
      </c>
      <c r="AK163" s="180">
        <f t="shared" si="991"/>
        <v>0.40351848320516565</v>
      </c>
      <c r="AL163" s="180">
        <f t="shared" si="991"/>
        <v>0.66746804198099052</v>
      </c>
      <c r="AM163" s="180">
        <f t="shared" si="991"/>
        <v>6.0868126064800208E-2</v>
      </c>
      <c r="AN163" s="180">
        <f t="shared" si="991"/>
        <v>6.2428990269553564E-2</v>
      </c>
      <c r="AO163" s="180">
        <f t="shared" si="991"/>
        <v>0.13430777625932069</v>
      </c>
      <c r="AP163" s="180">
        <f t="shared" si="991"/>
        <v>0.55944201541484795</v>
      </c>
      <c r="AQ163" s="180">
        <f t="shared" si="991"/>
        <v>0.41651071446610366</v>
      </c>
      <c r="AR163" s="180">
        <f t="shared" si="991"/>
        <v>0.6442252251489462</v>
      </c>
      <c r="AS163" s="180">
        <f t="shared" si="991"/>
        <v>0.65815226764830881</v>
      </c>
      <c r="AT163" s="180">
        <f t="shared" si="991"/>
        <v>1.1160444006919714</v>
      </c>
      <c r="AU163" s="180">
        <f t="shared" si="991"/>
        <v>0.46203594675875781</v>
      </c>
      <c r="AV163" s="180">
        <f t="shared" si="991"/>
        <v>1.694314671982925</v>
      </c>
      <c r="AW163" s="180">
        <f t="shared" si="991"/>
        <v>2.0092762992386159</v>
      </c>
      <c r="AX163" s="180">
        <f t="shared" si="991"/>
        <v>1.7668218313168618</v>
      </c>
      <c r="AY163" s="180">
        <f t="shared" si="991"/>
        <v>0</v>
      </c>
      <c r="AZ163" s="180">
        <f t="shared" si="991"/>
        <v>0.83304192534901345</v>
      </c>
      <c r="BA163" s="180">
        <f t="shared" si="991"/>
        <v>0.62039769301789405</v>
      </c>
      <c r="BB163" s="180">
        <f t="shared" si="991"/>
        <v>0.69134251825721726</v>
      </c>
      <c r="BC163" s="180">
        <f t="shared" si="991"/>
        <v>0.69818890307296366</v>
      </c>
      <c r="BD163" s="180">
        <f t="shared" si="991"/>
        <v>0.89995436233745485</v>
      </c>
      <c r="BE163" s="9">
        <f>SUM(G163:BD163)</f>
        <v>27.714832553945353</v>
      </c>
      <c r="BF163" s="180"/>
      <c r="BG163" s="243">
        <f t="shared" ref="BG163:BP166" si="992">(BG130*(1.512+BG$160))+(G130*DG$126)</f>
        <v>2071.0601849447739</v>
      </c>
      <c r="BH163" s="359">
        <f t="shared" si="992"/>
        <v>8623.6759768076627</v>
      </c>
      <c r="BI163" s="359">
        <f t="shared" si="992"/>
        <v>24876.414381983552</v>
      </c>
      <c r="BJ163" s="359">
        <f t="shared" si="992"/>
        <v>5675.5000432561465</v>
      </c>
      <c r="BK163" s="359">
        <f t="shared" si="992"/>
        <v>7228.2866623357204</v>
      </c>
      <c r="BL163" s="359">
        <f t="shared" si="992"/>
        <v>18959.237357550785</v>
      </c>
      <c r="BM163" s="359">
        <f t="shared" si="992"/>
        <v>14471.262639445129</v>
      </c>
      <c r="BN163" s="359">
        <f t="shared" si="992"/>
        <v>13455.821313558599</v>
      </c>
      <c r="BO163" s="359">
        <f t="shared" si="992"/>
        <v>3205.9085666666797</v>
      </c>
      <c r="BP163" s="359">
        <f t="shared" si="992"/>
        <v>27026.722363226629</v>
      </c>
      <c r="BQ163" s="359">
        <f t="shared" ref="BQ163:BZ166" si="993">(BQ130*(1.512+BQ$160))+(Q130*DQ$126)</f>
        <v>40565.237832786333</v>
      </c>
      <c r="BR163" s="359">
        <f t="shared" si="993"/>
        <v>15354.442212147413</v>
      </c>
      <c r="BS163" s="359">
        <f t="shared" si="993"/>
        <v>17841.018133017642</v>
      </c>
      <c r="BT163" s="359">
        <f t="shared" si="993"/>
        <v>11611.269143985555</v>
      </c>
      <c r="BU163" s="359">
        <f t="shared" si="993"/>
        <v>9409.1893704076665</v>
      </c>
      <c r="BV163" s="359">
        <f t="shared" si="993"/>
        <v>40189.643339929324</v>
      </c>
      <c r="BW163" s="359">
        <f t="shared" si="993"/>
        <v>11312.228573985549</v>
      </c>
      <c r="BX163" s="359">
        <f t="shared" si="993"/>
        <v>24109.181642686104</v>
      </c>
      <c r="BY163" s="359">
        <f t="shared" si="993"/>
        <v>15629.998152358445</v>
      </c>
      <c r="BZ163" s="359">
        <f t="shared" si="993"/>
        <v>9379.7542228085822</v>
      </c>
      <c r="CA163" s="359">
        <f t="shared" ref="CA163:CJ166" si="994">(CA130*(1.512+CA$160))+(AA130*EA$126)</f>
        <v>15433.21215500063</v>
      </c>
      <c r="CB163" s="359">
        <f t="shared" si="994"/>
        <v>10560.554133124737</v>
      </c>
      <c r="CC163" s="359">
        <f t="shared" si="994"/>
        <v>13536.003799755668</v>
      </c>
      <c r="CD163" s="359">
        <f t="shared" si="994"/>
        <v>9853.300793757151</v>
      </c>
      <c r="CE163" s="359">
        <f t="shared" si="994"/>
        <v>20674.822798741865</v>
      </c>
      <c r="CF163" s="359">
        <f t="shared" si="994"/>
        <v>20379.494055455456</v>
      </c>
      <c r="CG163" s="359">
        <f t="shared" si="994"/>
        <v>13988.358453642475</v>
      </c>
      <c r="CH163" s="359">
        <f t="shared" si="994"/>
        <v>21618.55930541845</v>
      </c>
      <c r="CI163" s="359">
        <f t="shared" si="994"/>
        <v>15012.6446048778</v>
      </c>
      <c r="CJ163" s="359">
        <f t="shared" si="994"/>
        <v>19977.131598328586</v>
      </c>
      <c r="CK163" s="359">
        <f t="shared" ref="CK163:CT166" si="995">(CK130*(1.512+CK$160))+(AK130*EK$126)</f>
        <v>12250.72072709386</v>
      </c>
      <c r="CL163" s="359">
        <f t="shared" si="995"/>
        <v>23398.494907666358</v>
      </c>
      <c r="CM163" s="359">
        <f t="shared" si="995"/>
        <v>1783.0239279171442</v>
      </c>
      <c r="CN163" s="359">
        <f t="shared" si="995"/>
        <v>1346.8935034171895</v>
      </c>
      <c r="CO163" s="359">
        <f t="shared" si="995"/>
        <v>3412.4060066519055</v>
      </c>
      <c r="CP163" s="359">
        <f t="shared" si="995"/>
        <v>14694.84729879993</v>
      </c>
      <c r="CQ163" s="359">
        <f t="shared" si="995"/>
        <v>17370.499077546923</v>
      </c>
      <c r="CR163" s="359">
        <f t="shared" si="995"/>
        <v>13693.555618773267</v>
      </c>
      <c r="CS163" s="359">
        <f t="shared" si="995"/>
        <v>14762.251507411424</v>
      </c>
      <c r="CT163" s="359">
        <f t="shared" si="995"/>
        <v>34873.444263166042</v>
      </c>
      <c r="CU163" s="359">
        <f t="shared" ref="CU163:DD166" si="996">(CU130*(1.512+CU$160))+(AU130*EU$126)</f>
        <v>13891.429901164167</v>
      </c>
      <c r="CV163" s="359">
        <f t="shared" si="996"/>
        <v>53618.775854892679</v>
      </c>
      <c r="CW163" s="359">
        <f t="shared" si="996"/>
        <v>55255.635177483557</v>
      </c>
      <c r="CX163" s="359">
        <f t="shared" si="996"/>
        <v>45416.43191058666</v>
      </c>
      <c r="CY163" s="359">
        <f t="shared" si="996"/>
        <v>0</v>
      </c>
      <c r="CZ163" s="359">
        <f t="shared" si="996"/>
        <v>46638.73542258508</v>
      </c>
      <c r="DA163" s="359">
        <f t="shared" si="996"/>
        <v>20024.717000042976</v>
      </c>
      <c r="DB163" s="359">
        <f t="shared" si="996"/>
        <v>32445.928284095407</v>
      </c>
      <c r="DC163" s="359">
        <f t="shared" si="996"/>
        <v>61443.19409496116</v>
      </c>
      <c r="DD163" s="359">
        <f t="shared" si="996"/>
        <v>52416.684073130273</v>
      </c>
      <c r="DE163" s="9">
        <f t="shared" ref="DE163:DE179" si="997">SUM(BG163:DD163)</f>
        <v>1000767.6023693769</v>
      </c>
      <c r="DF163" s="1"/>
      <c r="DG163" s="221">
        <f>BG163/G163</f>
        <v>21174.426000000003</v>
      </c>
      <c r="DH163" s="221">
        <f t="shared" ref="DH163:FE163" si="998">BH163/H163</f>
        <v>28935.463356542063</v>
      </c>
      <c r="DI163" s="221">
        <f t="shared" si="998"/>
        <v>56584.492672295048</v>
      </c>
      <c r="DJ163" s="221">
        <f t="shared" si="998"/>
        <v>38232.039601237564</v>
      </c>
      <c r="DK163" s="221">
        <f t="shared" si="998"/>
        <v>57998.415135989206</v>
      </c>
      <c r="DL163" s="221">
        <f t="shared" si="998"/>
        <v>23097.583122744607</v>
      </c>
      <c r="DM163" s="221">
        <f t="shared" si="998"/>
        <v>26160.651355277627</v>
      </c>
      <c r="DN163" s="221">
        <f t="shared" si="998"/>
        <v>27200.471258416645</v>
      </c>
      <c r="DO163" s="221">
        <f t="shared" si="998"/>
        <v>35927.785907250705</v>
      </c>
      <c r="DP163" s="221">
        <f t="shared" si="998"/>
        <v>26882.658190118804</v>
      </c>
      <c r="DQ163" s="221">
        <f t="shared" si="998"/>
        <v>72894.818599224018</v>
      </c>
      <c r="DR163" s="221">
        <f t="shared" si="998"/>
        <v>52165.819050946076</v>
      </c>
      <c r="DS163" s="221">
        <f t="shared" si="998"/>
        <v>31608.066414697034</v>
      </c>
      <c r="DT163" s="221">
        <f t="shared" si="998"/>
        <v>47575.089768505473</v>
      </c>
      <c r="DU163" s="221">
        <f t="shared" si="998"/>
        <v>29396.516538122934</v>
      </c>
      <c r="DV163" s="221">
        <f t="shared" si="998"/>
        <v>23426.389074055904</v>
      </c>
      <c r="DW163" s="221">
        <f t="shared" si="998"/>
        <v>26227.340080803431</v>
      </c>
      <c r="DX163" s="221">
        <f t="shared" si="998"/>
        <v>80775.541295913368</v>
      </c>
      <c r="DY163" s="221">
        <f t="shared" si="998"/>
        <v>29800.195588987528</v>
      </c>
      <c r="DZ163" s="221">
        <f t="shared" si="998"/>
        <v>25554.494188520915</v>
      </c>
      <c r="EA163" s="221">
        <f t="shared" si="998"/>
        <v>35397.643118291293</v>
      </c>
      <c r="EB163" s="221">
        <f t="shared" si="998"/>
        <v>29182.378767444818</v>
      </c>
      <c r="EC163" s="221">
        <f t="shared" si="998"/>
        <v>43459.279207950829</v>
      </c>
      <c r="ED163" s="221">
        <f t="shared" si="998"/>
        <v>37789.973929747393</v>
      </c>
      <c r="EE163" s="221">
        <f t="shared" si="998"/>
        <v>51857.72096139635</v>
      </c>
      <c r="EF163" s="221">
        <f t="shared" si="998"/>
        <v>46093.212363549799</v>
      </c>
      <c r="EG163" s="221">
        <f t="shared" si="998"/>
        <v>37667.232005841164</v>
      </c>
      <c r="EH163" s="221">
        <f t="shared" si="998"/>
        <v>57314.254354135061</v>
      </c>
      <c r="EI163" s="221">
        <f t="shared" si="998"/>
        <v>39751.877118736214</v>
      </c>
      <c r="EJ163" s="221">
        <f t="shared" si="998"/>
        <v>33789.362815486224</v>
      </c>
      <c r="EK163" s="221">
        <f t="shared" si="998"/>
        <v>30359.751131561134</v>
      </c>
      <c r="EL163" s="221">
        <f t="shared" si="998"/>
        <v>35055.603318806905</v>
      </c>
      <c r="EM163" s="221">
        <f t="shared" si="998"/>
        <v>29293.228544919173</v>
      </c>
      <c r="EN163" s="221">
        <f t="shared" si="998"/>
        <v>21574.808395933091</v>
      </c>
      <c r="EO163" s="221">
        <f t="shared" si="998"/>
        <v>25407.35988408632</v>
      </c>
      <c r="EP163" s="221">
        <f t="shared" si="998"/>
        <v>26266.971185392878</v>
      </c>
      <c r="EQ163" s="221">
        <f t="shared" si="998"/>
        <v>41704.807281639725</v>
      </c>
      <c r="ER163" s="221">
        <f t="shared" si="998"/>
        <v>21255.851345478266</v>
      </c>
      <c r="ES163" s="221">
        <f t="shared" si="998"/>
        <v>22429.842200741001</v>
      </c>
      <c r="ET163" s="221">
        <f t="shared" si="998"/>
        <v>31247.362776555987</v>
      </c>
      <c r="EU163" s="221">
        <f t="shared" si="998"/>
        <v>30065.690772794525</v>
      </c>
      <c r="EV163" s="221">
        <f t="shared" si="998"/>
        <v>31646.291412999723</v>
      </c>
      <c r="EW163" s="221">
        <f t="shared" si="998"/>
        <v>27500.267234736119</v>
      </c>
      <c r="EX163" s="221">
        <f t="shared" si="998"/>
        <v>25705.156629594348</v>
      </c>
      <c r="EY163" s="221"/>
      <c r="EZ163" s="221">
        <f t="shared" si="998"/>
        <v>55986.060249062728</v>
      </c>
      <c r="FA163" s="221">
        <f t="shared" si="998"/>
        <v>32277.226729573616</v>
      </c>
      <c r="FB163" s="221">
        <f t="shared" si="998"/>
        <v>46931.770326939077</v>
      </c>
      <c r="FC163" s="221">
        <f t="shared" si="998"/>
        <v>88003.681846745269</v>
      </c>
      <c r="FD163" s="221">
        <f t="shared" si="998"/>
        <v>58243.71353341543</v>
      </c>
      <c r="FE163" s="222">
        <f t="shared" si="998"/>
        <v>36109.458731942163</v>
      </c>
    </row>
    <row r="164" spans="1:161">
      <c r="A164" s="1" t="s">
        <v>117</v>
      </c>
      <c r="B164" s="2" t="s">
        <v>263</v>
      </c>
      <c r="C164" s="37" t="s">
        <v>310</v>
      </c>
      <c r="D164" s="1">
        <v>4</v>
      </c>
      <c r="E164" s="2">
        <v>3</v>
      </c>
      <c r="F164" s="65" t="s">
        <v>344</v>
      </c>
      <c r="G164" s="180">
        <f t="shared" ref="G164:V164" si="999">G131</f>
        <v>0.88334211729198653</v>
      </c>
      <c r="H164" s="180">
        <f t="shared" si="999"/>
        <v>2.6915958699495168</v>
      </c>
      <c r="I164" s="180">
        <f t="shared" si="999"/>
        <v>3.9704361880280614</v>
      </c>
      <c r="J164" s="180">
        <f t="shared" si="999"/>
        <v>1.340678140645102</v>
      </c>
      <c r="K164" s="180">
        <f t="shared" si="999"/>
        <v>1.1255559960760309</v>
      </c>
      <c r="L164" s="180">
        <f t="shared" si="999"/>
        <v>7.4131397850354128</v>
      </c>
      <c r="M164" s="180">
        <f t="shared" si="999"/>
        <v>4.9958079765518839</v>
      </c>
      <c r="N164" s="180">
        <f t="shared" si="999"/>
        <v>4.4676757650098908</v>
      </c>
      <c r="O164" s="180">
        <f t="shared" si="999"/>
        <v>0.80587659416177038</v>
      </c>
      <c r="P164" s="180">
        <f t="shared" si="999"/>
        <v>9.0796484713929164</v>
      </c>
      <c r="Q164" s="180">
        <f t="shared" si="999"/>
        <v>5.0258003410581438</v>
      </c>
      <c r="R164" s="180">
        <f t="shared" si="999"/>
        <v>2.6582503399980917</v>
      </c>
      <c r="S164" s="180">
        <f t="shared" si="999"/>
        <v>5.0976447878790623</v>
      </c>
      <c r="T164" s="180">
        <f t="shared" si="999"/>
        <v>2.2041844790388456</v>
      </c>
      <c r="U164" s="180">
        <f t="shared" si="999"/>
        <v>2.8907078629977123</v>
      </c>
      <c r="V164" s="180">
        <f t="shared" si="999"/>
        <v>15.493754298467968</v>
      </c>
      <c r="W164" s="180">
        <f t="shared" ref="W164:BD164" si="1000">W131</f>
        <v>3.8953078731603261</v>
      </c>
      <c r="X164" s="180">
        <f t="shared" si="1000"/>
        <v>2.6955690202415847</v>
      </c>
      <c r="Y164" s="180">
        <f t="shared" si="1000"/>
        <v>4.7368286691934118</v>
      </c>
      <c r="Z164" s="180">
        <f t="shared" si="1000"/>
        <v>3.3149122303031988</v>
      </c>
      <c r="AA164" s="180">
        <f t="shared" si="1000"/>
        <v>3.9375841156731126</v>
      </c>
      <c r="AB164" s="180">
        <f t="shared" si="1000"/>
        <v>3.268239552191027</v>
      </c>
      <c r="AC164" s="180">
        <f t="shared" si="1000"/>
        <v>2.8129098444453353</v>
      </c>
      <c r="AD164" s="180">
        <f t="shared" si="1000"/>
        <v>2.3547945007596378</v>
      </c>
      <c r="AE164" s="180">
        <f t="shared" si="1000"/>
        <v>3.6006112482292503</v>
      </c>
      <c r="AF164" s="180">
        <f t="shared" si="1000"/>
        <v>3.9930457490500144</v>
      </c>
      <c r="AG164" s="180">
        <f t="shared" si="1000"/>
        <v>3.3539061820329112</v>
      </c>
      <c r="AH164" s="180">
        <f t="shared" si="1000"/>
        <v>3.4065280256581438</v>
      </c>
      <c r="AI164" s="180">
        <f t="shared" si="1000"/>
        <v>3.4107306727384317</v>
      </c>
      <c r="AJ164" s="180">
        <f t="shared" si="1000"/>
        <v>5.3395049422096905</v>
      </c>
      <c r="AK164" s="180">
        <f t="shared" si="1000"/>
        <v>3.6442763014466526</v>
      </c>
      <c r="AL164" s="180">
        <f t="shared" si="1000"/>
        <v>6.0280707541408214</v>
      </c>
      <c r="AM164" s="180">
        <f t="shared" si="1000"/>
        <v>0.54971526352272682</v>
      </c>
      <c r="AN164" s="180">
        <f t="shared" si="1000"/>
        <v>0.56381181837190564</v>
      </c>
      <c r="AO164" s="180">
        <f t="shared" si="1000"/>
        <v>1.2129671043419898</v>
      </c>
      <c r="AP164" s="180">
        <f t="shared" si="1000"/>
        <v>5.0524607017153453</v>
      </c>
      <c r="AQ164" s="180">
        <f t="shared" si="1000"/>
        <v>3.7616123900219987</v>
      </c>
      <c r="AR164" s="180">
        <f t="shared" si="1000"/>
        <v>5.8181590646264203</v>
      </c>
      <c r="AS164" s="180">
        <f t="shared" si="1000"/>
        <v>5.9439376671987887</v>
      </c>
      <c r="AT164" s="180">
        <f t="shared" si="1000"/>
        <v>10.07927599374937</v>
      </c>
      <c r="AU164" s="180">
        <f t="shared" si="1000"/>
        <v>4.1727621441650316</v>
      </c>
      <c r="AV164" s="180">
        <f t="shared" si="1000"/>
        <v>15.30177938134579</v>
      </c>
      <c r="AW164" s="180">
        <f t="shared" si="1000"/>
        <v>18.146276577498753</v>
      </c>
      <c r="AX164" s="180">
        <f t="shared" si="1000"/>
        <v>15.956609664080407</v>
      </c>
      <c r="AY164" s="180">
        <f t="shared" si="1000"/>
        <v>0</v>
      </c>
      <c r="AZ164" s="180">
        <f t="shared" si="1000"/>
        <v>7.5234098883082776</v>
      </c>
      <c r="BA164" s="180">
        <f t="shared" si="1000"/>
        <v>5.6029666650678562</v>
      </c>
      <c r="BB164" s="180">
        <f t="shared" si="1000"/>
        <v>6.2436871180104943</v>
      </c>
      <c r="BC164" s="180">
        <f t="shared" si="1000"/>
        <v>6.3055185308777046</v>
      </c>
      <c r="BD164" s="180">
        <f t="shared" si="1000"/>
        <v>8.1277128348601391</v>
      </c>
      <c r="BE164" s="9">
        <f t="shared" ref="BE164:BE166" si="1001">SUM(G164:BD164)</f>
        <v>250.29958150281897</v>
      </c>
      <c r="BF164" s="180"/>
      <c r="BG164" s="359">
        <f t="shared" si="992"/>
        <v>9361.5509184741259</v>
      </c>
      <c r="BH164" s="359">
        <f t="shared" si="992"/>
        <v>38659.931415881627</v>
      </c>
      <c r="BI164" s="359">
        <f t="shared" si="992"/>
        <v>111141.83274883161</v>
      </c>
      <c r="BJ164" s="359">
        <f t="shared" si="992"/>
        <v>25469.855203792864</v>
      </c>
      <c r="BK164" s="359">
        <f t="shared" si="992"/>
        <v>32272.005056802773</v>
      </c>
      <c r="BL164" s="359">
        <f t="shared" si="992"/>
        <v>87982.689422818861</v>
      </c>
      <c r="BM164" s="359">
        <f t="shared" si="992"/>
        <v>65033.719271616952</v>
      </c>
      <c r="BN164" s="359">
        <f t="shared" si="992"/>
        <v>60285.251017552262</v>
      </c>
      <c r="BO164" s="359">
        <f t="shared" si="992"/>
        <v>14498.052553103986</v>
      </c>
      <c r="BP164" s="359">
        <f t="shared" si="992"/>
        <v>122103.01678526965</v>
      </c>
      <c r="BQ164" s="359">
        <f t="shared" si="993"/>
        <v>180876.32483476886</v>
      </c>
      <c r="BR164" s="359">
        <f t="shared" si="993"/>
        <v>68636.147940937924</v>
      </c>
      <c r="BS164" s="359">
        <f t="shared" si="993"/>
        <v>80045.089372426082</v>
      </c>
      <c r="BT164" s="359">
        <f t="shared" si="993"/>
        <v>51887.740226027534</v>
      </c>
      <c r="BU164" s="359">
        <f t="shared" si="993"/>
        <v>42201.0488661708</v>
      </c>
      <c r="BV164" s="359">
        <f t="shared" si="993"/>
        <v>183626.50263572016</v>
      </c>
      <c r="BW164" s="359">
        <f t="shared" si="993"/>
        <v>50699.733483307944</v>
      </c>
      <c r="BX164" s="359">
        <f t="shared" si="993"/>
        <v>107372.29266843291</v>
      </c>
      <c r="BY164" s="359">
        <f t="shared" si="993"/>
        <v>70334.587819692388</v>
      </c>
      <c r="BZ164" s="359">
        <f t="shared" si="993"/>
        <v>42173.177472800671</v>
      </c>
      <c r="CA164" s="359">
        <f t="shared" si="994"/>
        <v>68909.661295956408</v>
      </c>
      <c r="CB164" s="359">
        <f t="shared" si="994"/>
        <v>47254.945819344313</v>
      </c>
      <c r="CC164" s="359">
        <f t="shared" si="994"/>
        <v>60832.304672838916</v>
      </c>
      <c r="CD164" s="359">
        <f t="shared" si="994"/>
        <v>43949.615923115998</v>
      </c>
      <c r="CE164" s="359">
        <f t="shared" si="994"/>
        <v>92164.399577907214</v>
      </c>
      <c r="CF164" s="359">
        <f t="shared" si="994"/>
        <v>91109.580861194729</v>
      </c>
      <c r="CG164" s="359">
        <f t="shared" si="994"/>
        <v>62512.933258098201</v>
      </c>
      <c r="CH164" s="359">
        <f t="shared" si="994"/>
        <v>96292.308445990479</v>
      </c>
      <c r="CI164" s="359">
        <f t="shared" si="994"/>
        <v>67656.768313594715</v>
      </c>
      <c r="CJ164" s="359">
        <f t="shared" si="994"/>
        <v>89429.546352854857</v>
      </c>
      <c r="CK164" s="359">
        <f t="shared" si="995"/>
        <v>55181.768869847852</v>
      </c>
      <c r="CL164" s="359">
        <f t="shared" si="995"/>
        <v>104444.60235280423</v>
      </c>
      <c r="CM164" s="359">
        <f t="shared" si="995"/>
        <v>8055.8250404836754</v>
      </c>
      <c r="CN164" s="359">
        <f t="shared" si="995"/>
        <v>6154.4840534068362</v>
      </c>
      <c r="CO164" s="359">
        <f t="shared" si="995"/>
        <v>15469.891332887457</v>
      </c>
      <c r="CP164" s="359">
        <f t="shared" si="995"/>
        <v>66359.615437698245</v>
      </c>
      <c r="CQ164" s="359">
        <f t="shared" si="995"/>
        <v>77605.785726909147</v>
      </c>
      <c r="CR164" s="359">
        <f t="shared" si="995"/>
        <v>61821.816859567356</v>
      </c>
      <c r="CS164" s="359">
        <f t="shared" si="995"/>
        <v>67144.675453548509</v>
      </c>
      <c r="CT164" s="359">
        <f t="shared" si="995"/>
        <v>156068.20157695984</v>
      </c>
      <c r="CU164" s="359">
        <f t="shared" si="996"/>
        <v>62303.146592802579</v>
      </c>
      <c r="CV164" s="359">
        <f t="shared" si="996"/>
        <v>240179.45043591474</v>
      </c>
      <c r="CW164" s="359">
        <f t="shared" si="996"/>
        <v>247303.26681290037</v>
      </c>
      <c r="CX164" s="359">
        <f t="shared" si="996"/>
        <v>202693.00651889364</v>
      </c>
      <c r="CY164" s="359">
        <f t="shared" si="996"/>
        <v>0</v>
      </c>
      <c r="CZ164" s="359">
        <f t="shared" si="996"/>
        <v>208567.8738480575</v>
      </c>
      <c r="DA164" s="359">
        <f t="shared" si="996"/>
        <v>90625.202148207158</v>
      </c>
      <c r="DB164" s="359">
        <f t="shared" si="996"/>
        <v>146201.35573351441</v>
      </c>
      <c r="DC164" s="359">
        <f t="shared" si="996"/>
        <v>274710.72727767617</v>
      </c>
      <c r="DD164" s="359">
        <f t="shared" si="996"/>
        <v>235023.36216109031</v>
      </c>
      <c r="DE164" s="9">
        <f t="shared" si="997"/>
        <v>4490686.6724684965</v>
      </c>
      <c r="DF164" s="1"/>
      <c r="DG164" s="221">
        <f t="shared" ref="DG164:DG173" si="1002">BG164/G164</f>
        <v>10597.87678546713</v>
      </c>
      <c r="DH164" s="221">
        <f t="shared" ref="DH164:DH173" si="1003">BH164/H164</f>
        <v>14363.200600618668</v>
      </c>
      <c r="DI164" s="221">
        <f t="shared" ref="DI164:DI173" si="1004">BI164/I164</f>
        <v>27992.348317787928</v>
      </c>
      <c r="DJ164" s="221">
        <f t="shared" ref="DJ164:DJ173" si="1005">BJ164/J164</f>
        <v>18997.740346193295</v>
      </c>
      <c r="DK164" s="221">
        <f t="shared" ref="DK164:DK173" si="1006">BK164/K164</f>
        <v>28672.056449711108</v>
      </c>
      <c r="DL164" s="221">
        <f t="shared" ref="DL164:DL173" si="1007">BL164/L164</f>
        <v>11868.478401071803</v>
      </c>
      <c r="DM164" s="221">
        <f t="shared" ref="DM164:DM173" si="1008">BM164/M164</f>
        <v>13017.657919771238</v>
      </c>
      <c r="DN164" s="221">
        <f t="shared" ref="DN164:DN173" si="1009">BN164/N164</f>
        <v>13493.64953690161</v>
      </c>
      <c r="DO164" s="221">
        <f t="shared" ref="DO164:DO173" si="1010">BO164/O164</f>
        <v>17990.41274822491</v>
      </c>
      <c r="DP164" s="221">
        <f t="shared" ref="DP164:DP173" si="1011">BP164/P164</f>
        <v>13447.989442540358</v>
      </c>
      <c r="DQ164" s="221">
        <f t="shared" ref="DQ164:DQ173" si="1012">BQ164/Q164</f>
        <v>35989.556401018257</v>
      </c>
      <c r="DR164" s="221">
        <f t="shared" ref="DR164:DR173" si="1013">BR164/R164</f>
        <v>25820.046708237118</v>
      </c>
      <c r="DS164" s="221">
        <f t="shared" ref="DS164:DS173" si="1014">BS164/S164</f>
        <v>15702.367015205433</v>
      </c>
      <c r="DT164" s="221">
        <f t="shared" ref="DT164:DT173" si="1015">BT164/T164</f>
        <v>23540.561472719219</v>
      </c>
      <c r="DU164" s="221">
        <f t="shared" ref="DU164:DU173" si="1016">BU164/U164</f>
        <v>14598.863277179316</v>
      </c>
      <c r="DV164" s="221">
        <f t="shared" ref="DV164:DV173" si="1017">BV164/V164</f>
        <v>11851.64674089851</v>
      </c>
      <c r="DW164" s="221">
        <f t="shared" ref="DW164:DW173" si="1018">BW164/W164</f>
        <v>13015.590842675661</v>
      </c>
      <c r="DX164" s="221">
        <f t="shared" ref="DX164:DX173" si="1019">BX164/X164</f>
        <v>39832.885695803809</v>
      </c>
      <c r="DY164" s="221">
        <f t="shared" ref="DY164:DY173" si="1020">BY164/Y164</f>
        <v>14848.455101853826</v>
      </c>
      <c r="DZ164" s="221">
        <f t="shared" ref="DZ164:DZ173" si="1021">BZ164/Z164</f>
        <v>12722.260664181536</v>
      </c>
      <c r="EA164" s="221">
        <f t="shared" ref="EA164:EA173" si="1022">CA164/AA164</f>
        <v>17500.492502920566</v>
      </c>
      <c r="EB164" s="221">
        <f t="shared" ref="EB164:EB173" si="1023">CB164/AB164</f>
        <v>14458.837874250867</v>
      </c>
      <c r="EC164" s="221">
        <f t="shared" ref="EC164:EC173" si="1024">CC164/AC164</f>
        <v>21626.112473161811</v>
      </c>
      <c r="ED164" s="221">
        <f t="shared" ref="ED164:ED173" si="1025">CD164/AD164</f>
        <v>18663.885918256648</v>
      </c>
      <c r="EE164" s="221">
        <f t="shared" ref="EE164:EE173" si="1026">CE164/AE164</f>
        <v>25596.875981330359</v>
      </c>
      <c r="EF164" s="221">
        <f t="shared" ref="EF164:EF173" si="1027">CF164/AF164</f>
        <v>22817.064112744167</v>
      </c>
      <c r="EG164" s="221">
        <f t="shared" ref="EG164:EG173" si="1028">CG164/AG164</f>
        <v>18638.843743746907</v>
      </c>
      <c r="EH164" s="221">
        <f t="shared" ref="EH164:EH173" si="1029">CH164/AH164</f>
        <v>28266.994347532698</v>
      </c>
      <c r="EI164" s="221">
        <f t="shared" ref="EI164:EI173" si="1030">CI164/AI164</f>
        <v>19836.444095210241</v>
      </c>
      <c r="EJ164" s="221">
        <f t="shared" ref="EJ164:EJ173" si="1031">CJ164/AJ164</f>
        <v>16748.658784056766</v>
      </c>
      <c r="EK164" s="221">
        <f t="shared" ref="EK164:EK173" si="1032">CK164/AK164</f>
        <v>15142.037624299393</v>
      </c>
      <c r="EL164" s="221">
        <f t="shared" ref="EL164:EL173" si="1033">CL164/AL164</f>
        <v>17326.372999364485</v>
      </c>
      <c r="EM164" s="221">
        <f t="shared" ref="EM164:EM173" si="1034">CM164/AM164</f>
        <v>14654.541314461108</v>
      </c>
      <c r="EN164" s="221">
        <f t="shared" ref="EN164:EN173" si="1035">CN164/AN164</f>
        <v>10915.847899710345</v>
      </c>
      <c r="EO164" s="221">
        <f t="shared" ref="EO164:EO173" si="1036">CO164/AO164</f>
        <v>12753.759996879355</v>
      </c>
      <c r="EP164" s="221">
        <f t="shared" ref="EP164:EP173" si="1037">CP164/AP164</f>
        <v>13134.118077389241</v>
      </c>
      <c r="EQ164" s="221">
        <f t="shared" ref="EQ164:EQ173" si="1038">CQ164/AQ164</f>
        <v>20630.989501407745</v>
      </c>
      <c r="ER164" s="221">
        <f t="shared" ref="ER164:ER173" si="1039">CR164/AR164</f>
        <v>10625.666327246914</v>
      </c>
      <c r="ES164" s="221">
        <f t="shared" ref="ES164:ES173" si="1040">CS164/AS164</f>
        <v>11296.329001577824</v>
      </c>
      <c r="ET164" s="221">
        <f t="shared" ref="ET164:ET173" si="1041">CT164/AT164</f>
        <v>15484.06866462879</v>
      </c>
      <c r="EU164" s="221">
        <f t="shared" ref="EU164:EU173" si="1042">CU164/AU164</f>
        <v>14930.912532343589</v>
      </c>
      <c r="EV164" s="221">
        <f t="shared" ref="EV164:EV173" si="1043">CV164/AV164</f>
        <v>15696.177839860542</v>
      </c>
      <c r="EW164" s="221">
        <f t="shared" ref="EW164:EW173" si="1044">CW164/AW164</f>
        <v>13628.32015464564</v>
      </c>
      <c r="EX164" s="221">
        <f t="shared" ref="EX164:EX173" si="1045">CX164/AX164</f>
        <v>12702.76147540111</v>
      </c>
      <c r="EY164" s="221"/>
      <c r="EZ164" s="221">
        <f t="shared" ref="EZ164:EZ173" si="1046">CZ164/AZ164</f>
        <v>27722.519036505175</v>
      </c>
      <c r="FA164" s="221">
        <f t="shared" ref="FA164:FA173" si="1047">DA164/BA164</f>
        <v>16174.503181183858</v>
      </c>
      <c r="FB164" s="221">
        <f t="shared" ref="FB164:FB173" si="1048">DB164/BB164</f>
        <v>23415.868375560181</v>
      </c>
      <c r="FC164" s="221">
        <f t="shared" ref="FC164:FC173" si="1049">DC164/BC164</f>
        <v>43566.714764604374</v>
      </c>
      <c r="FD164" s="221">
        <f t="shared" ref="FD164:FD173" si="1050">DD164/BD164</f>
        <v>28916.297479539895</v>
      </c>
      <c r="FE164" s="222">
        <f t="shared" ref="FE164:FE166" si="1051">DE164/BE164</f>
        <v>17941.247226647563</v>
      </c>
    </row>
    <row r="165" spans="1:161">
      <c r="A165" s="1" t="s">
        <v>117</v>
      </c>
      <c r="B165" s="2" t="s">
        <v>368</v>
      </c>
      <c r="C165" s="37" t="s">
        <v>310</v>
      </c>
      <c r="D165" s="1">
        <v>4</v>
      </c>
      <c r="E165" s="2">
        <v>3</v>
      </c>
      <c r="F165" s="65" t="s">
        <v>344</v>
      </c>
      <c r="G165" s="180">
        <f t="shared" ref="G165:V165" si="1052">G132</f>
        <v>3.442436192387889</v>
      </c>
      <c r="H165" s="180">
        <f t="shared" si="1052"/>
        <v>10.48930743436209</v>
      </c>
      <c r="I165" s="180">
        <f t="shared" si="1052"/>
        <v>15.473023379815242</v>
      </c>
      <c r="J165" s="180">
        <f t="shared" si="1052"/>
        <v>5.2247015775139998</v>
      </c>
      <c r="K165" s="180">
        <f t="shared" si="1052"/>
        <v>4.386357925884532</v>
      </c>
      <c r="L165" s="180">
        <f t="shared" si="1052"/>
        <v>28.889441809329181</v>
      </c>
      <c r="M165" s="180">
        <f t="shared" si="1052"/>
        <v>19.468957555680138</v>
      </c>
      <c r="N165" s="180">
        <f t="shared" si="1052"/>
        <v>17.410795260700304</v>
      </c>
      <c r="O165" s="180">
        <f t="shared" si="1052"/>
        <v>3.1405484919539579</v>
      </c>
      <c r="P165" s="180">
        <f t="shared" si="1052"/>
        <v>35.383924189987106</v>
      </c>
      <c r="Q165" s="180">
        <f t="shared" si="1052"/>
        <v>19.585839564417764</v>
      </c>
      <c r="R165" s="180">
        <f t="shared" si="1052"/>
        <v>10.359357942639623</v>
      </c>
      <c r="S165" s="180">
        <f t="shared" si="1052"/>
        <v>19.865821599822819</v>
      </c>
      <c r="T165" s="180">
        <f t="shared" si="1052"/>
        <v>8.5898365727249129</v>
      </c>
      <c r="U165" s="180">
        <f t="shared" si="1052"/>
        <v>11.265258583741085</v>
      </c>
      <c r="V165" s="180">
        <f t="shared" si="1052"/>
        <v>60.380071898441336</v>
      </c>
      <c r="W165" s="180">
        <f t="shared" ref="W165:BD165" si="1053">W132</f>
        <v>15.180243917463036</v>
      </c>
      <c r="X165" s="180">
        <f t="shared" si="1053"/>
        <v>10.504791034764997</v>
      </c>
      <c r="Y165" s="180">
        <f t="shared" si="1053"/>
        <v>18.459699960827269</v>
      </c>
      <c r="Z165" s="180">
        <f t="shared" si="1053"/>
        <v>12.918407956328643</v>
      </c>
      <c r="AA165" s="180">
        <f t="shared" si="1053"/>
        <v>15.344996921373159</v>
      </c>
      <c r="AB165" s="180">
        <f t="shared" si="1053"/>
        <v>12.736521784273855</v>
      </c>
      <c r="AC165" s="180">
        <f t="shared" si="1053"/>
        <v>10.96207512908844</v>
      </c>
      <c r="AD165" s="180">
        <f t="shared" si="1053"/>
        <v>9.1767726867838828</v>
      </c>
      <c r="AE165" s="180">
        <f t="shared" si="1053"/>
        <v>14.031793835011049</v>
      </c>
      <c r="AF165" s="180">
        <f t="shared" si="1053"/>
        <v>15.56113416909197</v>
      </c>
      <c r="AG165" s="180">
        <f t="shared" si="1053"/>
        <v>13.070369679981198</v>
      </c>
      <c r="AH165" s="180">
        <f t="shared" si="1053"/>
        <v>13.275440099991293</v>
      </c>
      <c r="AI165" s="180">
        <f t="shared" si="1053"/>
        <v>13.291818062877711</v>
      </c>
      <c r="AJ165" s="180">
        <f t="shared" si="1053"/>
        <v>20.808364848317179</v>
      </c>
      <c r="AK165" s="180">
        <f t="shared" si="1053"/>
        <v>14.201959115931807</v>
      </c>
      <c r="AL165" s="180">
        <f t="shared" si="1053"/>
        <v>23.491746321284083</v>
      </c>
      <c r="AM165" s="180">
        <f t="shared" si="1053"/>
        <v>2.1422727181400383</v>
      </c>
      <c r="AN165" s="180">
        <f t="shared" si="1053"/>
        <v>2.1972078215963964</v>
      </c>
      <c r="AO165" s="180">
        <f t="shared" si="1053"/>
        <v>4.7270041566268732</v>
      </c>
      <c r="AP165" s="180">
        <f t="shared" si="1053"/>
        <v>19.689736558155392</v>
      </c>
      <c r="AQ165" s="180">
        <f t="shared" si="1053"/>
        <v>14.659224755232788</v>
      </c>
      <c r="AR165" s="180">
        <f t="shared" si="1053"/>
        <v>22.67370811950002</v>
      </c>
      <c r="AS165" s="180">
        <f t="shared" si="1053"/>
        <v>23.163874732465871</v>
      </c>
      <c r="AT165" s="180">
        <f t="shared" si="1053"/>
        <v>39.279531446229157</v>
      </c>
      <c r="AU165" s="180">
        <f t="shared" si="1053"/>
        <v>16.261499532407843</v>
      </c>
      <c r="AV165" s="180">
        <f t="shared" si="1053"/>
        <v>59.631934353774042</v>
      </c>
      <c r="AW165" s="180">
        <f t="shared" si="1053"/>
        <v>70.717107250546619</v>
      </c>
      <c r="AX165" s="180">
        <f t="shared" si="1053"/>
        <v>62.183846485019231</v>
      </c>
      <c r="AY165" s="180">
        <f t="shared" si="1053"/>
        <v>0</v>
      </c>
      <c r="AZ165" s="180">
        <f t="shared" si="1053"/>
        <v>29.319170888260199</v>
      </c>
      <c r="BA165" s="180">
        <f t="shared" si="1053"/>
        <v>21.835090680043852</v>
      </c>
      <c r="BB165" s="180">
        <f t="shared" si="1053"/>
        <v>24.33201597459972</v>
      </c>
      <c r="BC165" s="180">
        <f t="shared" si="1053"/>
        <v>24.572976627685172</v>
      </c>
      <c r="BD165" s="180">
        <f t="shared" si="1053"/>
        <v>31.674175018204952</v>
      </c>
      <c r="BE165" s="9">
        <f t="shared" si="1001"/>
        <v>975.43219262127957</v>
      </c>
      <c r="BF165" s="180"/>
      <c r="BG165" s="359">
        <f t="shared" si="992"/>
        <v>18795.91355752818</v>
      </c>
      <c r="BH165" s="359">
        <f t="shared" si="992"/>
        <v>76408.003240641177</v>
      </c>
      <c r="BI165" s="359">
        <f t="shared" si="992"/>
        <v>218216.37306673129</v>
      </c>
      <c r="BJ165" s="359">
        <f t="shared" si="992"/>
        <v>50440.382593320188</v>
      </c>
      <c r="BK165" s="359">
        <f t="shared" si="992"/>
        <v>63277.891923190145</v>
      </c>
      <c r="BL165" s="359">
        <f t="shared" si="992"/>
        <v>185287.30364556276</v>
      </c>
      <c r="BM165" s="359">
        <f t="shared" si="992"/>
        <v>129140.13028061061</v>
      </c>
      <c r="BN165" s="359">
        <f t="shared" si="992"/>
        <v>119006.7649228166</v>
      </c>
      <c r="BO165" s="359">
        <f t="shared" si="992"/>
        <v>29134.5506383924</v>
      </c>
      <c r="BP165" s="359">
        <f t="shared" si="992"/>
        <v>244919.50403502744</v>
      </c>
      <c r="BQ165" s="359">
        <f t="shared" si="993"/>
        <v>353758.07290291932</v>
      </c>
      <c r="BR165" s="359">
        <f t="shared" si="993"/>
        <v>134899.0310266868</v>
      </c>
      <c r="BS165" s="359">
        <f t="shared" si="993"/>
        <v>158445.57929050332</v>
      </c>
      <c r="BT165" s="359">
        <f t="shared" si="993"/>
        <v>101920.185764473</v>
      </c>
      <c r="BU165" s="359">
        <f t="shared" si="993"/>
        <v>83481.699211623069</v>
      </c>
      <c r="BV165" s="359">
        <f t="shared" si="993"/>
        <v>376103.54406342888</v>
      </c>
      <c r="BW165" s="359">
        <f t="shared" si="993"/>
        <v>100154.1385203188</v>
      </c>
      <c r="BX165" s="359">
        <f t="shared" si="993"/>
        <v>209507.53197280967</v>
      </c>
      <c r="BY165" s="359">
        <f t="shared" si="993"/>
        <v>140022.07866739473</v>
      </c>
      <c r="BZ165" s="359">
        <f t="shared" si="993"/>
        <v>83823.571696778497</v>
      </c>
      <c r="CA165" s="359">
        <f t="shared" si="994"/>
        <v>135135.98642661428</v>
      </c>
      <c r="CB165" s="359">
        <f t="shared" si="994"/>
        <v>93059.662650621525</v>
      </c>
      <c r="CC165" s="359">
        <f t="shared" si="994"/>
        <v>120803.40937200736</v>
      </c>
      <c r="CD165" s="359">
        <f t="shared" si="994"/>
        <v>86013.201600670931</v>
      </c>
      <c r="CE165" s="359">
        <f t="shared" si="994"/>
        <v>180168.70740139962</v>
      </c>
      <c r="CF165" s="359">
        <f t="shared" si="994"/>
        <v>179110.37774361539</v>
      </c>
      <c r="CG165" s="359">
        <f t="shared" si="994"/>
        <v>122800.60352629639</v>
      </c>
      <c r="CH165" s="359">
        <f t="shared" si="994"/>
        <v>187934.87665808728</v>
      </c>
      <c r="CI165" s="359">
        <f t="shared" si="994"/>
        <v>135071.98205456813</v>
      </c>
      <c r="CJ165" s="359">
        <f t="shared" si="994"/>
        <v>176261.90797634405</v>
      </c>
      <c r="CK165" s="359">
        <f t="shared" si="995"/>
        <v>110060.4158972873</v>
      </c>
      <c r="CL165" s="359">
        <f t="shared" si="995"/>
        <v>204706.36128657969</v>
      </c>
      <c r="CM165" s="359">
        <f t="shared" si="995"/>
        <v>16160.114426406246</v>
      </c>
      <c r="CN165" s="359">
        <f t="shared" si="995"/>
        <v>12607.577172912373</v>
      </c>
      <c r="CO165" s="359">
        <f t="shared" si="995"/>
        <v>31231.160739182495</v>
      </c>
      <c r="CP165" s="359">
        <f t="shared" si="995"/>
        <v>132994.64584106821</v>
      </c>
      <c r="CQ165" s="359">
        <f t="shared" si="995"/>
        <v>152366.09935868188</v>
      </c>
      <c r="CR165" s="359">
        <f t="shared" si="995"/>
        <v>123839.17326918678</v>
      </c>
      <c r="CS165" s="359">
        <f t="shared" si="995"/>
        <v>136387.85264180883</v>
      </c>
      <c r="CT165" s="359">
        <f t="shared" si="995"/>
        <v>307427.7873297779</v>
      </c>
      <c r="CU165" s="359">
        <f t="shared" si="996"/>
        <v>123243.09251540882</v>
      </c>
      <c r="CV165" s="359">
        <f t="shared" si="996"/>
        <v>473956.01263793872</v>
      </c>
      <c r="CW165" s="359">
        <f t="shared" si="996"/>
        <v>487218.63024761825</v>
      </c>
      <c r="CX165" s="359">
        <f t="shared" si="996"/>
        <v>397139.17380094645</v>
      </c>
      <c r="CY165" s="359">
        <f t="shared" si="996"/>
        <v>0</v>
      </c>
      <c r="CZ165" s="359">
        <f t="shared" si="996"/>
        <v>410257.84044095327</v>
      </c>
      <c r="DA165" s="359">
        <f t="shared" si="996"/>
        <v>182371.36745286229</v>
      </c>
      <c r="DB165" s="359">
        <f t="shared" si="996"/>
        <v>291800.45684046956</v>
      </c>
      <c r="DC165" s="359">
        <f t="shared" si="996"/>
        <v>540123.37875517702</v>
      </c>
      <c r="DD165" s="359">
        <f t="shared" si="996"/>
        <v>464653.62480179413</v>
      </c>
      <c r="DE165" s="9">
        <f t="shared" si="997"/>
        <v>8891647.7318870425</v>
      </c>
      <c r="DF165" s="1"/>
      <c r="DG165" s="221">
        <f t="shared" si="1002"/>
        <v>5460.0615689234191</v>
      </c>
      <c r="DH165" s="221">
        <f t="shared" si="1003"/>
        <v>7284.3706525690131</v>
      </c>
      <c r="DI165" s="221">
        <f t="shared" si="1004"/>
        <v>14103.020961720858</v>
      </c>
      <c r="DJ165" s="221">
        <f t="shared" si="1005"/>
        <v>9654.2131344696936</v>
      </c>
      <c r="DK165" s="221">
        <f t="shared" si="1006"/>
        <v>14426.066680463571</v>
      </c>
      <c r="DL165" s="221">
        <f t="shared" si="1007"/>
        <v>6413.6685252855414</v>
      </c>
      <c r="DM165" s="221">
        <f t="shared" si="1008"/>
        <v>6633.1301977148496</v>
      </c>
      <c r="DN165" s="221">
        <f t="shared" si="1009"/>
        <v>6835.2285545186442</v>
      </c>
      <c r="DO165" s="221">
        <f t="shared" si="1010"/>
        <v>9276.8988324920683</v>
      </c>
      <c r="DP165" s="221">
        <f t="shared" si="1011"/>
        <v>6921.7733657798881</v>
      </c>
      <c r="DQ165" s="221">
        <f t="shared" si="1012"/>
        <v>18061.930495213655</v>
      </c>
      <c r="DR165" s="221">
        <f t="shared" si="1013"/>
        <v>13021.94902170875</v>
      </c>
      <c r="DS165" s="221">
        <f t="shared" si="1014"/>
        <v>7975.7878874698272</v>
      </c>
      <c r="DT165" s="221">
        <f t="shared" si="1015"/>
        <v>11865.206619657649</v>
      </c>
      <c r="DU165" s="221">
        <f t="shared" si="1016"/>
        <v>7410.5444265709511</v>
      </c>
      <c r="DV165" s="221">
        <f t="shared" si="1017"/>
        <v>6228.9350151160997</v>
      </c>
      <c r="DW165" s="221">
        <f t="shared" si="1018"/>
        <v>6597.6633224650341</v>
      </c>
      <c r="DX165" s="221">
        <f t="shared" si="1019"/>
        <v>19943.998055692555</v>
      </c>
      <c r="DY165" s="221">
        <f t="shared" si="1020"/>
        <v>7585.28464517468</v>
      </c>
      <c r="DZ165" s="221">
        <f t="shared" si="1021"/>
        <v>6488.6921035586183</v>
      </c>
      <c r="EA165" s="221">
        <f t="shared" si="1022"/>
        <v>8806.5176629909365</v>
      </c>
      <c r="EB165" s="221">
        <f t="shared" si="1023"/>
        <v>7306.5209031813483</v>
      </c>
      <c r="EC165" s="221">
        <f t="shared" si="1024"/>
        <v>11020.122371853591</v>
      </c>
      <c r="ED165" s="221">
        <f t="shared" si="1025"/>
        <v>9372.9249417439096</v>
      </c>
      <c r="EE165" s="221">
        <f t="shared" si="1026"/>
        <v>12840.033820327131</v>
      </c>
      <c r="EF165" s="221">
        <f t="shared" si="1027"/>
        <v>11510.110753968707</v>
      </c>
      <c r="EG165" s="221">
        <f t="shared" si="1028"/>
        <v>9395.3427892999771</v>
      </c>
      <c r="EH165" s="221">
        <f t="shared" si="1029"/>
        <v>14156.583528873784</v>
      </c>
      <c r="EI165" s="221">
        <f t="shared" si="1030"/>
        <v>10162.039640898058</v>
      </c>
      <c r="EJ165" s="221">
        <f t="shared" si="1031"/>
        <v>8470.7236374029053</v>
      </c>
      <c r="EK165" s="221">
        <f t="shared" si="1032"/>
        <v>7749.6643243974095</v>
      </c>
      <c r="EL165" s="221">
        <f t="shared" si="1033"/>
        <v>8713.9695145230999</v>
      </c>
      <c r="EM165" s="221">
        <f t="shared" si="1034"/>
        <v>7543.4440673999543</v>
      </c>
      <c r="EN165" s="221">
        <f t="shared" si="1035"/>
        <v>5737.9994049685529</v>
      </c>
      <c r="EO165" s="221">
        <f t="shared" si="1036"/>
        <v>6606.9670565867727</v>
      </c>
      <c r="EP165" s="221">
        <f t="shared" si="1037"/>
        <v>6754.5162652764129</v>
      </c>
      <c r="EQ165" s="221">
        <f t="shared" si="1038"/>
        <v>10393.871565704247</v>
      </c>
      <c r="ER165" s="221">
        <f t="shared" si="1039"/>
        <v>5461.7962186203522</v>
      </c>
      <c r="ES165" s="221">
        <f t="shared" si="1040"/>
        <v>5887.9550255316844</v>
      </c>
      <c r="ET165" s="221">
        <f t="shared" si="1041"/>
        <v>7826.6663580400482</v>
      </c>
      <c r="EU165" s="221">
        <f t="shared" si="1042"/>
        <v>7578.8270491165576</v>
      </c>
      <c r="EV165" s="221">
        <f t="shared" si="1043"/>
        <v>7948.0234504239679</v>
      </c>
      <c r="EW165" s="221">
        <f t="shared" si="1044"/>
        <v>6889.6855257587222</v>
      </c>
      <c r="EX165" s="221">
        <f t="shared" si="1045"/>
        <v>6386.5327773929457</v>
      </c>
      <c r="EY165" s="221"/>
      <c r="EZ165" s="221">
        <f t="shared" si="1046"/>
        <v>13992.818623845402</v>
      </c>
      <c r="FA165" s="221">
        <f t="shared" si="1047"/>
        <v>8352.2147961373175</v>
      </c>
      <c r="FB165" s="221">
        <f t="shared" si="1048"/>
        <v>11992.448843740736</v>
      </c>
      <c r="FC165" s="221">
        <f t="shared" si="1049"/>
        <v>21980.380600152705</v>
      </c>
      <c r="FD165" s="221">
        <f t="shared" si="1050"/>
        <v>14669.794068345307</v>
      </c>
      <c r="FE165" s="222">
        <f t="shared" si="1051"/>
        <v>9115.5979873829183</v>
      </c>
    </row>
    <row r="166" spans="1:161">
      <c r="A166" s="384" t="s">
        <v>117</v>
      </c>
      <c r="B166" s="385" t="s">
        <v>369</v>
      </c>
      <c r="C166" s="386" t="s">
        <v>310</v>
      </c>
      <c r="D166" s="384">
        <v>4</v>
      </c>
      <c r="E166" s="385">
        <v>3</v>
      </c>
      <c r="F166" s="388" t="s">
        <v>344</v>
      </c>
      <c r="G166" s="208">
        <f t="shared" ref="G166:BD166" si="1054">G133</f>
        <v>1.1714216832254458</v>
      </c>
      <c r="H166" s="208">
        <f t="shared" si="1054"/>
        <v>3.5693914088517391</v>
      </c>
      <c r="I166" s="208">
        <f t="shared" si="1054"/>
        <v>5.2652929725320234</v>
      </c>
      <c r="J166" s="208">
        <f t="shared" si="1054"/>
        <v>1.7779062193848973</v>
      </c>
      <c r="K166" s="208">
        <f t="shared" si="1054"/>
        <v>1.4926274584641481</v>
      </c>
      <c r="L166" s="208">
        <f t="shared" si="1054"/>
        <v>9.8307467910547448</v>
      </c>
      <c r="M166" s="208">
        <f t="shared" si="1054"/>
        <v>6.6250636920882684</v>
      </c>
      <c r="N166" s="208">
        <f t="shared" si="1054"/>
        <v>5.924694591488028</v>
      </c>
      <c r="O166" s="208">
        <f t="shared" si="1054"/>
        <v>1.068692749870237</v>
      </c>
      <c r="P166" s="208">
        <f t="shared" si="1054"/>
        <v>12.040744901942338</v>
      </c>
      <c r="Q166" s="208">
        <f t="shared" si="1054"/>
        <v>6.6648373034966557</v>
      </c>
      <c r="R166" s="208">
        <f t="shared" si="1054"/>
        <v>3.5251710823677112</v>
      </c>
      <c r="S166" s="208">
        <f t="shared" si="1054"/>
        <v>6.7601119894624588</v>
      </c>
      <c r="T166" s="208">
        <f t="shared" si="1054"/>
        <v>2.9230231888984002</v>
      </c>
      <c r="U166" s="208">
        <f t="shared" si="1054"/>
        <v>3.8334387145116717</v>
      </c>
      <c r="V166" s="208">
        <f t="shared" si="1054"/>
        <v>20.546648217605011</v>
      </c>
      <c r="W166" s="208">
        <f t="shared" si="1054"/>
        <v>5.1656634684729923</v>
      </c>
      <c r="X166" s="208">
        <f t="shared" si="1054"/>
        <v>3.5746603010643159</v>
      </c>
      <c r="Y166" s="208">
        <f t="shared" si="1054"/>
        <v>6.2816248701327861</v>
      </c>
      <c r="Z166" s="208">
        <f t="shared" si="1054"/>
        <v>4.3959865476252631</v>
      </c>
      <c r="AA166" s="208">
        <f t="shared" si="1054"/>
        <v>5.2217270322896896</v>
      </c>
      <c r="AB166" s="208">
        <f t="shared" si="1054"/>
        <v>4.3340927625509034</v>
      </c>
      <c r="AC166" s="208">
        <f t="shared" si="1054"/>
        <v>3.7302688508085642</v>
      </c>
      <c r="AD166" s="208">
        <f t="shared" si="1054"/>
        <v>3.1227508388101426</v>
      </c>
      <c r="AE166" s="208">
        <f t="shared" si="1054"/>
        <v>4.7748590342002082</v>
      </c>
      <c r="AF166" s="208">
        <f t="shared" si="1054"/>
        <v>5.2952760668630381</v>
      </c>
      <c r="AG166" s="208">
        <f t="shared" si="1054"/>
        <v>4.447697384996931</v>
      </c>
      <c r="AH166" s="208">
        <f t="shared" si="1054"/>
        <v>4.51748050461413</v>
      </c>
      <c r="AI166" s="208">
        <f t="shared" si="1054"/>
        <v>4.5230537381557232</v>
      </c>
      <c r="AJ166" s="208">
        <f t="shared" si="1054"/>
        <v>7.0808486820133707</v>
      </c>
      <c r="AK166" s="208">
        <f t="shared" si="1054"/>
        <v>4.8327643340118662</v>
      </c>
      <c r="AL166" s="208">
        <f t="shared" si="1054"/>
        <v>7.9939727215379577</v>
      </c>
      <c r="AM166" s="208">
        <f t="shared" si="1054"/>
        <v>0.72899091607295874</v>
      </c>
      <c r="AN166" s="208">
        <f t="shared" si="1054"/>
        <v>0.74768470377520013</v>
      </c>
      <c r="AO166" s="208">
        <f t="shared" si="1054"/>
        <v>1.6085454766057703</v>
      </c>
      <c r="AP166" s="208">
        <f t="shared" si="1054"/>
        <v>6.7001922627418891</v>
      </c>
      <c r="AQ166" s="208">
        <f t="shared" si="1054"/>
        <v>4.9883666037229446</v>
      </c>
      <c r="AR166" s="208">
        <f t="shared" si="1054"/>
        <v>7.7156036730729269</v>
      </c>
      <c r="AS166" s="208">
        <f t="shared" si="1054"/>
        <v>7.882401768006698</v>
      </c>
      <c r="AT166" s="208">
        <f t="shared" si="1054"/>
        <v>13.366375517662441</v>
      </c>
      <c r="AU166" s="208">
        <f t="shared" si="1054"/>
        <v>5.5336023936029353</v>
      </c>
      <c r="AV166" s="208">
        <f t="shared" si="1054"/>
        <v>20.292065563670498</v>
      </c>
      <c r="AW166" s="208">
        <f t="shared" si="1054"/>
        <v>24.064223177599988</v>
      </c>
      <c r="AX166" s="208">
        <f t="shared" si="1054"/>
        <v>21.16045208913085</v>
      </c>
      <c r="AY166" s="208">
        <f t="shared" si="1054"/>
        <v>0</v>
      </c>
      <c r="AZ166" s="208">
        <f t="shared" si="1054"/>
        <v>9.9769786840627948</v>
      </c>
      <c r="BA166" s="208">
        <f t="shared" si="1054"/>
        <v>7.4302317452846216</v>
      </c>
      <c r="BB166" s="208">
        <f t="shared" si="1054"/>
        <v>8.2799068788149537</v>
      </c>
      <c r="BC166" s="208">
        <f t="shared" si="1054"/>
        <v>8.3619030344597931</v>
      </c>
      <c r="BD166" s="208">
        <f t="shared" si="1054"/>
        <v>10.778359667682174</v>
      </c>
      <c r="BE166" s="389">
        <f t="shared" si="1001"/>
        <v>331.92842425936107</v>
      </c>
      <c r="BF166" s="208"/>
      <c r="BG166" s="208">
        <f t="shared" si="992"/>
        <v>3198.6222356630219</v>
      </c>
      <c r="BH166" s="208">
        <f t="shared" si="992"/>
        <v>12577.369383309131</v>
      </c>
      <c r="BI166" s="208">
        <f t="shared" si="992"/>
        <v>35404.781017514295</v>
      </c>
      <c r="BJ166" s="208">
        <f t="shared" si="992"/>
        <v>8339.0439860146635</v>
      </c>
      <c r="BK166" s="208">
        <f t="shared" si="992"/>
        <v>10236.059939030065</v>
      </c>
      <c r="BL166" s="208">
        <f t="shared" si="992"/>
        <v>34562.425335978798</v>
      </c>
      <c r="BM166" s="208">
        <f t="shared" si="992"/>
        <v>21473.737522179104</v>
      </c>
      <c r="BN166" s="208">
        <f t="shared" si="992"/>
        <v>19538.917618778021</v>
      </c>
      <c r="BO166" s="208">
        <f t="shared" si="992"/>
        <v>4967.0271619395135</v>
      </c>
      <c r="BP166" s="208">
        <f t="shared" si="992"/>
        <v>41596.650410085953</v>
      </c>
      <c r="BQ166" s="208">
        <f t="shared" si="993"/>
        <v>56902.413153827656</v>
      </c>
      <c r="BR166" s="208">
        <f t="shared" si="993"/>
        <v>21936.558246379518</v>
      </c>
      <c r="BS166" s="208">
        <f t="shared" si="993"/>
        <v>26168.174005153633</v>
      </c>
      <c r="BT166" s="208">
        <f t="shared" si="993"/>
        <v>16551.796313717001</v>
      </c>
      <c r="BU166" s="208">
        <f t="shared" si="993"/>
        <v>13768.485465020711</v>
      </c>
      <c r="BV166" s="208">
        <f t="shared" si="993"/>
        <v>66608.426010286857</v>
      </c>
      <c r="BW166" s="208">
        <f t="shared" si="993"/>
        <v>16468.532205425683</v>
      </c>
      <c r="BX166" s="208">
        <f t="shared" si="993"/>
        <v>33522.567099906591</v>
      </c>
      <c r="BY166" s="208">
        <f t="shared" si="993"/>
        <v>23409.446553309968</v>
      </c>
      <c r="BZ166" s="208">
        <f t="shared" si="993"/>
        <v>13966.260881856735</v>
      </c>
      <c r="CA166" s="208">
        <f t="shared" si="994"/>
        <v>21867.333945553728</v>
      </c>
      <c r="CB166" s="208">
        <f t="shared" si="994"/>
        <v>15198.722406247532</v>
      </c>
      <c r="CC166" s="208">
        <f t="shared" si="994"/>
        <v>20089.687097017897</v>
      </c>
      <c r="CD166" s="208">
        <f t="shared" si="994"/>
        <v>13855.681387989147</v>
      </c>
      <c r="CE166" s="208">
        <f t="shared" si="994"/>
        <v>28949.193312135281</v>
      </c>
      <c r="CF166" s="208">
        <f t="shared" si="994"/>
        <v>29140.866562385127</v>
      </c>
      <c r="CG166" s="208">
        <f t="shared" si="994"/>
        <v>19946.334710807168</v>
      </c>
      <c r="CH166" s="208">
        <f t="shared" si="994"/>
        <v>30087.732290438005</v>
      </c>
      <c r="CI166" s="208">
        <f t="shared" si="994"/>
        <v>22716.667058045296</v>
      </c>
      <c r="CJ166" s="208">
        <f t="shared" si="994"/>
        <v>28840.226073049766</v>
      </c>
      <c r="CK166" s="208">
        <f t="shared" si="995"/>
        <v>18472.729706666829</v>
      </c>
      <c r="CL166" s="208">
        <f t="shared" si="995"/>
        <v>33083.42659312157</v>
      </c>
      <c r="CM166" s="208">
        <f t="shared" si="995"/>
        <v>2745.0914363059283</v>
      </c>
      <c r="CN166" s="208">
        <f t="shared" si="995"/>
        <v>2233.4964579569842</v>
      </c>
      <c r="CO166" s="208">
        <f t="shared" si="995"/>
        <v>5374.8316325797441</v>
      </c>
      <c r="CP166" s="208">
        <f t="shared" si="995"/>
        <v>22548.09481062102</v>
      </c>
      <c r="CQ166" s="208">
        <f t="shared" si="995"/>
        <v>24718.868159435518</v>
      </c>
      <c r="CR166" s="208">
        <f t="shared" si="995"/>
        <v>20974.405398912768</v>
      </c>
      <c r="CS166" s="208">
        <f t="shared" si="995"/>
        <v>23763.105896022756</v>
      </c>
      <c r="CT166" s="208">
        <f t="shared" si="995"/>
        <v>50238.817040579706</v>
      </c>
      <c r="CU166" s="208">
        <f t="shared" si="996"/>
        <v>20324.700713359041</v>
      </c>
      <c r="CV166" s="208">
        <f t="shared" si="996"/>
        <v>77753.940090711578</v>
      </c>
      <c r="CW166" s="208">
        <f t="shared" si="996"/>
        <v>79645.847892212376</v>
      </c>
      <c r="CX166" s="208">
        <f t="shared" si="996"/>
        <v>64136.797266442496</v>
      </c>
      <c r="CY166" s="208">
        <f t="shared" si="996"/>
        <v>0</v>
      </c>
      <c r="CZ166" s="208">
        <f t="shared" si="996"/>
        <v>66833.601824983096</v>
      </c>
      <c r="DA166" s="208">
        <f t="shared" si="996"/>
        <v>31181.32389891156</v>
      </c>
      <c r="DB166" s="208">
        <f t="shared" si="996"/>
        <v>49047.237614381585</v>
      </c>
      <c r="DC166" s="208">
        <f t="shared" si="996"/>
        <v>87903.924436568035</v>
      </c>
      <c r="DD166" s="208">
        <f t="shared" si="996"/>
        <v>76539.292859690686</v>
      </c>
      <c r="DE166" s="389">
        <f t="shared" si="997"/>
        <v>1469409.2731185092</v>
      </c>
      <c r="DF166" s="384"/>
      <c r="DG166" s="390">
        <f t="shared" si="1002"/>
        <v>2730.5472328767123</v>
      </c>
      <c r="DH166" s="390">
        <f t="shared" si="1003"/>
        <v>3523.67335006144</v>
      </c>
      <c r="DI166" s="390">
        <f t="shared" si="1004"/>
        <v>6724.1806300644485</v>
      </c>
      <c r="DJ166" s="390">
        <f t="shared" si="1005"/>
        <v>4690.3733701430692</v>
      </c>
      <c r="DK166" s="390">
        <f t="shared" si="1006"/>
        <v>6857.7459706942191</v>
      </c>
      <c r="DL166" s="390">
        <f t="shared" si="1007"/>
        <v>3515.7476914600279</v>
      </c>
      <c r="DM166" s="390">
        <f t="shared" si="1008"/>
        <v>3241.287709856028</v>
      </c>
      <c r="DN166" s="390">
        <f t="shared" si="1009"/>
        <v>3297.8776065266661</v>
      </c>
      <c r="DO166" s="390">
        <f t="shared" si="1010"/>
        <v>4647.7597630774799</v>
      </c>
      <c r="DP166" s="390">
        <f t="shared" si="1011"/>
        <v>3454.6575605447665</v>
      </c>
      <c r="DQ166" s="390">
        <f t="shared" si="1012"/>
        <v>8537.7047574701101</v>
      </c>
      <c r="DR166" s="390">
        <f t="shared" si="1013"/>
        <v>6222.8350720628405</v>
      </c>
      <c r="DS166" s="390">
        <f t="shared" si="1014"/>
        <v>3870.9675292279348</v>
      </c>
      <c r="DT166" s="390">
        <f t="shared" si="1015"/>
        <v>5662.5607270515284</v>
      </c>
      <c r="DU166" s="390">
        <f t="shared" si="1016"/>
        <v>3591.6800790108964</v>
      </c>
      <c r="DV166" s="390">
        <f t="shared" si="1017"/>
        <v>3241.8146894253377</v>
      </c>
      <c r="DW166" s="390">
        <f t="shared" si="1018"/>
        <v>3188.0768667831744</v>
      </c>
      <c r="DX166" s="390">
        <f t="shared" si="1019"/>
        <v>9377.8329342023389</v>
      </c>
      <c r="DY166" s="390">
        <f t="shared" si="1020"/>
        <v>3726.6546534185381</v>
      </c>
      <c r="DZ166" s="390">
        <f t="shared" si="1021"/>
        <v>3177.0481393764476</v>
      </c>
      <c r="EA166" s="390">
        <f t="shared" si="1022"/>
        <v>4187.7589177550435</v>
      </c>
      <c r="EB166" s="390">
        <f t="shared" si="1023"/>
        <v>3506.782904503887</v>
      </c>
      <c r="EC166" s="390">
        <f t="shared" si="1024"/>
        <v>5385.5869108907</v>
      </c>
      <c r="ED166" s="390">
        <f t="shared" si="1025"/>
        <v>4437.0115014582971</v>
      </c>
      <c r="EE166" s="390">
        <f t="shared" si="1026"/>
        <v>6062.8372701235749</v>
      </c>
      <c r="EF166" s="390">
        <f t="shared" si="1027"/>
        <v>5503.181740560015</v>
      </c>
      <c r="EG166" s="390">
        <f t="shared" si="1028"/>
        <v>4484.642947627367</v>
      </c>
      <c r="EH166" s="390">
        <f t="shared" si="1029"/>
        <v>6660.2904560864308</v>
      </c>
      <c r="EI166" s="390">
        <f t="shared" si="1030"/>
        <v>5022.418121281934</v>
      </c>
      <c r="EJ166" s="390">
        <f t="shared" si="1031"/>
        <v>4072.9900282022868</v>
      </c>
      <c r="EK166" s="390">
        <f t="shared" si="1032"/>
        <v>3822.3940647509071</v>
      </c>
      <c r="EL166" s="390">
        <f t="shared" si="1033"/>
        <v>4138.5463455467807</v>
      </c>
      <c r="EM166" s="390">
        <f t="shared" si="1034"/>
        <v>3765.6044482606344</v>
      </c>
      <c r="EN166" s="390">
        <f t="shared" si="1035"/>
        <v>2987.2170002671473</v>
      </c>
      <c r="EO166" s="390">
        <f t="shared" si="1036"/>
        <v>3341.4234852229997</v>
      </c>
      <c r="EP166" s="390">
        <f t="shared" si="1037"/>
        <v>3365.2907150150595</v>
      </c>
      <c r="EQ166" s="390">
        <f t="shared" si="1038"/>
        <v>4955.3030326574635</v>
      </c>
      <c r="ER166" s="390">
        <f t="shared" si="1039"/>
        <v>2718.439967583146</v>
      </c>
      <c r="ES166" s="390">
        <f t="shared" si="1040"/>
        <v>3014.7037153666897</v>
      </c>
      <c r="ET166" s="390">
        <f t="shared" si="1041"/>
        <v>3758.5968592752547</v>
      </c>
      <c r="EU166" s="390">
        <f t="shared" si="1042"/>
        <v>3672.9600841678116</v>
      </c>
      <c r="EV166" s="390">
        <f t="shared" si="1043"/>
        <v>3831.7410244286229</v>
      </c>
      <c r="EW166" s="390">
        <f t="shared" si="1044"/>
        <v>3309.7202974060742</v>
      </c>
      <c r="EX166" s="390">
        <f t="shared" si="1045"/>
        <v>3030.9748107596724</v>
      </c>
      <c r="EY166" s="390"/>
      <c r="EZ166" s="390">
        <f t="shared" si="1046"/>
        <v>6698.7816593958405</v>
      </c>
      <c r="FA166" s="390">
        <f t="shared" si="1047"/>
        <v>4196.5479634871244</v>
      </c>
      <c r="FB166" s="390">
        <f t="shared" si="1048"/>
        <v>5923.6460424300549</v>
      </c>
      <c r="FC166" s="390">
        <f t="shared" si="1049"/>
        <v>10512.430492713424</v>
      </c>
      <c r="FD166" s="390">
        <f t="shared" si="1050"/>
        <v>7101.2004812927189</v>
      </c>
      <c r="FE166" s="391">
        <f t="shared" si="1051"/>
        <v>4426.8859360183851</v>
      </c>
    </row>
    <row r="167" spans="1:161">
      <c r="A167" s="1" t="s">
        <v>117</v>
      </c>
      <c r="B167" s="2" t="s">
        <v>271</v>
      </c>
      <c r="C167" s="4" t="s">
        <v>674</v>
      </c>
      <c r="D167" s="1">
        <v>5</v>
      </c>
      <c r="E167" s="70">
        <v>3</v>
      </c>
      <c r="F167" s="65" t="s">
        <v>541</v>
      </c>
      <c r="G167" s="180">
        <f t="shared" ref="G167:V167" si="1055">G136</f>
        <v>0</v>
      </c>
      <c r="H167" s="180">
        <f t="shared" si="1055"/>
        <v>0</v>
      </c>
      <c r="I167" s="180">
        <f t="shared" si="1055"/>
        <v>0</v>
      </c>
      <c r="J167" s="180">
        <f t="shared" si="1055"/>
        <v>0</v>
      </c>
      <c r="K167" s="180">
        <f t="shared" si="1055"/>
        <v>0</v>
      </c>
      <c r="L167" s="180">
        <f t="shared" si="1055"/>
        <v>0</v>
      </c>
      <c r="M167" s="180">
        <f t="shared" si="1055"/>
        <v>0</v>
      </c>
      <c r="N167" s="180">
        <f t="shared" si="1055"/>
        <v>0</v>
      </c>
      <c r="O167" s="180">
        <f t="shared" si="1055"/>
        <v>0</v>
      </c>
      <c r="P167" s="180">
        <f t="shared" si="1055"/>
        <v>0</v>
      </c>
      <c r="Q167" s="180">
        <f t="shared" si="1055"/>
        <v>0</v>
      </c>
      <c r="R167" s="180">
        <f t="shared" si="1055"/>
        <v>0</v>
      </c>
      <c r="S167" s="180">
        <f t="shared" si="1055"/>
        <v>0</v>
      </c>
      <c r="T167" s="180">
        <f t="shared" si="1055"/>
        <v>0</v>
      </c>
      <c r="U167" s="180">
        <f t="shared" si="1055"/>
        <v>0</v>
      </c>
      <c r="V167" s="180">
        <f t="shared" si="1055"/>
        <v>1</v>
      </c>
      <c r="W167" s="180">
        <f t="shared" ref="W167:BD167" si="1056">W136</f>
        <v>0</v>
      </c>
      <c r="X167" s="180">
        <f t="shared" si="1056"/>
        <v>0</v>
      </c>
      <c r="Y167" s="180">
        <f t="shared" si="1056"/>
        <v>0</v>
      </c>
      <c r="Z167" s="180">
        <f t="shared" si="1056"/>
        <v>0</v>
      </c>
      <c r="AA167" s="180">
        <f t="shared" si="1056"/>
        <v>0</v>
      </c>
      <c r="AB167" s="180">
        <f t="shared" si="1056"/>
        <v>0</v>
      </c>
      <c r="AC167" s="180">
        <f t="shared" si="1056"/>
        <v>0</v>
      </c>
      <c r="AD167" s="180">
        <f t="shared" si="1056"/>
        <v>0</v>
      </c>
      <c r="AE167" s="180">
        <f t="shared" si="1056"/>
        <v>0</v>
      </c>
      <c r="AF167" s="180">
        <f t="shared" si="1056"/>
        <v>0</v>
      </c>
      <c r="AG167" s="180">
        <f t="shared" si="1056"/>
        <v>0</v>
      </c>
      <c r="AH167" s="180">
        <f t="shared" si="1056"/>
        <v>0</v>
      </c>
      <c r="AI167" s="180">
        <f t="shared" si="1056"/>
        <v>0</v>
      </c>
      <c r="AJ167" s="180">
        <f t="shared" si="1056"/>
        <v>0</v>
      </c>
      <c r="AK167" s="180">
        <f t="shared" si="1056"/>
        <v>0</v>
      </c>
      <c r="AL167" s="180">
        <f t="shared" si="1056"/>
        <v>0</v>
      </c>
      <c r="AM167" s="180">
        <f t="shared" si="1056"/>
        <v>0</v>
      </c>
      <c r="AN167" s="180">
        <f t="shared" si="1056"/>
        <v>0</v>
      </c>
      <c r="AO167" s="180">
        <f t="shared" si="1056"/>
        <v>0</v>
      </c>
      <c r="AP167" s="180">
        <f t="shared" si="1056"/>
        <v>0</v>
      </c>
      <c r="AQ167" s="180">
        <f t="shared" si="1056"/>
        <v>0</v>
      </c>
      <c r="AR167" s="180">
        <f t="shared" si="1056"/>
        <v>0</v>
      </c>
      <c r="AS167" s="180">
        <f t="shared" si="1056"/>
        <v>0</v>
      </c>
      <c r="AT167" s="180">
        <f t="shared" si="1056"/>
        <v>0</v>
      </c>
      <c r="AU167" s="180">
        <f t="shared" si="1056"/>
        <v>0</v>
      </c>
      <c r="AV167" s="180">
        <f t="shared" si="1056"/>
        <v>0</v>
      </c>
      <c r="AW167" s="180">
        <f t="shared" si="1056"/>
        <v>0</v>
      </c>
      <c r="AX167" s="180">
        <f t="shared" si="1056"/>
        <v>0</v>
      </c>
      <c r="AY167" s="180">
        <f t="shared" si="1056"/>
        <v>0</v>
      </c>
      <c r="AZ167" s="180">
        <f t="shared" si="1056"/>
        <v>0</v>
      </c>
      <c r="BA167" s="180">
        <f t="shared" si="1056"/>
        <v>0</v>
      </c>
      <c r="BB167" s="180">
        <f t="shared" si="1056"/>
        <v>0</v>
      </c>
      <c r="BC167" s="180">
        <f t="shared" si="1056"/>
        <v>0</v>
      </c>
      <c r="BD167" s="180">
        <f t="shared" si="1056"/>
        <v>1</v>
      </c>
      <c r="BE167" s="9">
        <f t="shared" ref="BE167:BE182" si="1057">SUM(G167:BD167)</f>
        <v>2</v>
      </c>
      <c r="BF167" s="413" t="s">
        <v>142</v>
      </c>
      <c r="BG167" s="359">
        <f t="shared" ref="BG167:BP173" si="1058">(BG136*(1.512+BG$160))+(G136*DG$126)</f>
        <v>0</v>
      </c>
      <c r="BH167" s="359">
        <f t="shared" si="1058"/>
        <v>0</v>
      </c>
      <c r="BI167" s="359">
        <f t="shared" si="1058"/>
        <v>0</v>
      </c>
      <c r="BJ167" s="359">
        <f t="shared" si="1058"/>
        <v>0</v>
      </c>
      <c r="BK167" s="359">
        <f t="shared" si="1058"/>
        <v>0</v>
      </c>
      <c r="BL167" s="359">
        <f t="shared" si="1058"/>
        <v>0</v>
      </c>
      <c r="BM167" s="359">
        <f t="shared" si="1058"/>
        <v>0</v>
      </c>
      <c r="BN167" s="359">
        <f t="shared" si="1058"/>
        <v>0</v>
      </c>
      <c r="BO167" s="359">
        <f t="shared" si="1058"/>
        <v>0</v>
      </c>
      <c r="BP167" s="359">
        <f t="shared" si="1058"/>
        <v>0</v>
      </c>
      <c r="BQ167" s="359">
        <f t="shared" ref="BQ167:BZ173" si="1059">(BQ136*(1.512+BQ$160))+(Q136*DQ$126)</f>
        <v>0</v>
      </c>
      <c r="BR167" s="359">
        <f t="shared" si="1059"/>
        <v>0</v>
      </c>
      <c r="BS167" s="359">
        <f t="shared" si="1059"/>
        <v>0</v>
      </c>
      <c r="BT167" s="359">
        <f t="shared" si="1059"/>
        <v>0</v>
      </c>
      <c r="BU167" s="359">
        <f t="shared" si="1059"/>
        <v>0</v>
      </c>
      <c r="BV167" s="359">
        <f t="shared" si="1059"/>
        <v>97021.216494462002</v>
      </c>
      <c r="BW167" s="359">
        <f t="shared" si="1059"/>
        <v>0</v>
      </c>
      <c r="BX167" s="359">
        <f t="shared" si="1059"/>
        <v>0</v>
      </c>
      <c r="BY167" s="359">
        <f t="shared" si="1059"/>
        <v>0</v>
      </c>
      <c r="BZ167" s="359">
        <f t="shared" si="1059"/>
        <v>0</v>
      </c>
      <c r="CA167" s="359">
        <f t="shared" ref="CA167:CJ173" si="1060">(CA136*(1.512+CA$160))+(AA136*EA$126)</f>
        <v>0</v>
      </c>
      <c r="CB167" s="359">
        <f t="shared" si="1060"/>
        <v>0</v>
      </c>
      <c r="CC167" s="359">
        <f t="shared" si="1060"/>
        <v>0</v>
      </c>
      <c r="CD167" s="359">
        <f t="shared" si="1060"/>
        <v>0</v>
      </c>
      <c r="CE167" s="359">
        <f t="shared" si="1060"/>
        <v>0</v>
      </c>
      <c r="CF167" s="359">
        <f t="shared" si="1060"/>
        <v>0</v>
      </c>
      <c r="CG167" s="359">
        <f t="shared" si="1060"/>
        <v>0</v>
      </c>
      <c r="CH167" s="359">
        <f t="shared" si="1060"/>
        <v>0</v>
      </c>
      <c r="CI167" s="359">
        <f t="shared" si="1060"/>
        <v>0</v>
      </c>
      <c r="CJ167" s="359">
        <f t="shared" si="1060"/>
        <v>0</v>
      </c>
      <c r="CK167" s="359">
        <f t="shared" ref="CK167:CT173" si="1061">(CK136*(1.512+CK$160))+(AK136*EK$126)</f>
        <v>0</v>
      </c>
      <c r="CL167" s="359">
        <f t="shared" si="1061"/>
        <v>0</v>
      </c>
      <c r="CM167" s="359">
        <f t="shared" si="1061"/>
        <v>0</v>
      </c>
      <c r="CN167" s="359">
        <f t="shared" si="1061"/>
        <v>0</v>
      </c>
      <c r="CO167" s="359">
        <f t="shared" si="1061"/>
        <v>0</v>
      </c>
      <c r="CP167" s="359">
        <f t="shared" si="1061"/>
        <v>0</v>
      </c>
      <c r="CQ167" s="359">
        <f t="shared" si="1061"/>
        <v>0</v>
      </c>
      <c r="CR167" s="359">
        <f t="shared" si="1061"/>
        <v>0</v>
      </c>
      <c r="CS167" s="359">
        <f t="shared" si="1061"/>
        <v>0</v>
      </c>
      <c r="CT167" s="359">
        <f t="shared" si="1061"/>
        <v>0</v>
      </c>
      <c r="CU167" s="359">
        <f t="shared" ref="CU167:DD173" si="1062">(CU136*(1.512+CU$160))+(AU136*EU$126)</f>
        <v>0</v>
      </c>
      <c r="CV167" s="359">
        <f t="shared" si="1062"/>
        <v>0</v>
      </c>
      <c r="CW167" s="359">
        <f t="shared" si="1062"/>
        <v>0</v>
      </c>
      <c r="CX167" s="359">
        <f t="shared" si="1062"/>
        <v>0</v>
      </c>
      <c r="CY167" s="359">
        <f t="shared" si="1062"/>
        <v>0</v>
      </c>
      <c r="CZ167" s="359">
        <f t="shared" si="1062"/>
        <v>0</v>
      </c>
      <c r="DA167" s="359">
        <f t="shared" si="1062"/>
        <v>0</v>
      </c>
      <c r="DB167" s="359">
        <f t="shared" si="1062"/>
        <v>0</v>
      </c>
      <c r="DC167" s="359">
        <f t="shared" si="1062"/>
        <v>0</v>
      </c>
      <c r="DD167" s="359">
        <f t="shared" si="1062"/>
        <v>244714.05222843302</v>
      </c>
      <c r="DE167" s="9">
        <f t="shared" si="997"/>
        <v>341735.26872289501</v>
      </c>
      <c r="DF167" s="1"/>
      <c r="DG167" s="370"/>
      <c r="DH167" s="370"/>
      <c r="DI167" s="370"/>
      <c r="DJ167" s="370"/>
      <c r="DK167" s="370"/>
      <c r="DL167" s="370"/>
      <c r="DM167" s="370"/>
      <c r="DN167" s="370"/>
      <c r="DO167" s="370"/>
      <c r="DP167" s="370"/>
      <c r="DQ167" s="370"/>
      <c r="DR167" s="370"/>
      <c r="DS167" s="370"/>
      <c r="DT167" s="370"/>
      <c r="DU167" s="370"/>
      <c r="DV167" s="370">
        <f t="shared" si="1017"/>
        <v>97021.216494462002</v>
      </c>
      <c r="DW167" s="370"/>
      <c r="DX167" s="370"/>
      <c r="DY167" s="370"/>
      <c r="DZ167" s="370"/>
      <c r="EA167" s="370"/>
      <c r="EB167" s="370"/>
      <c r="EC167" s="370"/>
      <c r="ED167" s="370"/>
      <c r="EE167" s="370"/>
      <c r="EF167" s="370"/>
      <c r="EG167" s="370"/>
      <c r="EH167" s="370"/>
      <c r="EI167" s="370"/>
      <c r="EJ167" s="370"/>
      <c r="EK167" s="370"/>
      <c r="EL167" s="370"/>
      <c r="EM167" s="370"/>
      <c r="EN167" s="370"/>
      <c r="EO167" s="370"/>
      <c r="EP167" s="370"/>
      <c r="EQ167" s="370"/>
      <c r="ER167" s="370"/>
      <c r="ES167" s="370"/>
      <c r="ET167" s="370"/>
      <c r="EU167" s="370"/>
      <c r="EV167" s="370"/>
      <c r="EW167" s="370"/>
      <c r="EX167" s="370"/>
      <c r="EY167" s="370"/>
      <c r="EZ167" s="370"/>
      <c r="FA167" s="370"/>
      <c r="FB167" s="370"/>
      <c r="FC167" s="370"/>
      <c r="FD167" s="370">
        <f t="shared" si="1050"/>
        <v>244714.05222843302</v>
      </c>
      <c r="FE167" s="222">
        <f t="shared" ref="FE167:FE173" si="1063">DE167/BE167</f>
        <v>170867.6343614475</v>
      </c>
    </row>
    <row r="168" spans="1:161">
      <c r="A168" s="1" t="s">
        <v>117</v>
      </c>
      <c r="B168" s="2" t="s">
        <v>278</v>
      </c>
      <c r="C168" s="37" t="s">
        <v>373</v>
      </c>
      <c r="D168" s="1">
        <v>5</v>
      </c>
      <c r="E168" s="70">
        <v>3</v>
      </c>
      <c r="F168" s="65" t="s">
        <v>541</v>
      </c>
      <c r="G168" s="180">
        <f t="shared" ref="G168:V168" si="1064">G137</f>
        <v>0</v>
      </c>
      <c r="H168" s="180">
        <f t="shared" si="1064"/>
        <v>0</v>
      </c>
      <c r="I168" s="180">
        <f t="shared" si="1064"/>
        <v>0.63079084083482229</v>
      </c>
      <c r="J168" s="180">
        <f t="shared" si="1064"/>
        <v>0</v>
      </c>
      <c r="K168" s="180">
        <f t="shared" si="1064"/>
        <v>0.57932568458193989</v>
      </c>
      <c r="L168" s="180">
        <f t="shared" si="1064"/>
        <v>2.4009727343715062</v>
      </c>
      <c r="M168" s="180">
        <f t="shared" si="1064"/>
        <v>0</v>
      </c>
      <c r="N168" s="180">
        <f t="shared" si="1064"/>
        <v>0</v>
      </c>
      <c r="O168" s="180">
        <f t="shared" si="1064"/>
        <v>0</v>
      </c>
      <c r="P168" s="180">
        <f t="shared" si="1064"/>
        <v>0</v>
      </c>
      <c r="Q168" s="180">
        <f t="shared" si="1064"/>
        <v>0</v>
      </c>
      <c r="R168" s="180">
        <f t="shared" si="1064"/>
        <v>0</v>
      </c>
      <c r="S168" s="180">
        <f t="shared" si="1064"/>
        <v>0.685606749416237</v>
      </c>
      <c r="T168" s="180">
        <f t="shared" si="1064"/>
        <v>0</v>
      </c>
      <c r="U168" s="180">
        <f t="shared" si="1064"/>
        <v>0</v>
      </c>
      <c r="V168" s="180">
        <f t="shared" si="1064"/>
        <v>2</v>
      </c>
      <c r="W168" s="180">
        <f t="shared" ref="W168:BD168" si="1065">W137</f>
        <v>0</v>
      </c>
      <c r="X168" s="180">
        <f t="shared" si="1065"/>
        <v>0</v>
      </c>
      <c r="Y168" s="180">
        <f t="shared" si="1065"/>
        <v>0</v>
      </c>
      <c r="Z168" s="180">
        <f t="shared" si="1065"/>
        <v>0</v>
      </c>
      <c r="AA168" s="180">
        <f t="shared" si="1065"/>
        <v>0</v>
      </c>
      <c r="AB168" s="180">
        <f t="shared" si="1065"/>
        <v>0</v>
      </c>
      <c r="AC168" s="180">
        <f t="shared" si="1065"/>
        <v>0</v>
      </c>
      <c r="AD168" s="180">
        <f t="shared" si="1065"/>
        <v>0</v>
      </c>
      <c r="AE168" s="180">
        <f t="shared" si="1065"/>
        <v>0</v>
      </c>
      <c r="AF168" s="180">
        <f t="shared" si="1065"/>
        <v>0</v>
      </c>
      <c r="AG168" s="180">
        <f t="shared" si="1065"/>
        <v>0</v>
      </c>
      <c r="AH168" s="180">
        <f t="shared" si="1065"/>
        <v>0</v>
      </c>
      <c r="AI168" s="180">
        <f t="shared" si="1065"/>
        <v>0</v>
      </c>
      <c r="AJ168" s="180">
        <f t="shared" si="1065"/>
        <v>0</v>
      </c>
      <c r="AK168" s="180">
        <f t="shared" si="1065"/>
        <v>0</v>
      </c>
      <c r="AL168" s="180">
        <f t="shared" si="1065"/>
        <v>0</v>
      </c>
      <c r="AM168" s="180">
        <f t="shared" si="1065"/>
        <v>0</v>
      </c>
      <c r="AN168" s="180">
        <f t="shared" si="1065"/>
        <v>0</v>
      </c>
      <c r="AO168" s="180">
        <f t="shared" si="1065"/>
        <v>0</v>
      </c>
      <c r="AP168" s="180">
        <f t="shared" si="1065"/>
        <v>0</v>
      </c>
      <c r="AQ168" s="180">
        <f t="shared" si="1065"/>
        <v>0</v>
      </c>
      <c r="AR168" s="180">
        <f t="shared" si="1065"/>
        <v>0</v>
      </c>
      <c r="AS168" s="180">
        <f t="shared" si="1065"/>
        <v>0</v>
      </c>
      <c r="AT168" s="180">
        <f t="shared" si="1065"/>
        <v>0.63160261074516932</v>
      </c>
      <c r="AU168" s="180">
        <f t="shared" si="1065"/>
        <v>0</v>
      </c>
      <c r="AV168" s="180">
        <f t="shared" si="1065"/>
        <v>0</v>
      </c>
      <c r="AW168" s="180">
        <f t="shared" si="1065"/>
        <v>0.66379392758655609</v>
      </c>
      <c r="AX168" s="180">
        <f t="shared" si="1065"/>
        <v>0</v>
      </c>
      <c r="AY168" s="180">
        <f t="shared" si="1065"/>
        <v>0</v>
      </c>
      <c r="AZ168" s="180">
        <f t="shared" si="1065"/>
        <v>0</v>
      </c>
      <c r="BA168" s="180">
        <f t="shared" si="1065"/>
        <v>0</v>
      </c>
      <c r="BB168" s="180">
        <f t="shared" si="1065"/>
        <v>0</v>
      </c>
      <c r="BC168" s="180">
        <f t="shared" si="1065"/>
        <v>0</v>
      </c>
      <c r="BD168" s="180">
        <f t="shared" si="1065"/>
        <v>0.57749579429571385</v>
      </c>
      <c r="BE168" s="9">
        <f t="shared" si="1057"/>
        <v>8.169588341831945</v>
      </c>
      <c r="BF168" s="413" t="s">
        <v>143</v>
      </c>
      <c r="BG168" s="359">
        <f t="shared" si="1058"/>
        <v>0</v>
      </c>
      <c r="BH168" s="359">
        <f t="shared" si="1058"/>
        <v>0</v>
      </c>
      <c r="BI168" s="359">
        <f t="shared" si="1058"/>
        <v>114993.33141914594</v>
      </c>
      <c r="BJ168" s="359">
        <f t="shared" si="1058"/>
        <v>0</v>
      </c>
      <c r="BK168" s="359">
        <f t="shared" si="1058"/>
        <v>117903.37048427742</v>
      </c>
      <c r="BL168" s="359">
        <f t="shared" si="1058"/>
        <v>317930.28567764658</v>
      </c>
      <c r="BM168" s="359">
        <f t="shared" si="1058"/>
        <v>0</v>
      </c>
      <c r="BN168" s="359">
        <f t="shared" si="1058"/>
        <v>0</v>
      </c>
      <c r="BO168" s="359">
        <f t="shared" si="1058"/>
        <v>0</v>
      </c>
      <c r="BP168" s="359">
        <f t="shared" si="1058"/>
        <v>0</v>
      </c>
      <c r="BQ168" s="359">
        <f t="shared" si="1059"/>
        <v>0</v>
      </c>
      <c r="BR168" s="359">
        <f t="shared" si="1059"/>
        <v>0</v>
      </c>
      <c r="BS168" s="359">
        <f t="shared" si="1059"/>
        <v>64071.37554940812</v>
      </c>
      <c r="BT168" s="359">
        <f t="shared" si="1059"/>
        <v>0</v>
      </c>
      <c r="BU168" s="359">
        <f t="shared" si="1059"/>
        <v>0</v>
      </c>
      <c r="BV168" s="359">
        <f t="shared" si="1059"/>
        <v>187165.89132164707</v>
      </c>
      <c r="BW168" s="359">
        <f t="shared" si="1059"/>
        <v>0</v>
      </c>
      <c r="BX168" s="359">
        <f t="shared" si="1059"/>
        <v>0</v>
      </c>
      <c r="BY168" s="359">
        <f t="shared" si="1059"/>
        <v>0</v>
      </c>
      <c r="BZ168" s="359">
        <f t="shared" si="1059"/>
        <v>0</v>
      </c>
      <c r="CA168" s="359">
        <f t="shared" si="1060"/>
        <v>0</v>
      </c>
      <c r="CB168" s="359">
        <f t="shared" si="1060"/>
        <v>0</v>
      </c>
      <c r="CC168" s="359">
        <f t="shared" si="1060"/>
        <v>0</v>
      </c>
      <c r="CD168" s="359">
        <f t="shared" si="1060"/>
        <v>0</v>
      </c>
      <c r="CE168" s="359">
        <f t="shared" si="1060"/>
        <v>0</v>
      </c>
      <c r="CF168" s="359">
        <f t="shared" si="1060"/>
        <v>0</v>
      </c>
      <c r="CG168" s="359">
        <f t="shared" si="1060"/>
        <v>0</v>
      </c>
      <c r="CH168" s="359">
        <f t="shared" si="1060"/>
        <v>0</v>
      </c>
      <c r="CI168" s="359">
        <f t="shared" si="1060"/>
        <v>0</v>
      </c>
      <c r="CJ168" s="359">
        <f t="shared" si="1060"/>
        <v>0</v>
      </c>
      <c r="CK168" s="359">
        <f t="shared" si="1061"/>
        <v>0</v>
      </c>
      <c r="CL168" s="359">
        <f t="shared" si="1061"/>
        <v>0</v>
      </c>
      <c r="CM168" s="359">
        <f t="shared" si="1061"/>
        <v>0</v>
      </c>
      <c r="CN168" s="359">
        <f t="shared" si="1061"/>
        <v>0</v>
      </c>
      <c r="CO168" s="359">
        <f t="shared" si="1061"/>
        <v>0</v>
      </c>
      <c r="CP168" s="359">
        <f t="shared" si="1061"/>
        <v>0</v>
      </c>
      <c r="CQ168" s="359">
        <f t="shared" si="1061"/>
        <v>0</v>
      </c>
      <c r="CR168" s="359">
        <f t="shared" si="1061"/>
        <v>0</v>
      </c>
      <c r="CS168" s="359">
        <f t="shared" si="1061"/>
        <v>0</v>
      </c>
      <c r="CT168" s="359">
        <f t="shared" si="1061"/>
        <v>63430.281238004805</v>
      </c>
      <c r="CU168" s="359">
        <f t="shared" si="1062"/>
        <v>0</v>
      </c>
      <c r="CV168" s="359">
        <f t="shared" si="1062"/>
        <v>0</v>
      </c>
      <c r="CW168" s="359">
        <f t="shared" si="1062"/>
        <v>154.73036452042624</v>
      </c>
      <c r="CX168" s="359">
        <f t="shared" si="1062"/>
        <v>0</v>
      </c>
      <c r="CY168" s="359">
        <f t="shared" si="1062"/>
        <v>0</v>
      </c>
      <c r="CZ168" s="359">
        <f t="shared" si="1062"/>
        <v>0</v>
      </c>
      <c r="DA168" s="359">
        <f t="shared" si="1062"/>
        <v>0</v>
      </c>
      <c r="DB168" s="359">
        <f t="shared" si="1062"/>
        <v>0</v>
      </c>
      <c r="DC168" s="359">
        <f t="shared" si="1062"/>
        <v>0</v>
      </c>
      <c r="DD168" s="359">
        <f t="shared" si="1062"/>
        <v>118047.42572565013</v>
      </c>
      <c r="DE168" s="9">
        <f t="shared" si="997"/>
        <v>983696.69178030058</v>
      </c>
      <c r="DF168" s="1"/>
      <c r="DG168" s="370"/>
      <c r="DH168" s="370"/>
      <c r="DI168" s="370">
        <f t="shared" si="1004"/>
        <v>182300.25544910834</v>
      </c>
      <c r="DJ168" s="370"/>
      <c r="DK168" s="370">
        <f t="shared" si="1006"/>
        <v>203518.28621125317</v>
      </c>
      <c r="DL168" s="370">
        <f t="shared" si="1007"/>
        <v>132417.28284801618</v>
      </c>
      <c r="DM168" s="370"/>
      <c r="DN168" s="370"/>
      <c r="DO168" s="370"/>
      <c r="DP168" s="370"/>
      <c r="DQ168" s="370"/>
      <c r="DR168" s="370"/>
      <c r="DS168" s="370">
        <f t="shared" si="1014"/>
        <v>93452.078183247155</v>
      </c>
      <c r="DT168" s="370"/>
      <c r="DU168" s="370"/>
      <c r="DV168" s="370">
        <f t="shared" si="1017"/>
        <v>93582.945660823534</v>
      </c>
      <c r="DW168" s="370"/>
      <c r="DX168" s="370"/>
      <c r="DY168" s="370"/>
      <c r="DZ168" s="370"/>
      <c r="EA168" s="370"/>
      <c r="EB168" s="370"/>
      <c r="EC168" s="370"/>
      <c r="ED168" s="370"/>
      <c r="EE168" s="370"/>
      <c r="EF168" s="370"/>
      <c r="EG168" s="370"/>
      <c r="EH168" s="370"/>
      <c r="EI168" s="370"/>
      <c r="EJ168" s="370"/>
      <c r="EK168" s="370"/>
      <c r="EL168" s="370"/>
      <c r="EM168" s="370"/>
      <c r="EN168" s="370"/>
      <c r="EO168" s="370"/>
      <c r="EP168" s="370"/>
      <c r="EQ168" s="370"/>
      <c r="ER168" s="370"/>
      <c r="ES168" s="370"/>
      <c r="ET168" s="370">
        <f t="shared" si="1041"/>
        <v>100427.51590777832</v>
      </c>
      <c r="EU168" s="370"/>
      <c r="EV168" s="370"/>
      <c r="EW168" s="370">
        <f t="shared" si="1044"/>
        <v>233.10000000000002</v>
      </c>
      <c r="EX168" s="370"/>
      <c r="EY168" s="370"/>
      <c r="EZ168" s="370"/>
      <c r="FA168" s="370"/>
      <c r="FB168" s="370"/>
      <c r="FC168" s="370"/>
      <c r="FD168" s="370">
        <f t="shared" si="1050"/>
        <v>204412.61545396206</v>
      </c>
      <c r="FE168" s="222">
        <f t="shared" si="1063"/>
        <v>120409.57886988427</v>
      </c>
    </row>
    <row r="169" spans="1:161">
      <c r="A169" s="1" t="s">
        <v>117</v>
      </c>
      <c r="B169" s="2" t="s">
        <v>402</v>
      </c>
      <c r="C169" s="37" t="s">
        <v>373</v>
      </c>
      <c r="D169" s="1">
        <v>5</v>
      </c>
      <c r="E169" s="70">
        <v>3</v>
      </c>
      <c r="F169" s="65" t="s">
        <v>541</v>
      </c>
      <c r="G169" s="180">
        <f t="shared" ref="G169:V169" si="1066">G138</f>
        <v>0.84391653077000295</v>
      </c>
      <c r="H169" s="180">
        <f t="shared" si="1066"/>
        <v>1.4337356689594609</v>
      </c>
      <c r="I169" s="180">
        <f t="shared" si="1066"/>
        <v>1.5654994343848716</v>
      </c>
      <c r="J169" s="180">
        <f t="shared" si="1066"/>
        <v>0.71573065202097452</v>
      </c>
      <c r="K169" s="180">
        <f t="shared" si="1066"/>
        <v>0.87067941068290178</v>
      </c>
      <c r="L169" s="180">
        <f t="shared" si="1066"/>
        <v>10.885694362121196</v>
      </c>
      <c r="M169" s="180">
        <f t="shared" si="1066"/>
        <v>2.996259244378785</v>
      </c>
      <c r="N169" s="180">
        <f t="shared" si="1066"/>
        <v>3.0631640439328458</v>
      </c>
      <c r="O169" s="180">
        <f t="shared" si="1066"/>
        <v>0.93956519905605551</v>
      </c>
      <c r="P169" s="180">
        <f t="shared" si="1066"/>
        <v>4.5312505176291946</v>
      </c>
      <c r="Q169" s="180">
        <f t="shared" si="1066"/>
        <v>3.3712923996484045</v>
      </c>
      <c r="R169" s="180">
        <f t="shared" si="1066"/>
        <v>1.8968859250458749</v>
      </c>
      <c r="S169" s="180">
        <f t="shared" si="1066"/>
        <v>2.715809835944011</v>
      </c>
      <c r="T169" s="180">
        <f t="shared" si="1066"/>
        <v>1.3316043059006855</v>
      </c>
      <c r="U169" s="180">
        <f t="shared" si="1066"/>
        <v>2.0725227732980915</v>
      </c>
      <c r="V169" s="180">
        <f t="shared" si="1066"/>
        <v>3.777823973312914</v>
      </c>
      <c r="W169" s="180">
        <f t="shared" ref="W169:BD169" si="1067">W138</f>
        <v>3.1175804262400253</v>
      </c>
      <c r="X169" s="180">
        <f t="shared" si="1067"/>
        <v>1.2884102825339681</v>
      </c>
      <c r="Y169" s="180">
        <f t="shared" si="1067"/>
        <v>1.8966326921970422</v>
      </c>
      <c r="Z169" s="180">
        <f t="shared" si="1067"/>
        <v>1.7122320609558288</v>
      </c>
      <c r="AA169" s="180">
        <f t="shared" si="1067"/>
        <v>2.1350135601138582</v>
      </c>
      <c r="AB169" s="180">
        <f t="shared" si="1067"/>
        <v>1.8217522156314681</v>
      </c>
      <c r="AC169" s="180">
        <f t="shared" si="1067"/>
        <v>1.8331441879774841</v>
      </c>
      <c r="AD169" s="180">
        <f t="shared" si="1067"/>
        <v>1.7620513959385598</v>
      </c>
      <c r="AE169" s="180">
        <f t="shared" si="1067"/>
        <v>1.6486975860748552</v>
      </c>
      <c r="AF169" s="180">
        <f t="shared" si="1067"/>
        <v>3.1155036159210487</v>
      </c>
      <c r="AG169" s="180">
        <f t="shared" si="1067"/>
        <v>2.2888947544968472</v>
      </c>
      <c r="AH169" s="180">
        <f t="shared" si="1067"/>
        <v>2.4347856951885567</v>
      </c>
      <c r="AI169" s="180">
        <f t="shared" si="1067"/>
        <v>1.4390691295190785</v>
      </c>
      <c r="AJ169" s="180">
        <f t="shared" si="1067"/>
        <v>2.1944258289733467</v>
      </c>
      <c r="AK169" s="180">
        <f t="shared" si="1067"/>
        <v>2.5617590149187608</v>
      </c>
      <c r="AL169" s="180">
        <f t="shared" si="1067"/>
        <v>2.0295708919609288</v>
      </c>
      <c r="AM169" s="180">
        <f t="shared" si="1067"/>
        <v>0.75579828254630843</v>
      </c>
      <c r="AN169" s="180">
        <f t="shared" si="1067"/>
        <v>1.347677862250412</v>
      </c>
      <c r="AO169" s="180">
        <f t="shared" si="1067"/>
        <v>0.51883738539751867</v>
      </c>
      <c r="AP169" s="180">
        <f t="shared" si="1067"/>
        <v>0.75985078431741115</v>
      </c>
      <c r="AQ169" s="180">
        <f t="shared" si="1067"/>
        <v>1.5261704558327778</v>
      </c>
      <c r="AR169" s="180">
        <f t="shared" si="1067"/>
        <v>0.70502091877915618</v>
      </c>
      <c r="AS169" s="180">
        <f t="shared" si="1067"/>
        <v>0.39463202571564371</v>
      </c>
      <c r="AT169" s="180">
        <f t="shared" si="1067"/>
        <v>1.7697784161253909</v>
      </c>
      <c r="AU169" s="180">
        <f t="shared" si="1067"/>
        <v>0.89368414624742754</v>
      </c>
      <c r="AV169" s="180">
        <f t="shared" si="1067"/>
        <v>2.8039711199358557</v>
      </c>
      <c r="AW169" s="180">
        <f t="shared" si="1067"/>
        <v>3.5577442902546421</v>
      </c>
      <c r="AX169" s="180">
        <f t="shared" si="1067"/>
        <v>3.005122015395266</v>
      </c>
      <c r="AY169" s="180">
        <f t="shared" si="1067"/>
        <v>0.80616616169520772</v>
      </c>
      <c r="AZ169" s="180">
        <f t="shared" si="1067"/>
        <v>4.2051532550784421</v>
      </c>
      <c r="BA169" s="180">
        <f t="shared" si="1067"/>
        <v>2.838388662933597</v>
      </c>
      <c r="BB169" s="180">
        <f t="shared" si="1067"/>
        <v>1.9423957440153825</v>
      </c>
      <c r="BC169" s="180">
        <f t="shared" si="1067"/>
        <v>2.0845810027523797</v>
      </c>
      <c r="BD169" s="180">
        <f t="shared" si="1067"/>
        <v>3.6050413828458709</v>
      </c>
      <c r="BE169" s="9">
        <f t="shared" si="1057"/>
        <v>109.8109715278466</v>
      </c>
      <c r="BF169" s="413" t="s">
        <v>144</v>
      </c>
      <c r="BG169" s="359">
        <f t="shared" si="1058"/>
        <v>17037.28572408294</v>
      </c>
      <c r="BH169" s="359">
        <f t="shared" si="1058"/>
        <v>39537.9326896028</v>
      </c>
      <c r="BI169" s="359">
        <f t="shared" si="1058"/>
        <v>84409.838856579401</v>
      </c>
      <c r="BJ169" s="359">
        <f t="shared" si="1058"/>
        <v>26080.358246630029</v>
      </c>
      <c r="BK169" s="359">
        <f t="shared" si="1058"/>
        <v>48117.455558349589</v>
      </c>
      <c r="BL169" s="359">
        <f t="shared" si="1058"/>
        <v>240036.87791574112</v>
      </c>
      <c r="BM169" s="359">
        <f t="shared" si="1058"/>
        <v>74712.637850351064</v>
      </c>
      <c r="BN169" s="359">
        <f t="shared" si="1058"/>
        <v>79405.047663401667</v>
      </c>
      <c r="BO169" s="359">
        <f t="shared" si="1058"/>
        <v>32185.228942997746</v>
      </c>
      <c r="BP169" s="359">
        <f t="shared" si="1058"/>
        <v>116136.48680370358</v>
      </c>
      <c r="BQ169" s="359">
        <f t="shared" si="1059"/>
        <v>234149.97945333767</v>
      </c>
      <c r="BR169" s="359">
        <f t="shared" si="1059"/>
        <v>94293.349999490223</v>
      </c>
      <c r="BS169" s="359">
        <f t="shared" si="1059"/>
        <v>81814.172169746496</v>
      </c>
      <c r="BT169" s="359">
        <f t="shared" si="1059"/>
        <v>60367.355308428654</v>
      </c>
      <c r="BU169" s="359">
        <f t="shared" si="1059"/>
        <v>58065.669483494166</v>
      </c>
      <c r="BV169" s="359">
        <f t="shared" si="1059"/>
        <v>84423.99070043664</v>
      </c>
      <c r="BW169" s="359">
        <f t="shared" si="1059"/>
        <v>77925.741553968444</v>
      </c>
      <c r="BX169" s="359">
        <f t="shared" si="1059"/>
        <v>99153.966980720434</v>
      </c>
      <c r="BY169" s="359">
        <f t="shared" si="1059"/>
        <v>53876.158294104789</v>
      </c>
      <c r="BZ169" s="359">
        <f t="shared" si="1059"/>
        <v>41706.754840067602</v>
      </c>
      <c r="CA169" s="359">
        <f t="shared" si="1060"/>
        <v>72011.995125007088</v>
      </c>
      <c r="CB169" s="359">
        <f t="shared" si="1060"/>
        <v>50662.336786743166</v>
      </c>
      <c r="CC169" s="359">
        <f t="shared" si="1060"/>
        <v>75935.672215764891</v>
      </c>
      <c r="CD169" s="359">
        <f t="shared" si="1060"/>
        <v>63445.853561766366</v>
      </c>
      <c r="CE169" s="359">
        <f t="shared" si="1060"/>
        <v>81461.112509180559</v>
      </c>
      <c r="CF169" s="359">
        <f t="shared" si="1060"/>
        <v>136842.6781027698</v>
      </c>
      <c r="CG169" s="359">
        <f t="shared" si="1060"/>
        <v>82155.708980089781</v>
      </c>
      <c r="CH169" s="359">
        <f t="shared" si="1060"/>
        <v>132954.20637919632</v>
      </c>
      <c r="CI169" s="359">
        <f t="shared" si="1060"/>
        <v>54533.701903824607</v>
      </c>
      <c r="CJ169" s="359">
        <f t="shared" si="1060"/>
        <v>70661.883974313809</v>
      </c>
      <c r="CK169" s="359">
        <f t="shared" si="1061"/>
        <v>74139.8024848942</v>
      </c>
      <c r="CL169" s="359">
        <f t="shared" si="1061"/>
        <v>67793.093296822582</v>
      </c>
      <c r="CM169" s="359">
        <f t="shared" si="1061"/>
        <v>21108.263739241247</v>
      </c>
      <c r="CN169" s="359">
        <f t="shared" si="1061"/>
        <v>27736.629643126187</v>
      </c>
      <c r="CO169" s="359">
        <f t="shared" si="1061"/>
        <v>12570.205670674877</v>
      </c>
      <c r="CP169" s="359">
        <f t="shared" si="1061"/>
        <v>19028.616564522501</v>
      </c>
      <c r="CQ169" s="359">
        <f t="shared" si="1061"/>
        <v>60650.097697540485</v>
      </c>
      <c r="CR169" s="359">
        <f t="shared" si="1061"/>
        <v>14287.092997558577</v>
      </c>
      <c r="CS169" s="359">
        <f t="shared" si="1061"/>
        <v>8441.9065130774852</v>
      </c>
      <c r="CT169" s="359">
        <f t="shared" si="1061"/>
        <v>52699.967345463585</v>
      </c>
      <c r="CU169" s="359">
        <f t="shared" si="1062"/>
        <v>25608.203219221279</v>
      </c>
      <c r="CV169" s="359">
        <f t="shared" si="1062"/>
        <v>84565.614918820298</v>
      </c>
      <c r="CW169" s="359">
        <f t="shared" si="1062"/>
        <v>93237.658911358827</v>
      </c>
      <c r="CX169" s="359">
        <f t="shared" si="1062"/>
        <v>73604.208401559823</v>
      </c>
      <c r="CY169" s="359">
        <f t="shared" si="1062"/>
        <v>19340.763763465773</v>
      </c>
      <c r="CZ169" s="359">
        <f t="shared" si="1062"/>
        <v>224349.1152570674</v>
      </c>
      <c r="DA169" s="359">
        <f t="shared" si="1062"/>
        <v>87354.076289987162</v>
      </c>
      <c r="DB169" s="359">
        <f t="shared" si="1062"/>
        <v>86901.499253608752</v>
      </c>
      <c r="DC169" s="359">
        <f t="shared" si="1062"/>
        <v>174814.50197194589</v>
      </c>
      <c r="DD169" s="359">
        <f t="shared" si="1062"/>
        <v>200113.90901192927</v>
      </c>
      <c r="DE169" s="9">
        <f t="shared" si="997"/>
        <v>3892446.6655257791</v>
      </c>
      <c r="DF169" s="1"/>
      <c r="DG169" s="370">
        <f t="shared" si="1002"/>
        <v>20188.35406451613</v>
      </c>
      <c r="DH169" s="370">
        <f t="shared" si="1003"/>
        <v>27576.863396512694</v>
      </c>
      <c r="DI169" s="370">
        <f t="shared" si="1004"/>
        <v>53918.792305246905</v>
      </c>
      <c r="DJ169" s="370">
        <f t="shared" si="1005"/>
        <v>36438.789051423417</v>
      </c>
      <c r="DK169" s="370">
        <f t="shared" si="1006"/>
        <v>55264.262560900032</v>
      </c>
      <c r="DL169" s="370">
        <f t="shared" si="1007"/>
        <v>22050.672187802204</v>
      </c>
      <c r="DM169" s="370">
        <f t="shared" si="1008"/>
        <v>24935.3049107876</v>
      </c>
      <c r="DN169" s="370">
        <f t="shared" si="1009"/>
        <v>25922.558023191028</v>
      </c>
      <c r="DO169" s="370">
        <f t="shared" si="1010"/>
        <v>34255.450260751451</v>
      </c>
      <c r="DP169" s="370">
        <f t="shared" si="1011"/>
        <v>25630.118297777895</v>
      </c>
      <c r="DQ169" s="370">
        <f t="shared" si="1012"/>
        <v>69454.070337463883</v>
      </c>
      <c r="DR169" s="370">
        <f t="shared" si="1013"/>
        <v>49709.552247961248</v>
      </c>
      <c r="DS169" s="370">
        <f t="shared" si="1014"/>
        <v>30125.147603093508</v>
      </c>
      <c r="DT169" s="370">
        <f t="shared" si="1015"/>
        <v>45334.304673637045</v>
      </c>
      <c r="DU169" s="370">
        <f t="shared" si="1016"/>
        <v>28016.902989727758</v>
      </c>
      <c r="DV169" s="370">
        <f t="shared" si="1017"/>
        <v>22347.253682760162</v>
      </c>
      <c r="DW169" s="370">
        <f t="shared" si="1018"/>
        <v>24995.583401179872</v>
      </c>
      <c r="DX169" s="370">
        <f t="shared" si="1019"/>
        <v>76958.379116402546</v>
      </c>
      <c r="DY169" s="370">
        <f t="shared" si="1020"/>
        <v>28406.21619344499</v>
      </c>
      <c r="DZ169" s="370">
        <f t="shared" si="1021"/>
        <v>24358.120485599018</v>
      </c>
      <c r="EA169" s="370">
        <f t="shared" si="1022"/>
        <v>33729.057496556023</v>
      </c>
      <c r="EB169" s="370">
        <f t="shared" si="1023"/>
        <v>27809.674857006965</v>
      </c>
      <c r="EC169" s="370">
        <f t="shared" si="1024"/>
        <v>41423.731266630501</v>
      </c>
      <c r="ED169" s="370">
        <f t="shared" si="1025"/>
        <v>36006.812121375049</v>
      </c>
      <c r="EE169" s="370">
        <f t="shared" si="1026"/>
        <v>49409.372099051528</v>
      </c>
      <c r="EF169" s="370">
        <f t="shared" si="1027"/>
        <v>43923.132492437973</v>
      </c>
      <c r="EG169" s="370">
        <f t="shared" si="1028"/>
        <v>35893.178932182724</v>
      </c>
      <c r="EH169" s="370">
        <f t="shared" si="1029"/>
        <v>54606.122683376438</v>
      </c>
      <c r="EI169" s="370">
        <f t="shared" si="1030"/>
        <v>37895.123163436343</v>
      </c>
      <c r="EJ169" s="370">
        <f t="shared" si="1031"/>
        <v>32200.625348714879</v>
      </c>
      <c r="EK169" s="370">
        <f t="shared" si="1032"/>
        <v>28940.974562060961</v>
      </c>
      <c r="EL169" s="370">
        <f t="shared" si="1033"/>
        <v>33402.673227798572</v>
      </c>
      <c r="EM169" s="370">
        <f t="shared" si="1034"/>
        <v>27928.435703937877</v>
      </c>
      <c r="EN169" s="370">
        <f t="shared" si="1035"/>
        <v>20581.053098854307</v>
      </c>
      <c r="EO169" s="370">
        <f t="shared" si="1036"/>
        <v>24227.640537205963</v>
      </c>
      <c r="EP169" s="370">
        <f t="shared" si="1037"/>
        <v>25042.570143052864</v>
      </c>
      <c r="EQ169" s="370">
        <f t="shared" si="1038"/>
        <v>39740.054897371112</v>
      </c>
      <c r="ER169" s="370">
        <f t="shared" si="1039"/>
        <v>20264.778841312549</v>
      </c>
      <c r="ES169" s="370">
        <f t="shared" si="1040"/>
        <v>21391.843446482955</v>
      </c>
      <c r="ET169" s="370">
        <f t="shared" si="1041"/>
        <v>29777.720682592917</v>
      </c>
      <c r="EU169" s="370">
        <f t="shared" si="1042"/>
        <v>28654.646417025429</v>
      </c>
      <c r="EV169" s="370">
        <f t="shared" si="1043"/>
        <v>30159.231782941773</v>
      </c>
      <c r="EW169" s="370">
        <f t="shared" si="1044"/>
        <v>26206.959046144777</v>
      </c>
      <c r="EX169" s="370">
        <f t="shared" si="1045"/>
        <v>24492.918432091883</v>
      </c>
      <c r="EY169" s="370">
        <f t="shared" ref="EY169:EY173" si="1068">CY169/AY169</f>
        <v>23991.038922789787</v>
      </c>
      <c r="EZ169" s="370">
        <f t="shared" si="1046"/>
        <v>53350.996182155184</v>
      </c>
      <c r="FA169" s="370">
        <f t="shared" si="1047"/>
        <v>30775.938979302067</v>
      </c>
      <c r="FB169" s="370">
        <f t="shared" si="1048"/>
        <v>44739.337759237053</v>
      </c>
      <c r="FC169" s="370">
        <f t="shared" si="1049"/>
        <v>83860.738316778908</v>
      </c>
      <c r="FD169" s="370">
        <f t="shared" si="1050"/>
        <v>55509.46237792047</v>
      </c>
      <c r="FE169" s="222">
        <f t="shared" si="1063"/>
        <v>35446.791985978438</v>
      </c>
    </row>
    <row r="170" spans="1:161">
      <c r="A170" s="1" t="s">
        <v>117</v>
      </c>
      <c r="B170" s="2" t="s">
        <v>263</v>
      </c>
      <c r="C170" s="37" t="s">
        <v>373</v>
      </c>
      <c r="D170" s="1">
        <v>5</v>
      </c>
      <c r="E170" s="70">
        <v>3</v>
      </c>
      <c r="F170" s="65" t="s">
        <v>344</v>
      </c>
      <c r="G170" s="180">
        <f t="shared" ref="G170:V170" si="1069">G139</f>
        <v>2.2726379630841649</v>
      </c>
      <c r="H170" s="180">
        <f t="shared" si="1069"/>
        <v>3.8358390561057085</v>
      </c>
      <c r="I170" s="180">
        <f t="shared" si="1069"/>
        <v>4.2198888377748931</v>
      </c>
      <c r="J170" s="180">
        <f t="shared" si="1069"/>
        <v>2.0263556105701217</v>
      </c>
      <c r="K170" s="180">
        <f t="shared" si="1069"/>
        <v>2.5554592825722562</v>
      </c>
      <c r="L170" s="180">
        <f t="shared" si="1069"/>
        <v>34.530884801231721</v>
      </c>
      <c r="M170" s="180">
        <f t="shared" si="1069"/>
        <v>7.0320788819695652</v>
      </c>
      <c r="N170" s="180">
        <f t="shared" si="1069"/>
        <v>7.5708254033408817</v>
      </c>
      <c r="O170" s="180">
        <f t="shared" si="1069"/>
        <v>1.886708511577613</v>
      </c>
      <c r="P170" s="180">
        <f t="shared" si="1069"/>
        <v>10.536934234046157</v>
      </c>
      <c r="Q170" s="180">
        <f t="shared" si="1069"/>
        <v>7.7664290918928582</v>
      </c>
      <c r="R170" s="180">
        <f t="shared" si="1069"/>
        <v>5.0397225786036595</v>
      </c>
      <c r="S170" s="180">
        <f t="shared" si="1069"/>
        <v>6.735312443281777</v>
      </c>
      <c r="T170" s="180">
        <f t="shared" si="1069"/>
        <v>3.5770888145230892</v>
      </c>
      <c r="U170" s="180">
        <f t="shared" si="1069"/>
        <v>5.3256173197305312</v>
      </c>
      <c r="V170" s="180">
        <f t="shared" si="1069"/>
        <v>12.847102474306769</v>
      </c>
      <c r="W170" s="180">
        <f t="shared" ref="W170:BD170" si="1070">W139</f>
        <v>7.5099680143630261</v>
      </c>
      <c r="X170" s="180">
        <f t="shared" si="1070"/>
        <v>3.636335031887576</v>
      </c>
      <c r="Y170" s="180">
        <f t="shared" si="1070"/>
        <v>4.9988823695981797</v>
      </c>
      <c r="Z170" s="180">
        <f t="shared" si="1070"/>
        <v>4.6824978196727312</v>
      </c>
      <c r="AA170" s="180">
        <f t="shared" si="1070"/>
        <v>5.532933672068558</v>
      </c>
      <c r="AB170" s="180">
        <f t="shared" si="1070"/>
        <v>4.9995005842506757</v>
      </c>
      <c r="AC170" s="180">
        <f t="shared" si="1070"/>
        <v>5.1312014171442479</v>
      </c>
      <c r="AD170" s="180">
        <f t="shared" si="1070"/>
        <v>4.7852380091845506</v>
      </c>
      <c r="AE170" s="180">
        <f t="shared" si="1070"/>
        <v>4.2459362494686292</v>
      </c>
      <c r="AF170" s="180">
        <f t="shared" si="1070"/>
        <v>8.4185211022987954</v>
      </c>
      <c r="AG170" s="180">
        <f t="shared" si="1070"/>
        <v>5.7967054225176442</v>
      </c>
      <c r="AH170" s="180">
        <f t="shared" si="1070"/>
        <v>6.3829517413425032</v>
      </c>
      <c r="AI170" s="180">
        <f t="shared" si="1070"/>
        <v>3.8796299088210415</v>
      </c>
      <c r="AJ170" s="180">
        <f t="shared" si="1070"/>
        <v>6.122215762029203</v>
      </c>
      <c r="AK170" s="180">
        <f t="shared" si="1070"/>
        <v>7.0618750957661609</v>
      </c>
      <c r="AL170" s="180">
        <f t="shared" si="1070"/>
        <v>5.5601337780546878</v>
      </c>
      <c r="AM170" s="180">
        <f t="shared" si="1070"/>
        <v>2.5702145082378172</v>
      </c>
      <c r="AN170" s="180">
        <f t="shared" si="1070"/>
        <v>4.5829969106534767</v>
      </c>
      <c r="AO170" s="180">
        <f t="shared" si="1070"/>
        <v>1.7643905869595198</v>
      </c>
      <c r="AP170" s="180">
        <f t="shared" si="1070"/>
        <v>2.0835947331395746</v>
      </c>
      <c r="AQ170" s="180">
        <f t="shared" si="1070"/>
        <v>4.2804780926943762</v>
      </c>
      <c r="AR170" s="180">
        <f t="shared" si="1070"/>
        <v>1.8251791307708241</v>
      </c>
      <c r="AS170" s="180">
        <f t="shared" si="1070"/>
        <v>2.1227911955721153</v>
      </c>
      <c r="AT170" s="180">
        <f t="shared" si="1070"/>
        <v>2.8586415542454926</v>
      </c>
      <c r="AU170" s="180">
        <f t="shared" si="1070"/>
        <v>2.487190469611551</v>
      </c>
      <c r="AV170" s="180">
        <f t="shared" si="1070"/>
        <v>4.8189909461809952</v>
      </c>
      <c r="AW170" s="180">
        <f t="shared" si="1070"/>
        <v>9.1132845252836265</v>
      </c>
      <c r="AX170" s="180">
        <f t="shared" si="1070"/>
        <v>5.6263837401227592</v>
      </c>
      <c r="AY170" s="180">
        <f t="shared" si="1070"/>
        <v>2.741498641487667</v>
      </c>
      <c r="AZ170" s="180">
        <f t="shared" si="1070"/>
        <v>4.2900914788347118</v>
      </c>
      <c r="BA170" s="180">
        <f t="shared" si="1070"/>
        <v>7.5536324691534213</v>
      </c>
      <c r="BB170" s="180">
        <f t="shared" si="1070"/>
        <v>5.0674888043376036</v>
      </c>
      <c r="BC170" s="180">
        <f t="shared" si="1070"/>
        <v>5.3559674175561955</v>
      </c>
      <c r="BD170" s="180">
        <f t="shared" si="1070"/>
        <v>6.3686319815596724</v>
      </c>
      <c r="BE170" s="9">
        <f t="shared" si="1057"/>
        <v>282.01485846948134</v>
      </c>
      <c r="BF170" s="415" t="s">
        <v>145</v>
      </c>
      <c r="BG170" s="359">
        <f t="shared" si="1058"/>
        <v>22955.493422291955</v>
      </c>
      <c r="BH170" s="359">
        <f t="shared" si="1058"/>
        <v>52467.958945650724</v>
      </c>
      <c r="BI170" s="359">
        <f t="shared" si="1058"/>
        <v>112454.18161155487</v>
      </c>
      <c r="BJ170" s="359">
        <f t="shared" si="1058"/>
        <v>36664.457008654979</v>
      </c>
      <c r="BK170" s="359">
        <f t="shared" si="1058"/>
        <v>69748.232381884955</v>
      </c>
      <c r="BL170" s="359">
        <f t="shared" si="1058"/>
        <v>391606.05237497226</v>
      </c>
      <c r="BM170" s="359">
        <f t="shared" si="1058"/>
        <v>87197.643068548496</v>
      </c>
      <c r="BN170" s="359">
        <f t="shared" si="1058"/>
        <v>97281.12682240615</v>
      </c>
      <c r="BO170" s="359">
        <f t="shared" si="1058"/>
        <v>32352.175088051132</v>
      </c>
      <c r="BP170" s="359">
        <f t="shared" si="1058"/>
        <v>135047.71916822443</v>
      </c>
      <c r="BQ170" s="359">
        <f t="shared" si="1059"/>
        <v>266040.04909357533</v>
      </c>
      <c r="BR170" s="359">
        <f t="shared" si="1059"/>
        <v>123885.86944373581</v>
      </c>
      <c r="BS170" s="359">
        <f t="shared" si="1059"/>
        <v>100725.59985455958</v>
      </c>
      <c r="BT170" s="359">
        <f t="shared" si="1059"/>
        <v>80166.202913969086</v>
      </c>
      <c r="BU170" s="359">
        <f t="shared" si="1059"/>
        <v>74044.308323662714</v>
      </c>
      <c r="BV170" s="359">
        <f t="shared" si="1059"/>
        <v>145270.82372228135</v>
      </c>
      <c r="BW170" s="359">
        <f t="shared" si="1059"/>
        <v>93083.668527592919</v>
      </c>
      <c r="BX170" s="359">
        <f t="shared" si="1059"/>
        <v>137848.79416035168</v>
      </c>
      <c r="BY170" s="359">
        <f t="shared" si="1059"/>
        <v>70713.054547270076</v>
      </c>
      <c r="BZ170" s="359">
        <f t="shared" si="1059"/>
        <v>56748.072429410997</v>
      </c>
      <c r="CA170" s="359">
        <f t="shared" si="1060"/>
        <v>92175.276353521578</v>
      </c>
      <c r="CB170" s="359">
        <f t="shared" si="1060"/>
        <v>68827.525880817499</v>
      </c>
      <c r="CC170" s="359">
        <f t="shared" si="1060"/>
        <v>105702.88263387447</v>
      </c>
      <c r="CD170" s="359">
        <f t="shared" si="1060"/>
        <v>85009.86414463252</v>
      </c>
      <c r="CE170" s="359">
        <f t="shared" si="1060"/>
        <v>103442.48512979771</v>
      </c>
      <c r="CF170" s="359">
        <f t="shared" si="1060"/>
        <v>182876.90020627779</v>
      </c>
      <c r="CG170" s="359">
        <f t="shared" si="1060"/>
        <v>102860.06002350108</v>
      </c>
      <c r="CH170" s="359">
        <f t="shared" si="1060"/>
        <v>171713.33418615951</v>
      </c>
      <c r="CI170" s="359">
        <f t="shared" si="1060"/>
        <v>73326.885949123374</v>
      </c>
      <c r="CJ170" s="359">
        <f t="shared" si="1060"/>
        <v>97635.88586632823</v>
      </c>
      <c r="CK170" s="359">
        <f t="shared" si="1061"/>
        <v>101880.6517826045</v>
      </c>
      <c r="CL170" s="359">
        <f t="shared" si="1061"/>
        <v>91704.164571150177</v>
      </c>
      <c r="CM170" s="359">
        <f t="shared" si="1061"/>
        <v>35897.08479377906</v>
      </c>
      <c r="CN170" s="359">
        <f t="shared" si="1061"/>
        <v>47731.509919532778</v>
      </c>
      <c r="CO170" s="359">
        <f t="shared" si="1061"/>
        <v>21453.371140149306</v>
      </c>
      <c r="CP170" s="359">
        <f t="shared" si="1061"/>
        <v>26080.183403166859</v>
      </c>
      <c r="CQ170" s="359">
        <f t="shared" si="1061"/>
        <v>84071.114871093319</v>
      </c>
      <c r="CR170" s="359">
        <f t="shared" si="1061"/>
        <v>18481.915124647607</v>
      </c>
      <c r="CS170" s="359">
        <f t="shared" si="1061"/>
        <v>22869.022267114211</v>
      </c>
      <c r="CT170" s="359">
        <f t="shared" si="1061"/>
        <v>42145.655920296194</v>
      </c>
      <c r="CU170" s="359">
        <f t="shared" si="1062"/>
        <v>35366.923544974372</v>
      </c>
      <c r="CV170" s="359">
        <f t="shared" si="1062"/>
        <v>72027.411388431632</v>
      </c>
      <c r="CW170" s="359">
        <f t="shared" si="1062"/>
        <v>118257.48517353619</v>
      </c>
      <c r="CX170" s="359">
        <f t="shared" si="1062"/>
        <v>68032.499267416992</v>
      </c>
      <c r="CY170" s="359">
        <f t="shared" si="1062"/>
        <v>32795.429969516619</v>
      </c>
      <c r="CZ170" s="359">
        <f t="shared" si="1062"/>
        <v>113233.64526719996</v>
      </c>
      <c r="DA170" s="359">
        <f t="shared" si="1062"/>
        <v>116459.85496954218</v>
      </c>
      <c r="DB170" s="359">
        <f t="shared" si="1062"/>
        <v>113059.21704788813</v>
      </c>
      <c r="DC170" s="359">
        <f t="shared" si="1062"/>
        <v>222156.55511571464</v>
      </c>
      <c r="DD170" s="359">
        <f t="shared" si="1062"/>
        <v>175379.42657893058</v>
      </c>
      <c r="DE170" s="9">
        <f t="shared" si="997"/>
        <v>4828955.7053993689</v>
      </c>
      <c r="DF170" s="1"/>
      <c r="DG170" s="370">
        <f t="shared" si="1002"/>
        <v>10100.814029850746</v>
      </c>
      <c r="DH170" s="370">
        <f t="shared" si="1003"/>
        <v>13678.352552913993</v>
      </c>
      <c r="DI170" s="370">
        <f t="shared" si="1004"/>
        <v>26648.612305828152</v>
      </c>
      <c r="DJ170" s="370">
        <f t="shared" si="1005"/>
        <v>18093.792036008585</v>
      </c>
      <c r="DK170" s="370">
        <f t="shared" si="1006"/>
        <v>27293.814797815237</v>
      </c>
      <c r="DL170" s="370">
        <f t="shared" si="1007"/>
        <v>11340.747699607269</v>
      </c>
      <c r="DM170" s="370">
        <f t="shared" si="1008"/>
        <v>12399.980792611064</v>
      </c>
      <c r="DN170" s="370">
        <f t="shared" si="1009"/>
        <v>12849.474349187551</v>
      </c>
      <c r="DO170" s="370">
        <f t="shared" si="1010"/>
        <v>17147.415665708289</v>
      </c>
      <c r="DP170" s="370">
        <f t="shared" si="1011"/>
        <v>12816.604542511834</v>
      </c>
      <c r="DQ170" s="370">
        <f t="shared" si="1012"/>
        <v>34255.131405408254</v>
      </c>
      <c r="DR170" s="370">
        <f t="shared" si="1013"/>
        <v>24581.882734914445</v>
      </c>
      <c r="DS170" s="370">
        <f t="shared" si="1014"/>
        <v>14954.851865117202</v>
      </c>
      <c r="DT170" s="370">
        <f t="shared" si="1015"/>
        <v>22411.018308656992</v>
      </c>
      <c r="DU170" s="370">
        <f t="shared" si="1016"/>
        <v>13903.422622827367</v>
      </c>
      <c r="DV170" s="370">
        <f t="shared" si="1017"/>
        <v>11307.672217358893</v>
      </c>
      <c r="DW170" s="370">
        <f t="shared" si="1018"/>
        <v>12394.682420693107</v>
      </c>
      <c r="DX170" s="370">
        <f t="shared" si="1019"/>
        <v>37908.716592815181</v>
      </c>
      <c r="DY170" s="370">
        <f t="shared" si="1020"/>
        <v>14145.772858614822</v>
      </c>
      <c r="DZ170" s="370">
        <f t="shared" si="1021"/>
        <v>12119.188222788587</v>
      </c>
      <c r="EA170" s="370">
        <f t="shared" si="1022"/>
        <v>16659.385746632433</v>
      </c>
      <c r="EB170" s="370">
        <f t="shared" si="1023"/>
        <v>13766.880255527234</v>
      </c>
      <c r="EC170" s="370">
        <f t="shared" si="1024"/>
        <v>20600.026005742537</v>
      </c>
      <c r="ED170" s="370">
        <f t="shared" si="1025"/>
        <v>17765.023177837502</v>
      </c>
      <c r="EE170" s="370">
        <f t="shared" si="1026"/>
        <v>24362.703312548168</v>
      </c>
      <c r="EF170" s="370">
        <f t="shared" si="1027"/>
        <v>21723.162297038216</v>
      </c>
      <c r="EG170" s="370">
        <f t="shared" si="1028"/>
        <v>17744.572567709773</v>
      </c>
      <c r="EH170" s="370">
        <f t="shared" si="1029"/>
        <v>26901.869408469578</v>
      </c>
      <c r="EI170" s="370">
        <f t="shared" si="1030"/>
        <v>18900.484755620997</v>
      </c>
      <c r="EJ170" s="370">
        <f t="shared" si="1031"/>
        <v>15947.802178400669</v>
      </c>
      <c r="EK170" s="370">
        <f t="shared" si="1032"/>
        <v>14426.855530719524</v>
      </c>
      <c r="EL170" s="370">
        <f t="shared" si="1033"/>
        <v>16493.157940389436</v>
      </c>
      <c r="EM170" s="370">
        <f t="shared" si="1034"/>
        <v>13966.571536626612</v>
      </c>
      <c r="EN170" s="370">
        <f t="shared" si="1035"/>
        <v>10414.912087018378</v>
      </c>
      <c r="EO170" s="370">
        <f t="shared" si="1036"/>
        <v>12159.082744325198</v>
      </c>
      <c r="EP170" s="370">
        <f t="shared" si="1037"/>
        <v>12516.917512010152</v>
      </c>
      <c r="EQ170" s="370">
        <f t="shared" si="1038"/>
        <v>19640.589917883259</v>
      </c>
      <c r="ER170" s="370">
        <f t="shared" si="1039"/>
        <v>10126.082866640152</v>
      </c>
      <c r="ES170" s="370">
        <f t="shared" si="1040"/>
        <v>10773.090784819635</v>
      </c>
      <c r="ET170" s="370">
        <f t="shared" si="1041"/>
        <v>14743.246091033643</v>
      </c>
      <c r="EU170" s="370">
        <f t="shared" si="1042"/>
        <v>14219.628121403171</v>
      </c>
      <c r="EV170" s="370">
        <f t="shared" si="1043"/>
        <v>14946.575370827926</v>
      </c>
      <c r="EW170" s="370">
        <f t="shared" si="1044"/>
        <v>12976.38462240986</v>
      </c>
      <c r="EX170" s="370">
        <f t="shared" si="1045"/>
        <v>12091.69200142979</v>
      </c>
      <c r="EY170" s="370">
        <f t="shared" si="1068"/>
        <v>11962.592092228893</v>
      </c>
      <c r="EZ170" s="370">
        <f t="shared" si="1046"/>
        <v>26394.226283015494</v>
      </c>
      <c r="FA170" s="370">
        <f t="shared" si="1047"/>
        <v>15417.728549161791</v>
      </c>
      <c r="FB170" s="370">
        <f t="shared" si="1048"/>
        <v>22310.698930624803</v>
      </c>
      <c r="FC170" s="370">
        <f t="shared" si="1049"/>
        <v>41478.324604349356</v>
      </c>
      <c r="FD170" s="370">
        <f t="shared" si="1050"/>
        <v>27538.006134871732</v>
      </c>
      <c r="FE170" s="222">
        <f t="shared" si="1063"/>
        <v>17123.054195110581</v>
      </c>
    </row>
    <row r="171" spans="1:161">
      <c r="A171" s="1" t="s">
        <v>117</v>
      </c>
      <c r="B171" s="2" t="s">
        <v>368</v>
      </c>
      <c r="C171" s="37" t="s">
        <v>373</v>
      </c>
      <c r="D171" s="1">
        <v>5</v>
      </c>
      <c r="E171" s="70">
        <v>3</v>
      </c>
      <c r="F171" s="65" t="s">
        <v>344</v>
      </c>
      <c r="G171" s="180">
        <f t="shared" ref="G171:V171" si="1071">G140</f>
        <v>28.657349129857877</v>
      </c>
      <c r="H171" s="180">
        <f t="shared" si="1071"/>
        <v>48.368891491889059</v>
      </c>
      <c r="I171" s="180">
        <f t="shared" si="1071"/>
        <v>53.211655211986226</v>
      </c>
      <c r="J171" s="180">
        <f t="shared" si="1071"/>
        <v>25.551795374635184</v>
      </c>
      <c r="K171" s="180">
        <f t="shared" si="1071"/>
        <v>32.223649361390677</v>
      </c>
      <c r="L171" s="180">
        <f t="shared" si="1071"/>
        <v>435.42510403587443</v>
      </c>
      <c r="M171" s="180">
        <f t="shared" si="1071"/>
        <v>88.672609937317716</v>
      </c>
      <c r="N171" s="180">
        <f t="shared" si="1071"/>
        <v>95.466057642680425</v>
      </c>
      <c r="O171" s="180">
        <f t="shared" si="1071"/>
        <v>23.790883282253695</v>
      </c>
      <c r="P171" s="180">
        <f t="shared" si="1071"/>
        <v>132.86788657425475</v>
      </c>
      <c r="Q171" s="180">
        <f t="shared" si="1071"/>
        <v>97.932567172563836</v>
      </c>
      <c r="R171" s="180">
        <f t="shared" si="1071"/>
        <v>63.549536617207352</v>
      </c>
      <c r="S171" s="180">
        <f t="shared" si="1071"/>
        <v>84.930465529961651</v>
      </c>
      <c r="T171" s="180">
        <f t="shared" si="1071"/>
        <v>45.106121032662344</v>
      </c>
      <c r="U171" s="180">
        <f t="shared" si="1071"/>
        <v>67.154591863113964</v>
      </c>
      <c r="V171" s="180">
        <f t="shared" si="1071"/>
        <v>161.99848233356093</v>
      </c>
      <c r="W171" s="180">
        <f t="shared" ref="W171:BD171" si="1072">W140</f>
        <v>94.698662451981747</v>
      </c>
      <c r="X171" s="180">
        <f t="shared" si="1072"/>
        <v>45.853199785731064</v>
      </c>
      <c r="Y171" s="180">
        <f t="shared" si="1072"/>
        <v>63.034552643949191</v>
      </c>
      <c r="Z171" s="180">
        <f t="shared" si="1072"/>
        <v>59.045029167802483</v>
      </c>
      <c r="AA171" s="180">
        <f t="shared" si="1072"/>
        <v>69.768794910755062</v>
      </c>
      <c r="AB171" s="180">
        <f t="shared" si="1072"/>
        <v>63.042348163262673</v>
      </c>
      <c r="AC171" s="180">
        <f t="shared" si="1072"/>
        <v>64.703059992524842</v>
      </c>
      <c r="AD171" s="180">
        <f t="shared" si="1072"/>
        <v>60.340555128528905</v>
      </c>
      <c r="AE171" s="180">
        <f t="shared" si="1072"/>
        <v>53.540106018036987</v>
      </c>
      <c r="AF171" s="180">
        <f t="shared" si="1072"/>
        <v>106.15527079300047</v>
      </c>
      <c r="AG171" s="180">
        <f t="shared" si="1072"/>
        <v>73.094885236622432</v>
      </c>
      <c r="AH171" s="180">
        <f t="shared" si="1072"/>
        <v>80.487292521704717</v>
      </c>
      <c r="AI171" s="180">
        <f t="shared" si="1072"/>
        <v>48.921082283093853</v>
      </c>
      <c r="AJ171" s="180">
        <f t="shared" si="1072"/>
        <v>77.199482447566695</v>
      </c>
      <c r="AK171" s="180">
        <f t="shared" si="1072"/>
        <v>89.048332122455449</v>
      </c>
      <c r="AL171" s="180">
        <f t="shared" si="1072"/>
        <v>70.111780879605021</v>
      </c>
      <c r="AM171" s="180">
        <f t="shared" si="1072"/>
        <v>32.409708760316668</v>
      </c>
      <c r="AN171" s="180">
        <f t="shared" si="1072"/>
        <v>57.79034965667023</v>
      </c>
      <c r="AO171" s="180">
        <f t="shared" si="1072"/>
        <v>22.248487384816805</v>
      </c>
      <c r="AP171" s="180">
        <f t="shared" si="1072"/>
        <v>26.273565205996039</v>
      </c>
      <c r="AQ171" s="180">
        <f t="shared" si="1072"/>
        <v>53.975669304837702</v>
      </c>
      <c r="AR171" s="180">
        <f t="shared" si="1072"/>
        <v>23.015014456613194</v>
      </c>
      <c r="AS171" s="180">
        <f t="shared" si="1072"/>
        <v>26.767821980207582</v>
      </c>
      <c r="AT171" s="180">
        <f t="shared" si="1072"/>
        <v>36.046695684850157</v>
      </c>
      <c r="AU171" s="180">
        <f t="shared" si="1072"/>
        <v>31.362798121785012</v>
      </c>
      <c r="AV171" s="180">
        <f t="shared" si="1072"/>
        <v>60.766170521467473</v>
      </c>
      <c r="AW171" s="180">
        <f t="shared" si="1072"/>
        <v>114.91604936774172</v>
      </c>
      <c r="AX171" s="180">
        <f t="shared" si="1072"/>
        <v>70.94717495629645</v>
      </c>
      <c r="AY171" s="180">
        <f t="shared" si="1072"/>
        <v>34.569555285226741</v>
      </c>
      <c r="AZ171" s="180">
        <f t="shared" si="1072"/>
        <v>54.096891500109791</v>
      </c>
      <c r="BA171" s="180">
        <f t="shared" si="1072"/>
        <v>95.249259399590215</v>
      </c>
      <c r="BB171" s="180">
        <f t="shared" si="1072"/>
        <v>63.899661202733597</v>
      </c>
      <c r="BC171" s="180">
        <f t="shared" si="1072"/>
        <v>67.537298375828854</v>
      </c>
      <c r="BD171" s="180">
        <f t="shared" si="1072"/>
        <v>80.306724229606232</v>
      </c>
      <c r="BE171" s="9">
        <f t="shared" si="1057"/>
        <v>3556.130976532525</v>
      </c>
      <c r="BF171" s="180"/>
      <c r="BG171" s="359">
        <f t="shared" si="1058"/>
        <v>133972.87261167658</v>
      </c>
      <c r="BH171" s="359">
        <f t="shared" si="1058"/>
        <v>300018.18126396491</v>
      </c>
      <c r="BI171" s="359">
        <f t="shared" si="1058"/>
        <v>637512.89952455333</v>
      </c>
      <c r="BJ171" s="359">
        <f t="shared" si="1058"/>
        <v>210201.87277328977</v>
      </c>
      <c r="BK171" s="359">
        <f t="shared" si="1058"/>
        <v>394715.45024410944</v>
      </c>
      <c r="BL171" s="359">
        <f t="shared" si="1058"/>
        <v>2429742.3024181323</v>
      </c>
      <c r="BM171" s="359">
        <f t="shared" si="1058"/>
        <v>501670.60756867751</v>
      </c>
      <c r="BN171" s="359">
        <f t="shared" si="1058"/>
        <v>555403.08020585461</v>
      </c>
      <c r="BO171" s="359">
        <f t="shared" si="1058"/>
        <v>189029.37471974894</v>
      </c>
      <c r="BP171" s="359">
        <f t="shared" si="1058"/>
        <v>787182.81319379329</v>
      </c>
      <c r="BQ171" s="359">
        <f t="shared" si="1059"/>
        <v>1500576.5413841254</v>
      </c>
      <c r="BR171" s="359">
        <f t="shared" si="1059"/>
        <v>703262.73808998521</v>
      </c>
      <c r="BS171" s="359">
        <f t="shared" si="1059"/>
        <v>577115.18219953543</v>
      </c>
      <c r="BT171" s="359">
        <f t="shared" si="1059"/>
        <v>454723.19868486712</v>
      </c>
      <c r="BU171" s="359">
        <f t="shared" si="1059"/>
        <v>423890.06465504493</v>
      </c>
      <c r="BV171" s="359">
        <f t="shared" si="1059"/>
        <v>869894.91131313541</v>
      </c>
      <c r="BW171" s="359">
        <f t="shared" si="1059"/>
        <v>531921.39461603924</v>
      </c>
      <c r="BX171" s="359">
        <f t="shared" si="1059"/>
        <v>775145.18591853208</v>
      </c>
      <c r="BY171" s="359">
        <f t="shared" si="1059"/>
        <v>408177.46053491777</v>
      </c>
      <c r="BZ171" s="359">
        <f t="shared" si="1059"/>
        <v>326884.42720586323</v>
      </c>
      <c r="CA171" s="359">
        <f t="shared" si="1060"/>
        <v>521735.1435451025</v>
      </c>
      <c r="CB171" s="359">
        <f t="shared" si="1060"/>
        <v>391721.87226591981</v>
      </c>
      <c r="CC171" s="359">
        <f t="shared" si="1060"/>
        <v>608176.61691471329</v>
      </c>
      <c r="CD171" s="359">
        <f t="shared" si="1060"/>
        <v>479903.22725814808</v>
      </c>
      <c r="CE171" s="359">
        <f t="shared" si="1060"/>
        <v>583092.42161871155</v>
      </c>
      <c r="CF171" s="359">
        <f t="shared" si="1060"/>
        <v>1038451.4925934771</v>
      </c>
      <c r="CG171" s="359">
        <f t="shared" si="1060"/>
        <v>583510.25528373825</v>
      </c>
      <c r="CH171" s="359">
        <f t="shared" si="1060"/>
        <v>965886.21880778356</v>
      </c>
      <c r="CI171" s="359">
        <f t="shared" si="1060"/>
        <v>424819.36887633894</v>
      </c>
      <c r="CJ171" s="359">
        <f t="shared" si="1060"/>
        <v>556286.84645281231</v>
      </c>
      <c r="CK171" s="359">
        <f t="shared" si="1061"/>
        <v>589508.24098813697</v>
      </c>
      <c r="CL171" s="359">
        <f t="shared" si="1061"/>
        <v>518685.19060896314</v>
      </c>
      <c r="CM171" s="359">
        <f t="shared" si="1061"/>
        <v>209264.70474885954</v>
      </c>
      <c r="CN171" s="359">
        <f t="shared" si="1061"/>
        <v>285878.0226442953</v>
      </c>
      <c r="CO171" s="359">
        <f t="shared" si="1061"/>
        <v>126098.26878797471</v>
      </c>
      <c r="CP171" s="359">
        <f t="shared" si="1061"/>
        <v>151853.29114226179</v>
      </c>
      <c r="CQ171" s="359">
        <f t="shared" si="1061"/>
        <v>476584.4793799856</v>
      </c>
      <c r="CR171" s="359">
        <f t="shared" si="1061"/>
        <v>107543.29874586879</v>
      </c>
      <c r="CS171" s="359">
        <f t="shared" si="1061"/>
        <v>135486.48953154325</v>
      </c>
      <c r="CT171" s="359">
        <f t="shared" si="1061"/>
        <v>239948.36287339474</v>
      </c>
      <c r="CU171" s="359">
        <f t="shared" si="1062"/>
        <v>202459.77718443595</v>
      </c>
      <c r="CV171" s="359">
        <f t="shared" si="1062"/>
        <v>411027.72376591078</v>
      </c>
      <c r="CW171" s="359">
        <f t="shared" si="1062"/>
        <v>673408.84846362413</v>
      </c>
      <c r="CX171" s="359">
        <f t="shared" si="1062"/>
        <v>384632.9281106352</v>
      </c>
      <c r="CY171" s="359">
        <f t="shared" si="1062"/>
        <v>189883.90247451607</v>
      </c>
      <c r="CZ171" s="359">
        <f t="shared" si="1062"/>
        <v>643476.54296544672</v>
      </c>
      <c r="DA171" s="359">
        <f t="shared" si="1062"/>
        <v>681694.32864297461</v>
      </c>
      <c r="DB171" s="359">
        <f t="shared" si="1062"/>
        <v>654775.00851327542</v>
      </c>
      <c r="DC171" s="359">
        <f t="shared" si="1062"/>
        <v>1261727.7592819298</v>
      </c>
      <c r="DD171" s="359">
        <f t="shared" si="1062"/>
        <v>1003263.5709093285</v>
      </c>
      <c r="DE171" s="9">
        <f t="shared" si="997"/>
        <v>27811824.762505952</v>
      </c>
      <c r="DF171" s="1"/>
      <c r="DG171" s="370">
        <f t="shared" si="1002"/>
        <v>4674.9918146508271</v>
      </c>
      <c r="DH171" s="370">
        <f t="shared" si="1003"/>
        <v>6202.7094690453005</v>
      </c>
      <c r="DI171" s="370">
        <f t="shared" si="1004"/>
        <v>11980.700412058408</v>
      </c>
      <c r="DJ171" s="370">
        <f t="shared" si="1005"/>
        <v>8226.50110066056</v>
      </c>
      <c r="DK171" s="370">
        <f t="shared" si="1006"/>
        <v>12249.247309556582</v>
      </c>
      <c r="DL171" s="370">
        <f t="shared" si="1007"/>
        <v>5580.1612720472522</v>
      </c>
      <c r="DM171" s="370">
        <f t="shared" si="1008"/>
        <v>5657.5599604354302</v>
      </c>
      <c r="DN171" s="370">
        <f t="shared" si="1009"/>
        <v>5817.8068092501617</v>
      </c>
      <c r="DO171" s="370">
        <f t="shared" si="1010"/>
        <v>7945.4542514086224</v>
      </c>
      <c r="DP171" s="370">
        <f t="shared" si="1011"/>
        <v>5924.5528283003669</v>
      </c>
      <c r="DQ171" s="370">
        <f t="shared" si="1012"/>
        <v>15322.548818106725</v>
      </c>
      <c r="DR171" s="370">
        <f t="shared" si="1013"/>
        <v>11066.370826999268</v>
      </c>
      <c r="DS171" s="370">
        <f t="shared" si="1014"/>
        <v>6795.1491681856087</v>
      </c>
      <c r="DT171" s="370">
        <f t="shared" si="1015"/>
        <v>10081.186062432456</v>
      </c>
      <c r="DU171" s="370">
        <f t="shared" si="1016"/>
        <v>6312.153091766093</v>
      </c>
      <c r="DV171" s="370">
        <f t="shared" si="1017"/>
        <v>5369.7719804682447</v>
      </c>
      <c r="DW171" s="370">
        <f t="shared" si="1018"/>
        <v>5616.989520688925</v>
      </c>
      <c r="DX171" s="370">
        <f t="shared" si="1019"/>
        <v>16904.931161636126</v>
      </c>
      <c r="DY171" s="370">
        <f t="shared" si="1020"/>
        <v>6475.4558161221366</v>
      </c>
      <c r="DZ171" s="370">
        <f t="shared" si="1021"/>
        <v>5536.1887666593748</v>
      </c>
      <c r="EA171" s="370">
        <f t="shared" si="1022"/>
        <v>7478.0586967638092</v>
      </c>
      <c r="EB171" s="370">
        <f t="shared" si="1023"/>
        <v>6213.630736778171</v>
      </c>
      <c r="EC171" s="370">
        <f t="shared" si="1024"/>
        <v>9399.5031608238623</v>
      </c>
      <c r="ED171" s="370">
        <f t="shared" si="1025"/>
        <v>7953.2451472467592</v>
      </c>
      <c r="EE171" s="370">
        <f t="shared" si="1026"/>
        <v>10890.759562976493</v>
      </c>
      <c r="EF171" s="370">
        <f t="shared" si="1027"/>
        <v>9782.3827760604163</v>
      </c>
      <c r="EG171" s="370">
        <f t="shared" si="1028"/>
        <v>7982.9149932283426</v>
      </c>
      <c r="EH171" s="370">
        <f t="shared" si="1029"/>
        <v>12000.480927437291</v>
      </c>
      <c r="EI171" s="370">
        <f t="shared" si="1030"/>
        <v>8683.7688180735113</v>
      </c>
      <c r="EJ171" s="370">
        <f t="shared" si="1031"/>
        <v>7205.8364747540654</v>
      </c>
      <c r="EK171" s="370">
        <f t="shared" si="1032"/>
        <v>6620.0930094622154</v>
      </c>
      <c r="EL171" s="370">
        <f t="shared" si="1033"/>
        <v>7397.9748353510258</v>
      </c>
      <c r="EM171" s="370">
        <f t="shared" si="1034"/>
        <v>6456.8523678030997</v>
      </c>
      <c r="EN171" s="370">
        <f t="shared" si="1035"/>
        <v>4946.8124754856699</v>
      </c>
      <c r="EO171" s="370">
        <f t="shared" si="1036"/>
        <v>5667.7232302106459</v>
      </c>
      <c r="EP171" s="370">
        <f t="shared" si="1037"/>
        <v>5779.6987181475661</v>
      </c>
      <c r="EQ171" s="370">
        <f t="shared" si="1038"/>
        <v>8829.6168536305777</v>
      </c>
      <c r="ER171" s="370">
        <f t="shared" si="1039"/>
        <v>4672.7452180664177</v>
      </c>
      <c r="ES171" s="370">
        <f t="shared" si="1040"/>
        <v>5061.543282517473</v>
      </c>
      <c r="ET171" s="370">
        <f t="shared" si="1041"/>
        <v>6656.5980130667331</v>
      </c>
      <c r="EU171" s="370">
        <f t="shared" si="1042"/>
        <v>6455.4118034450739</v>
      </c>
      <c r="EV171" s="370">
        <f t="shared" si="1043"/>
        <v>6764.0879824853027</v>
      </c>
      <c r="EW171" s="370">
        <f t="shared" si="1044"/>
        <v>5860.0069543694035</v>
      </c>
      <c r="EX171" s="370">
        <f t="shared" si="1045"/>
        <v>5421.3987850477424</v>
      </c>
      <c r="EY171" s="370">
        <f t="shared" si="1068"/>
        <v>5492.8072087656483</v>
      </c>
      <c r="EZ171" s="370">
        <f t="shared" si="1046"/>
        <v>11894.889431200327</v>
      </c>
      <c r="FA171" s="370">
        <f t="shared" si="1047"/>
        <v>7156.9514864480661</v>
      </c>
      <c r="FB171" s="370">
        <f t="shared" si="1048"/>
        <v>10246.924571882777</v>
      </c>
      <c r="FC171" s="370">
        <f t="shared" si="1049"/>
        <v>18681.940048308086</v>
      </c>
      <c r="FD171" s="370">
        <f t="shared" si="1050"/>
        <v>12492.896211790207</v>
      </c>
      <c r="FE171" s="222">
        <f t="shared" si="1063"/>
        <v>7820.8100168527581</v>
      </c>
    </row>
    <row r="172" spans="1:161">
      <c r="A172" s="1" t="s">
        <v>117</v>
      </c>
      <c r="B172" s="2" t="s">
        <v>369</v>
      </c>
      <c r="C172" s="37" t="s">
        <v>373</v>
      </c>
      <c r="D172" s="1">
        <v>5</v>
      </c>
      <c r="E172" s="70">
        <v>3</v>
      </c>
      <c r="F172" s="65" t="s">
        <v>344</v>
      </c>
      <c r="G172" s="180">
        <f t="shared" ref="G172:V172" si="1073">G141</f>
        <v>49.431948584111595</v>
      </c>
      <c r="H172" s="180">
        <f t="shared" si="1073"/>
        <v>83.432998162638896</v>
      </c>
      <c r="I172" s="180">
        <f t="shared" si="1073"/>
        <v>91.786431208106038</v>
      </c>
      <c r="J172" s="180">
        <f t="shared" si="1073"/>
        <v>44.075082781286241</v>
      </c>
      <c r="K172" s="180">
        <f t="shared" si="1073"/>
        <v>55.583570246038484</v>
      </c>
      <c r="L172" s="180">
        <f t="shared" si="1073"/>
        <v>1173.7561913106879</v>
      </c>
      <c r="M172" s="180">
        <f t="shared" si="1073"/>
        <v>152.95412968513503</v>
      </c>
      <c r="N172" s="180">
        <f t="shared" si="1073"/>
        <v>164.67235791896906</v>
      </c>
      <c r="O172" s="180">
        <f t="shared" si="1073"/>
        <v>64.319297885197699</v>
      </c>
      <c r="P172" s="180">
        <f t="shared" si="1073"/>
        <v>229.18793039287323</v>
      </c>
      <c r="Q172" s="180">
        <f t="shared" si="1073"/>
        <v>168.92691655629909</v>
      </c>
      <c r="R172" s="180">
        <f t="shared" si="1073"/>
        <v>109.61856284651725</v>
      </c>
      <c r="S172" s="180">
        <f t="shared" si="1073"/>
        <v>146.49918896118598</v>
      </c>
      <c r="T172" s="180">
        <f t="shared" si="1073"/>
        <v>77.80494440053387</v>
      </c>
      <c r="U172" s="180">
        <f t="shared" si="1073"/>
        <v>115.83703423237428</v>
      </c>
      <c r="V172" s="180">
        <f t="shared" si="1073"/>
        <v>279.4361967371687</v>
      </c>
      <c r="W172" s="180">
        <f t="shared" ref="W172:BD172" si="1074">W141</f>
        <v>163.34865420030278</v>
      </c>
      <c r="X172" s="180">
        <f t="shared" si="1074"/>
        <v>79.093603667049862</v>
      </c>
      <c r="Y172" s="180">
        <f t="shared" si="1074"/>
        <v>108.7302510500428</v>
      </c>
      <c r="Z172" s="180">
        <f t="shared" si="1074"/>
        <v>101.848598512875</v>
      </c>
      <c r="AA172" s="180">
        <f t="shared" si="1074"/>
        <v>120.34635399024344</v>
      </c>
      <c r="AB172" s="180">
        <f t="shared" si="1074"/>
        <v>108.74369778261196</v>
      </c>
      <c r="AC172" s="180">
        <f t="shared" si="1074"/>
        <v>111.60831102318497</v>
      </c>
      <c r="AD172" s="180">
        <f t="shared" si="1074"/>
        <v>104.08329134471431</v>
      </c>
      <c r="AE172" s="180">
        <f t="shared" si="1074"/>
        <v>92.352986170448844</v>
      </c>
      <c r="AF172" s="180">
        <f t="shared" si="1074"/>
        <v>183.11051255975215</v>
      </c>
      <c r="AG172" s="180">
        <f t="shared" si="1074"/>
        <v>126.08363015034313</v>
      </c>
      <c r="AH172" s="180">
        <f t="shared" si="1074"/>
        <v>138.8350223036484</v>
      </c>
      <c r="AI172" s="180">
        <f t="shared" si="1074"/>
        <v>84.385489151102831</v>
      </c>
      <c r="AJ172" s="180">
        <f t="shared" si="1074"/>
        <v>133.16377693469752</v>
      </c>
      <c r="AK172" s="180">
        <f t="shared" si="1074"/>
        <v>153.60222451252045</v>
      </c>
      <c r="AL172" s="180">
        <f t="shared" si="1074"/>
        <v>120.93798110482533</v>
      </c>
      <c r="AM172" s="180">
        <f t="shared" si="1074"/>
        <v>55.904509862596285</v>
      </c>
      <c r="AN172" s="180">
        <f t="shared" si="1074"/>
        <v>99.684362986316529</v>
      </c>
      <c r="AO172" s="180">
        <f t="shared" si="1074"/>
        <v>38.377104577850197</v>
      </c>
      <c r="AP172" s="180">
        <f t="shared" si="1074"/>
        <v>57.212708546226118</v>
      </c>
      <c r="AQ172" s="180">
        <f t="shared" si="1074"/>
        <v>93.104302766435993</v>
      </c>
      <c r="AR172" s="180">
        <f t="shared" si="1074"/>
        <v>52.148635181386652</v>
      </c>
      <c r="AS172" s="180">
        <f t="shared" si="1074"/>
        <v>46.172644714568406</v>
      </c>
      <c r="AT172" s="180">
        <f t="shared" si="1074"/>
        <v>103.63010198223613</v>
      </c>
      <c r="AU172" s="180">
        <f t="shared" si="1074"/>
        <v>60.362868903976654</v>
      </c>
      <c r="AV172" s="180">
        <f t="shared" si="1074"/>
        <v>146.1154039776834</v>
      </c>
      <c r="AW172" s="180">
        <f t="shared" si="1074"/>
        <v>198.22225070765342</v>
      </c>
      <c r="AX172" s="180">
        <f t="shared" si="1074"/>
        <v>153.40238782462364</v>
      </c>
      <c r="AY172" s="180">
        <f t="shared" si="1074"/>
        <v>59.630095990089458</v>
      </c>
      <c r="AZ172" s="180">
        <f t="shared" si="1074"/>
        <v>155.5223378056946</v>
      </c>
      <c r="BA172" s="180">
        <f t="shared" si="1074"/>
        <v>164.29839591861099</v>
      </c>
      <c r="BB172" s="180">
        <f t="shared" si="1074"/>
        <v>110.22250358197535</v>
      </c>
      <c r="BC172" s="180">
        <f t="shared" si="1074"/>
        <v>116.49717654259294</v>
      </c>
      <c r="BD172" s="180">
        <f t="shared" si="1074"/>
        <v>230.87259077871852</v>
      </c>
      <c r="BE172" s="9">
        <f t="shared" si="1057"/>
        <v>6878.9775490167231</v>
      </c>
      <c r="BF172" s="180"/>
      <c r="BG172" s="359">
        <f t="shared" si="1058"/>
        <v>128780.92228834037</v>
      </c>
      <c r="BH172" s="359">
        <f t="shared" si="1058"/>
        <v>279583.45704826294</v>
      </c>
      <c r="BI172" s="359">
        <f t="shared" si="1058"/>
        <v>586090.05996936408</v>
      </c>
      <c r="BJ172" s="359">
        <f t="shared" si="1058"/>
        <v>196682.81842949855</v>
      </c>
      <c r="BK172" s="359">
        <f t="shared" si="1058"/>
        <v>361861.94374380651</v>
      </c>
      <c r="BL172" s="359">
        <f t="shared" si="1058"/>
        <v>3970446.4482515948</v>
      </c>
      <c r="BM172" s="359">
        <f t="shared" si="1058"/>
        <v>471946.81966139353</v>
      </c>
      <c r="BN172" s="359">
        <f t="shared" si="1058"/>
        <v>516322.50447111379</v>
      </c>
      <c r="BO172" s="359">
        <f t="shared" si="1058"/>
        <v>285269.20886339014</v>
      </c>
      <c r="BP172" s="359">
        <f t="shared" si="1058"/>
        <v>755279.27528114244</v>
      </c>
      <c r="BQ172" s="359">
        <f t="shared" si="1059"/>
        <v>1368372.5188243561</v>
      </c>
      <c r="BR172" s="359">
        <f t="shared" si="1059"/>
        <v>647915.95042375207</v>
      </c>
      <c r="BS172" s="359">
        <f t="shared" si="1059"/>
        <v>539481.34178994549</v>
      </c>
      <c r="BT172" s="359">
        <f t="shared" si="1059"/>
        <v>418415.88410563866</v>
      </c>
      <c r="BU172" s="359">
        <f t="shared" si="1059"/>
        <v>395737.49440663331</v>
      </c>
      <c r="BV172" s="359">
        <f t="shared" si="1059"/>
        <v>867553.08868972433</v>
      </c>
      <c r="BW172" s="359">
        <f t="shared" si="1059"/>
        <v>495194.5831318869</v>
      </c>
      <c r="BX172" s="359">
        <f t="shared" si="1059"/>
        <v>703353.10580563708</v>
      </c>
      <c r="BY172" s="359">
        <f t="shared" si="1059"/>
        <v>385935.66744929436</v>
      </c>
      <c r="BZ172" s="359">
        <f t="shared" si="1059"/>
        <v>308090.75762418081</v>
      </c>
      <c r="CA172" s="359">
        <f t="shared" si="1060"/>
        <v>478458.57000689086</v>
      </c>
      <c r="CB172" s="359">
        <f t="shared" si="1060"/>
        <v>362367.78728990775</v>
      </c>
      <c r="CC172" s="359">
        <f t="shared" si="1060"/>
        <v>572200.90893624164</v>
      </c>
      <c r="CD172" s="359">
        <f t="shared" si="1060"/>
        <v>438229.12925892841</v>
      </c>
      <c r="CE172" s="359">
        <f t="shared" si="1060"/>
        <v>531181.99574899895</v>
      </c>
      <c r="CF172" s="359">
        <f t="shared" si="1060"/>
        <v>957184.9631180024</v>
      </c>
      <c r="CG172" s="359">
        <f t="shared" si="1060"/>
        <v>537010.20419332839</v>
      </c>
      <c r="CH172" s="359">
        <f t="shared" si="1060"/>
        <v>876893.64641515084</v>
      </c>
      <c r="CI172" s="359">
        <f t="shared" si="1060"/>
        <v>403904.61315152864</v>
      </c>
      <c r="CJ172" s="359">
        <f t="shared" si="1060"/>
        <v>515484.93206756719</v>
      </c>
      <c r="CK172" s="359">
        <f t="shared" si="1061"/>
        <v>559429.43481071328</v>
      </c>
      <c r="CL172" s="359">
        <f t="shared" si="1061"/>
        <v>475099.66754657577</v>
      </c>
      <c r="CM172" s="359">
        <f t="shared" si="1061"/>
        <v>200816.70004861147</v>
      </c>
      <c r="CN172" s="359">
        <f t="shared" si="1061"/>
        <v>285187.94967898785</v>
      </c>
      <c r="CO172" s="359">
        <f t="shared" si="1061"/>
        <v>122479.75526411165</v>
      </c>
      <c r="CP172" s="359">
        <f t="shared" si="1061"/>
        <v>183633.79798128502</v>
      </c>
      <c r="CQ172" s="359">
        <f t="shared" si="1061"/>
        <v>438109.81939219736</v>
      </c>
      <c r="CR172" s="359">
        <f t="shared" si="1061"/>
        <v>135193.95683814783</v>
      </c>
      <c r="CS172" s="359">
        <f t="shared" si="1061"/>
        <v>133105.24929209534</v>
      </c>
      <c r="CT172" s="359">
        <f t="shared" si="1061"/>
        <v>370146.38161317748</v>
      </c>
      <c r="CU172" s="359">
        <f t="shared" si="1062"/>
        <v>210884.60990649505</v>
      </c>
      <c r="CV172" s="359">
        <f t="shared" si="1062"/>
        <v>532259.56109887687</v>
      </c>
      <c r="CW172" s="359">
        <f t="shared" si="1062"/>
        <v>623476.25009405334</v>
      </c>
      <c r="CX172" s="359">
        <f t="shared" si="1062"/>
        <v>441323.01888394123</v>
      </c>
      <c r="CY172" s="359">
        <f t="shared" si="1062"/>
        <v>180368.74662210676</v>
      </c>
      <c r="CZ172" s="359">
        <f t="shared" si="1062"/>
        <v>989722.70477142965</v>
      </c>
      <c r="DA172" s="359">
        <f t="shared" si="1062"/>
        <v>658135.44148236909</v>
      </c>
      <c r="DB172" s="359">
        <f t="shared" si="1062"/>
        <v>622204.42366439954</v>
      </c>
      <c r="DC172" s="359">
        <f t="shared" si="1062"/>
        <v>1163324.2296187982</v>
      </c>
      <c r="DD172" s="359">
        <f t="shared" si="1062"/>
        <v>1559238.2343945513</v>
      </c>
      <c r="DE172" s="9">
        <f t="shared" si="997"/>
        <v>29239370.533448417</v>
      </c>
      <c r="DF172" s="1"/>
      <c r="DG172" s="370">
        <f t="shared" si="1002"/>
        <v>2605.2163828664666</v>
      </c>
      <c r="DH172" s="370">
        <f t="shared" si="1003"/>
        <v>3350.9937699141651</v>
      </c>
      <c r="DI172" s="370">
        <f t="shared" si="1004"/>
        <v>6385.3671207733378</v>
      </c>
      <c r="DJ172" s="370">
        <f t="shared" si="1005"/>
        <v>4462.4492120751675</v>
      </c>
      <c r="DK172" s="370">
        <f t="shared" si="1006"/>
        <v>6510.2321089134593</v>
      </c>
      <c r="DL172" s="370">
        <f t="shared" si="1007"/>
        <v>3382.684136317911</v>
      </c>
      <c r="DM172" s="370">
        <f t="shared" si="1008"/>
        <v>3085.5448011304011</v>
      </c>
      <c r="DN172" s="370">
        <f t="shared" si="1009"/>
        <v>3135.453399684618</v>
      </c>
      <c r="DO172" s="370">
        <f t="shared" si="1010"/>
        <v>4435.2040249655984</v>
      </c>
      <c r="DP172" s="370">
        <f t="shared" si="1011"/>
        <v>3295.4583340686618</v>
      </c>
      <c r="DQ172" s="370">
        <f t="shared" si="1012"/>
        <v>8100.381790656269</v>
      </c>
      <c r="DR172" s="370">
        <f t="shared" si="1013"/>
        <v>5910.6408038840418</v>
      </c>
      <c r="DS172" s="370">
        <f t="shared" si="1014"/>
        <v>3682.4868834794547</v>
      </c>
      <c r="DT172" s="370">
        <f t="shared" si="1015"/>
        <v>5377.7544258841172</v>
      </c>
      <c r="DU172" s="370">
        <f t="shared" si="1016"/>
        <v>3416.3296481914945</v>
      </c>
      <c r="DV172" s="370">
        <f t="shared" si="1017"/>
        <v>3104.6553697040363</v>
      </c>
      <c r="DW172" s="370">
        <f t="shared" si="1018"/>
        <v>3031.5192099756464</v>
      </c>
      <c r="DX172" s="370">
        <f t="shared" si="1019"/>
        <v>8892.6673358626049</v>
      </c>
      <c r="DY172" s="370">
        <f t="shared" si="1020"/>
        <v>3549.4783072989367</v>
      </c>
      <c r="DZ172" s="370">
        <f t="shared" si="1021"/>
        <v>3024.987698630277</v>
      </c>
      <c r="EA172" s="370">
        <f t="shared" si="1022"/>
        <v>3975.6798120006179</v>
      </c>
      <c r="EB172" s="370">
        <f t="shared" si="1023"/>
        <v>3332.3106964259414</v>
      </c>
      <c r="EC172" s="370">
        <f t="shared" si="1024"/>
        <v>5126.866482348034</v>
      </c>
      <c r="ED172" s="370">
        <f t="shared" si="1025"/>
        <v>4210.3696337537385</v>
      </c>
      <c r="EE172" s="370">
        <f t="shared" si="1026"/>
        <v>5751.6493810891716</v>
      </c>
      <c r="EF172" s="370">
        <f t="shared" si="1027"/>
        <v>5227.3621527090436</v>
      </c>
      <c r="EG172" s="370">
        <f t="shared" si="1028"/>
        <v>4259.158810330835</v>
      </c>
      <c r="EH172" s="370">
        <f t="shared" si="1029"/>
        <v>6316.0838804583618</v>
      </c>
      <c r="EI172" s="370">
        <f t="shared" si="1030"/>
        <v>4786.4226090849179</v>
      </c>
      <c r="EJ172" s="370">
        <f t="shared" si="1031"/>
        <v>3871.0597125850295</v>
      </c>
      <c r="EK172" s="370">
        <f t="shared" si="1032"/>
        <v>3642.0659699828302</v>
      </c>
      <c r="EL172" s="370">
        <f t="shared" si="1033"/>
        <v>3928.4570753233756</v>
      </c>
      <c r="EM172" s="370">
        <f t="shared" si="1034"/>
        <v>3592.1377459919522</v>
      </c>
      <c r="EN172" s="370">
        <f t="shared" si="1035"/>
        <v>2860.9095863724888</v>
      </c>
      <c r="EO172" s="370">
        <f t="shared" si="1036"/>
        <v>3191.4798318266639</v>
      </c>
      <c r="EP172" s="370">
        <f t="shared" si="1037"/>
        <v>3209.6679679640501</v>
      </c>
      <c r="EQ172" s="370">
        <f t="shared" si="1038"/>
        <v>4705.580798894458</v>
      </c>
      <c r="ER172" s="370">
        <f t="shared" si="1039"/>
        <v>2592.4735396795668</v>
      </c>
      <c r="ES172" s="370">
        <f t="shared" si="1040"/>
        <v>2882.7729083947825</v>
      </c>
      <c r="ET172" s="370">
        <f t="shared" si="1041"/>
        <v>3571.8036992439374</v>
      </c>
      <c r="EU172" s="370">
        <f t="shared" si="1042"/>
        <v>3493.6147624454966</v>
      </c>
      <c r="EV172" s="370">
        <f t="shared" si="1043"/>
        <v>3642.7340760059105</v>
      </c>
      <c r="EW172" s="370">
        <f t="shared" si="1044"/>
        <v>3145.3393747081532</v>
      </c>
      <c r="EX172" s="370">
        <f t="shared" si="1045"/>
        <v>2876.8979749420923</v>
      </c>
      <c r="EY172" s="370">
        <f t="shared" si="1068"/>
        <v>3024.7938331691453</v>
      </c>
      <c r="EZ172" s="370">
        <f t="shared" si="1046"/>
        <v>6363.8620582463363</v>
      </c>
      <c r="FA172" s="370">
        <f t="shared" si="1047"/>
        <v>4005.7326050121128</v>
      </c>
      <c r="FB172" s="370">
        <f t="shared" si="1048"/>
        <v>5644.9854017482912</v>
      </c>
      <c r="FC172" s="370">
        <f t="shared" si="1049"/>
        <v>9985.857718993484</v>
      </c>
      <c r="FD172" s="370">
        <f t="shared" si="1050"/>
        <v>6753.674089831713</v>
      </c>
      <c r="FE172" s="222">
        <f t="shared" si="1063"/>
        <v>4250.5401893087837</v>
      </c>
    </row>
    <row r="173" spans="1:161">
      <c r="A173" s="384" t="s">
        <v>117</v>
      </c>
      <c r="B173" s="385" t="s">
        <v>295</v>
      </c>
      <c r="C173" s="386" t="s">
        <v>373</v>
      </c>
      <c r="D173" s="384">
        <v>5</v>
      </c>
      <c r="E173" s="387">
        <v>3</v>
      </c>
      <c r="F173" s="388" t="s">
        <v>344</v>
      </c>
      <c r="G173" s="208">
        <f t="shared" ref="G173:BD173" si="1075">G142</f>
        <v>23.34424344511163</v>
      </c>
      <c r="H173" s="208">
        <f t="shared" si="1075"/>
        <v>39.391899666686655</v>
      </c>
      <c r="I173" s="208">
        <f t="shared" si="1075"/>
        <v>42.716867010077394</v>
      </c>
      <c r="J173" s="208">
        <f t="shared" si="1075"/>
        <v>20.851194864782158</v>
      </c>
      <c r="K173" s="208">
        <f t="shared" si="1075"/>
        <v>25.748281188233413</v>
      </c>
      <c r="L173" s="208">
        <f t="shared" si="1075"/>
        <v>825.5316940300022</v>
      </c>
      <c r="M173" s="208">
        <f t="shared" si="1075"/>
        <v>71.84762338146092</v>
      </c>
      <c r="N173" s="208">
        <f t="shared" si="1075"/>
        <v>77.514710206201698</v>
      </c>
      <c r="O173" s="208">
        <f t="shared" si="1075"/>
        <v>45.100843647275354</v>
      </c>
      <c r="P173" s="208">
        <f t="shared" si="1075"/>
        <v>107.61553882957219</v>
      </c>
      <c r="Q173" s="208">
        <f t="shared" si="1075"/>
        <v>79.288432716053421</v>
      </c>
      <c r="R173" s="208">
        <f t="shared" si="1075"/>
        <v>51.741932903755639</v>
      </c>
      <c r="S173" s="208">
        <f t="shared" si="1075"/>
        <v>68.283918919885139</v>
      </c>
      <c r="T173" s="208">
        <f t="shared" si="1075"/>
        <v>36.7400982261655</v>
      </c>
      <c r="U173" s="208">
        <f t="shared" si="1075"/>
        <v>54.609133430821814</v>
      </c>
      <c r="V173" s="208">
        <f t="shared" si="1075"/>
        <v>129.95656791960681</v>
      </c>
      <c r="W173" s="208">
        <f t="shared" si="1075"/>
        <v>76.812575936478339</v>
      </c>
      <c r="X173" s="208">
        <f t="shared" si="1075"/>
        <v>37.413862101332739</v>
      </c>
      <c r="Y173" s="208">
        <f t="shared" si="1075"/>
        <v>51.307515271768438</v>
      </c>
      <c r="Z173" s="208">
        <f t="shared" si="1075"/>
        <v>48.124569131635369</v>
      </c>
      <c r="AA173" s="208">
        <f t="shared" si="1075"/>
        <v>56.753153833831988</v>
      </c>
      <c r="AB173" s="208">
        <f t="shared" si="1075"/>
        <v>51.388975535857114</v>
      </c>
      <c r="AC173" s="208">
        <f t="shared" si="1075"/>
        <v>52.779303004412895</v>
      </c>
      <c r="AD173" s="208">
        <f t="shared" si="1075"/>
        <v>49.168235068055836</v>
      </c>
      <c r="AE173" s="208">
        <f t="shared" si="1075"/>
        <v>43.541687736085066</v>
      </c>
      <c r="AF173" s="208">
        <f t="shared" si="1075"/>
        <v>86.484572810857145</v>
      </c>
      <c r="AG173" s="208">
        <f t="shared" si="1075"/>
        <v>59.406650409519571</v>
      </c>
      <c r="AH173" s="208">
        <f t="shared" si="1075"/>
        <v>65.500301347184717</v>
      </c>
      <c r="AI173" s="208">
        <f t="shared" si="1075"/>
        <v>39.852641387552438</v>
      </c>
      <c r="AJ173" s="208">
        <f t="shared" si="1075"/>
        <v>62.965593788872923</v>
      </c>
      <c r="AK173" s="208">
        <f t="shared" si="1075"/>
        <v>72.599250930667694</v>
      </c>
      <c r="AL173" s="208">
        <f t="shared" si="1075"/>
        <v>57.148092904685456</v>
      </c>
      <c r="AM173" s="208">
        <f t="shared" si="1075"/>
        <v>26.599530946056348</v>
      </c>
      <c r="AN173" s="208">
        <f t="shared" si="1075"/>
        <v>47.430114397023004</v>
      </c>
      <c r="AO173" s="208">
        <f t="shared" si="1075"/>
        <v>18.259939732009997</v>
      </c>
      <c r="AP173" s="208">
        <f t="shared" si="1075"/>
        <v>34.676923648582225</v>
      </c>
      <c r="AQ173" s="208">
        <f t="shared" si="1075"/>
        <v>44.031850910157161</v>
      </c>
      <c r="AR173" s="208">
        <f t="shared" si="1075"/>
        <v>32.602121896633832</v>
      </c>
      <c r="AS173" s="208">
        <f t="shared" si="1075"/>
        <v>22.198677541378729</v>
      </c>
      <c r="AT173" s="208">
        <f t="shared" si="1075"/>
        <v>74.244041220986432</v>
      </c>
      <c r="AU173" s="208">
        <f t="shared" si="1075"/>
        <v>32.562787578891083</v>
      </c>
      <c r="AV173" s="208">
        <f t="shared" si="1075"/>
        <v>94.534048799020582</v>
      </c>
      <c r="AW173" s="208">
        <f t="shared" si="1075"/>
        <v>92.77305026652067</v>
      </c>
      <c r="AX173" s="208">
        <f t="shared" si="1075"/>
        <v>91.469712382363809</v>
      </c>
      <c r="AY173" s="208">
        <f t="shared" si="1075"/>
        <v>28.372175831666141</v>
      </c>
      <c r="AZ173" s="208">
        <f t="shared" si="1075"/>
        <v>110.82006646471504</v>
      </c>
      <c r="BA173" s="208">
        <f t="shared" si="1075"/>
        <v>77.556497601724999</v>
      </c>
      <c r="BB173" s="208">
        <f t="shared" si="1075"/>
        <v>51.991944818070763</v>
      </c>
      <c r="BC173" s="208">
        <f t="shared" si="1075"/>
        <v>54.920097624391104</v>
      </c>
      <c r="BD173" s="208">
        <f t="shared" si="1075"/>
        <v>165.57216504948394</v>
      </c>
      <c r="BE173" s="389">
        <f t="shared" si="1057"/>
        <v>3712.1457082941643</v>
      </c>
      <c r="BF173" s="208"/>
      <c r="BG173" s="208">
        <f t="shared" si="1058"/>
        <v>23101.55669025625</v>
      </c>
      <c r="BH173" s="208">
        <f t="shared" si="1058"/>
        <v>44316.648790896499</v>
      </c>
      <c r="BI173" s="208">
        <f t="shared" si="1058"/>
        <v>86193.957452920629</v>
      </c>
      <c r="BJ173" s="208">
        <f t="shared" si="1058"/>
        <v>31784.082927414274</v>
      </c>
      <c r="BK173" s="208">
        <f t="shared" si="1058"/>
        <v>52282.076983408115</v>
      </c>
      <c r="BL173" s="208">
        <f t="shared" si="1058"/>
        <v>1376484.2445958538</v>
      </c>
      <c r="BM173" s="208">
        <f t="shared" si="1058"/>
        <v>77444.356936504861</v>
      </c>
      <c r="BN173" s="208">
        <f t="shared" si="1058"/>
        <v>80745.424407819562</v>
      </c>
      <c r="BO173" s="208">
        <f t="shared" si="1058"/>
        <v>76454.716582958426</v>
      </c>
      <c r="BP173" s="208">
        <f t="shared" si="1058"/>
        <v>133793.68261887797</v>
      </c>
      <c r="BQ173" s="208">
        <f t="shared" si="1059"/>
        <v>195283.26676658416</v>
      </c>
      <c r="BR173" s="208">
        <f t="shared" si="1059"/>
        <v>97596.319672759157</v>
      </c>
      <c r="BS173" s="208">
        <f t="shared" si="1059"/>
        <v>85547.759254970748</v>
      </c>
      <c r="BT173" s="208">
        <f t="shared" si="1059"/>
        <v>62692.536746234218</v>
      </c>
      <c r="BU173" s="208">
        <f t="shared" si="1059"/>
        <v>63124.109859346303</v>
      </c>
      <c r="BV173" s="208">
        <f t="shared" si="1059"/>
        <v>173695.37278838005</v>
      </c>
      <c r="BW173" s="208">
        <f t="shared" si="1059"/>
        <v>77839.478541210832</v>
      </c>
      <c r="BX173" s="208">
        <f t="shared" si="1059"/>
        <v>98716.642293604207</v>
      </c>
      <c r="BY173" s="208">
        <f t="shared" si="1059"/>
        <v>64931.561687250636</v>
      </c>
      <c r="BZ173" s="208">
        <f t="shared" si="1059"/>
        <v>51243.524809632647</v>
      </c>
      <c r="CA173" s="208">
        <f t="shared" si="1060"/>
        <v>70476.904730694179</v>
      </c>
      <c r="CB173" s="208">
        <f t="shared" si="1060"/>
        <v>55665.971553732641</v>
      </c>
      <c r="CC173" s="208">
        <f t="shared" si="1060"/>
        <v>94567.7606761403</v>
      </c>
      <c r="CD173" s="208">
        <f t="shared" si="1060"/>
        <v>63367.000423645135</v>
      </c>
      <c r="CE173" s="208">
        <f t="shared" si="1060"/>
        <v>75771.020493496733</v>
      </c>
      <c r="CF173" s="208">
        <f t="shared" si="1060"/>
        <v>144587.72788304972</v>
      </c>
      <c r="CG173" s="208">
        <f t="shared" si="1060"/>
        <v>80347.046765483115</v>
      </c>
      <c r="CH173" s="208">
        <f t="shared" si="1060"/>
        <v>123074.58984093137</v>
      </c>
      <c r="CI173" s="208">
        <f t="shared" si="1060"/>
        <v>69513.22640314544</v>
      </c>
      <c r="CJ173" s="208">
        <f t="shared" si="1060"/>
        <v>79841.663083890133</v>
      </c>
      <c r="CK173" s="208">
        <f t="shared" si="1061"/>
        <v>95649.238552852708</v>
      </c>
      <c r="CL173" s="208">
        <f t="shared" si="1061"/>
        <v>69734.53552038988</v>
      </c>
      <c r="CM173" s="208">
        <f t="shared" si="1061"/>
        <v>36069.408009407838</v>
      </c>
      <c r="CN173" s="208">
        <f t="shared" si="1061"/>
        <v>58467.50676513261</v>
      </c>
      <c r="CO173" s="208">
        <f t="shared" si="1061"/>
        <v>22981.763333361596</v>
      </c>
      <c r="CP173" s="208">
        <f t="shared" si="1061"/>
        <v>41736.084614545616</v>
      </c>
      <c r="CQ173" s="208">
        <f t="shared" si="1061"/>
        <v>65451.870684177215</v>
      </c>
      <c r="CR173" s="208">
        <f t="shared" si="1061"/>
        <v>31580.634240525411</v>
      </c>
      <c r="CS173" s="208">
        <f t="shared" si="1061"/>
        <v>26240.655680403608</v>
      </c>
      <c r="CT173" s="208">
        <f t="shared" si="1061"/>
        <v>86412.210091127839</v>
      </c>
      <c r="CU173" s="208">
        <f t="shared" si="1062"/>
        <v>38479.892896819933</v>
      </c>
      <c r="CV173" s="208">
        <f t="shared" si="1062"/>
        <v>114035.20673606984</v>
      </c>
      <c r="CW173" s="208">
        <f t="shared" si="1062"/>
        <v>95216.794995072458</v>
      </c>
      <c r="CX173" s="208">
        <f t="shared" si="1062"/>
        <v>81474.58095968196</v>
      </c>
      <c r="CY173" s="208">
        <f t="shared" si="1062"/>
        <v>31161.937055797185</v>
      </c>
      <c r="CZ173" s="208">
        <f t="shared" si="1062"/>
        <v>226791.85275338707</v>
      </c>
      <c r="DA173" s="208">
        <f t="shared" si="1062"/>
        <v>119900.31693767541</v>
      </c>
      <c r="DB173" s="208">
        <f t="shared" si="1062"/>
        <v>106730.75192015007</v>
      </c>
      <c r="DC173" s="208">
        <f t="shared" si="1062"/>
        <v>175630.30226843897</v>
      </c>
      <c r="DD173" s="208">
        <f t="shared" si="1062"/>
        <v>376475.98903782025</v>
      </c>
      <c r="DE173" s="389">
        <f t="shared" si="997"/>
        <v>5710705.7653139299</v>
      </c>
      <c r="DF173" s="384"/>
      <c r="DG173" s="390">
        <f t="shared" si="1002"/>
        <v>989.60400000000004</v>
      </c>
      <c r="DH173" s="390">
        <f t="shared" si="1003"/>
        <v>1125.0193355964159</v>
      </c>
      <c r="DI173" s="390">
        <f t="shared" si="1004"/>
        <v>2017.7967975176291</v>
      </c>
      <c r="DJ173" s="390">
        <f t="shared" si="1005"/>
        <v>1524.3290916194858</v>
      </c>
      <c r="DK173" s="390">
        <f t="shared" si="1006"/>
        <v>2030.5074580007406</v>
      </c>
      <c r="DL173" s="390">
        <f t="shared" si="1007"/>
        <v>1667.3911547553842</v>
      </c>
      <c r="DM173" s="390">
        <f t="shared" si="1008"/>
        <v>1077.8972677402171</v>
      </c>
      <c r="DN173" s="390">
        <f t="shared" si="1009"/>
        <v>1041.6787238580089</v>
      </c>
      <c r="DO173" s="390">
        <f t="shared" si="1010"/>
        <v>1695.1948212076788</v>
      </c>
      <c r="DP173" s="390">
        <f t="shared" si="1011"/>
        <v>1243.2561698247257</v>
      </c>
      <c r="DQ173" s="390">
        <f t="shared" si="1012"/>
        <v>2462.9477475728363</v>
      </c>
      <c r="DR173" s="390">
        <f t="shared" si="1013"/>
        <v>1886.2132548139734</v>
      </c>
      <c r="DS173" s="390">
        <f t="shared" si="1014"/>
        <v>1252.824392743782</v>
      </c>
      <c r="DT173" s="390">
        <f t="shared" si="1015"/>
        <v>1706.3791272497458</v>
      </c>
      <c r="DU173" s="390">
        <f t="shared" si="1016"/>
        <v>1155.9258661247786</v>
      </c>
      <c r="DV173" s="390">
        <f t="shared" si="1017"/>
        <v>1336.5647890596092</v>
      </c>
      <c r="DW173" s="390">
        <f t="shared" si="1018"/>
        <v>1013.3689385131637</v>
      </c>
      <c r="DX173" s="390">
        <f t="shared" si="1019"/>
        <v>2638.5044673077941</v>
      </c>
      <c r="DY173" s="390">
        <f t="shared" si="1020"/>
        <v>1265.5370532624238</v>
      </c>
      <c r="DZ173" s="390">
        <f t="shared" si="1021"/>
        <v>1064.8100488851335</v>
      </c>
      <c r="EA173" s="390">
        <f t="shared" si="1022"/>
        <v>1241.8147709824916</v>
      </c>
      <c r="EB173" s="390">
        <f t="shared" si="1023"/>
        <v>1083.227890287309</v>
      </c>
      <c r="EC173" s="390">
        <f t="shared" si="1024"/>
        <v>1791.7584222026096</v>
      </c>
      <c r="ED173" s="390">
        <f t="shared" si="1025"/>
        <v>1288.7792359423963</v>
      </c>
      <c r="EE173" s="390">
        <f t="shared" si="1026"/>
        <v>1740.1948439105104</v>
      </c>
      <c r="EF173" s="390">
        <f t="shared" si="1027"/>
        <v>1671.8325960777411</v>
      </c>
      <c r="EG173" s="390">
        <f t="shared" si="1028"/>
        <v>1352.4924602146559</v>
      </c>
      <c r="EH173" s="390">
        <f t="shared" si="1029"/>
        <v>1878.9927268971453</v>
      </c>
      <c r="EI173" s="390">
        <f t="shared" si="1030"/>
        <v>1744.2564402985138</v>
      </c>
      <c r="EJ173" s="390">
        <f t="shared" si="1031"/>
        <v>1268.0204899139615</v>
      </c>
      <c r="EK173" s="390">
        <f t="shared" si="1032"/>
        <v>1317.4962183039293</v>
      </c>
      <c r="EL173" s="390">
        <f t="shared" si="1033"/>
        <v>1220.242565866489</v>
      </c>
      <c r="EM173" s="390">
        <f t="shared" si="1034"/>
        <v>1356.0166937738989</v>
      </c>
      <c r="EN173" s="390">
        <f t="shared" si="1035"/>
        <v>1232.7085335641184</v>
      </c>
      <c r="EO173" s="390">
        <f t="shared" si="1036"/>
        <v>1258.5892215774491</v>
      </c>
      <c r="EP173" s="390">
        <f t="shared" si="1037"/>
        <v>1203.5694122552884</v>
      </c>
      <c r="EQ173" s="390">
        <f t="shared" si="1038"/>
        <v>1486.4664857656242</v>
      </c>
      <c r="ER173" s="390">
        <f t="shared" si="1039"/>
        <v>968.6680621786802</v>
      </c>
      <c r="ES173" s="390">
        <f t="shared" si="1040"/>
        <v>1182.0819340021746</v>
      </c>
      <c r="ET173" s="390">
        <f t="shared" si="1041"/>
        <v>1163.8942152128143</v>
      </c>
      <c r="EU173" s="390">
        <f t="shared" si="1042"/>
        <v>1181.7137216398705</v>
      </c>
      <c r="EV173" s="390">
        <f t="shared" si="1043"/>
        <v>1206.2871334169631</v>
      </c>
      <c r="EW173" s="390">
        <f t="shared" si="1044"/>
        <v>1026.3411057578826</v>
      </c>
      <c r="EX173" s="390">
        <f t="shared" si="1045"/>
        <v>890.72742045038945</v>
      </c>
      <c r="EY173" s="390">
        <f t="shared" si="1068"/>
        <v>1098.3273627191256</v>
      </c>
      <c r="EZ173" s="390">
        <f t="shared" si="1046"/>
        <v>2046.4872471954102</v>
      </c>
      <c r="FA173" s="390">
        <f t="shared" si="1047"/>
        <v>1545.9738467484458</v>
      </c>
      <c r="FB173" s="390">
        <f t="shared" si="1048"/>
        <v>2052.8324588283881</v>
      </c>
      <c r="FC173" s="390">
        <f t="shared" si="1049"/>
        <v>3197.9240727066385</v>
      </c>
      <c r="FD173" s="390">
        <f t="shared" si="1050"/>
        <v>2273.7879215706594</v>
      </c>
      <c r="FE173" s="391">
        <f t="shared" si="1063"/>
        <v>1538.3840544174545</v>
      </c>
    </row>
    <row r="174" spans="1:161">
      <c r="A174" s="1" t="s">
        <v>117</v>
      </c>
      <c r="B174" s="2" t="s">
        <v>35</v>
      </c>
      <c r="C174" s="37" t="s">
        <v>350</v>
      </c>
      <c r="D174" s="1">
        <v>6</v>
      </c>
      <c r="E174" s="70">
        <v>3</v>
      </c>
      <c r="F174" s="65" t="s">
        <v>344</v>
      </c>
      <c r="G174" s="216">
        <f>G145</f>
        <v>0.30586190037149524</v>
      </c>
      <c r="H174" s="216">
        <f t="shared" ref="H174:BD174" si="1076">H145</f>
        <v>9.597202579879921E-2</v>
      </c>
      <c r="I174" s="216">
        <f t="shared" si="1076"/>
        <v>0.22397383471292825</v>
      </c>
      <c r="J174" s="216">
        <f t="shared" si="1076"/>
        <v>0.11541565786239467</v>
      </c>
      <c r="K174" s="216">
        <f t="shared" si="1076"/>
        <v>6.0080193417930042E-2</v>
      </c>
      <c r="L174" s="180">
        <f t="shared" si="1076"/>
        <v>22.1675616343848</v>
      </c>
      <c r="M174" s="180">
        <f t="shared" si="1076"/>
        <v>0.56501727857828044</v>
      </c>
      <c r="N174" s="216">
        <f t="shared" si="1076"/>
        <v>0.46007210670585913</v>
      </c>
      <c r="O174" s="216">
        <f t="shared" si="1076"/>
        <v>0.35856707029919421</v>
      </c>
      <c r="P174" s="180">
        <f t="shared" si="1076"/>
        <v>1.6705893437581878</v>
      </c>
      <c r="Q174" s="216">
        <f t="shared" si="1076"/>
        <v>0.46720356542412678</v>
      </c>
      <c r="R174" s="216">
        <f t="shared" si="1076"/>
        <v>0.1052729635183621</v>
      </c>
      <c r="S174" s="180">
        <f t="shared" si="1076"/>
        <v>2.9214997826974516</v>
      </c>
      <c r="T174" s="180">
        <f t="shared" si="1076"/>
        <v>7.1225564447097156E-2</v>
      </c>
      <c r="U174" s="180">
        <f t="shared" si="1076"/>
        <v>1.1935798422428734</v>
      </c>
      <c r="V174" s="180">
        <f t="shared" si="1076"/>
        <v>37.455341742696589</v>
      </c>
      <c r="W174" s="180">
        <f t="shared" si="1076"/>
        <v>1.663508147236106</v>
      </c>
      <c r="X174" s="216">
        <f t="shared" si="1076"/>
        <v>0.24937271463439004</v>
      </c>
      <c r="Y174" s="216">
        <f t="shared" si="1076"/>
        <v>8.1108783594693659E-2</v>
      </c>
      <c r="Z174" s="180">
        <f t="shared" si="1076"/>
        <v>1.0534715403236548</v>
      </c>
      <c r="AA174" s="180">
        <f t="shared" si="1076"/>
        <v>0.82866578540715363</v>
      </c>
      <c r="AB174" s="180">
        <f t="shared" si="1076"/>
        <v>1.6189426020802544</v>
      </c>
      <c r="AC174" s="180">
        <f t="shared" si="1076"/>
        <v>0.55143845422190629</v>
      </c>
      <c r="AD174" s="216">
        <f t="shared" si="1076"/>
        <v>0.30595589922638161</v>
      </c>
      <c r="AE174" s="216">
        <f t="shared" si="1076"/>
        <v>0.28079275531318626</v>
      </c>
      <c r="AF174" s="216">
        <f t="shared" si="1076"/>
        <v>0.48713808229922639</v>
      </c>
      <c r="AG174" s="216">
        <f t="shared" si="1076"/>
        <v>0.17418550178655184</v>
      </c>
      <c r="AH174" s="180">
        <f t="shared" si="1076"/>
        <v>0.76728055846428733</v>
      </c>
      <c r="AI174" s="180">
        <f t="shared" si="1076"/>
        <v>0.64623649943213046</v>
      </c>
      <c r="AJ174" s="216">
        <f t="shared" si="1076"/>
        <v>0.36722195246338557</v>
      </c>
      <c r="AK174" s="180">
        <f t="shared" si="1076"/>
        <v>3.3376960055266887</v>
      </c>
      <c r="AL174" s="180">
        <f t="shared" si="1076"/>
        <v>0.60789447553969034</v>
      </c>
      <c r="AM174" s="216">
        <f t="shared" si="1076"/>
        <v>0.13693765516325665</v>
      </c>
      <c r="AN174" s="180">
        <f t="shared" si="1076"/>
        <v>2.6784154265993489</v>
      </c>
      <c r="AO174" s="216">
        <f t="shared" si="1076"/>
        <v>0.12426595912393407</v>
      </c>
      <c r="AP174" s="216">
        <f t="shared" si="1076"/>
        <v>7.3801340735823368E-2</v>
      </c>
      <c r="AQ174" s="218">
        <v>0</v>
      </c>
      <c r="AR174" s="217">
        <f t="shared" si="1076"/>
        <v>4.0638436990941509E-2</v>
      </c>
      <c r="AS174" s="216">
        <f t="shared" si="1076"/>
        <v>1.0899692805764152E-2</v>
      </c>
      <c r="AT174" s="216">
        <f t="shared" si="1076"/>
        <v>5.8370046914711461E-2</v>
      </c>
      <c r="AU174" s="216">
        <f t="shared" si="1076"/>
        <v>1.5183932716695943E-2</v>
      </c>
      <c r="AV174" s="216">
        <f t="shared" si="1076"/>
        <v>6.8015471762484903E-2</v>
      </c>
      <c r="AW174" s="180">
        <f t="shared" si="1076"/>
        <v>2.1310546552157401</v>
      </c>
      <c r="AX174" s="180">
        <f t="shared" si="1076"/>
        <v>0.51607501275632572</v>
      </c>
      <c r="AY174" s="180">
        <f t="shared" si="1076"/>
        <v>0.85010167921876933</v>
      </c>
      <c r="AZ174" s="180">
        <f t="shared" si="1076"/>
        <v>9.5584045262067235E-2</v>
      </c>
      <c r="BA174" s="180">
        <f t="shared" si="1076"/>
        <v>0.8534787364039591</v>
      </c>
      <c r="BB174" s="180">
        <f t="shared" si="1076"/>
        <v>1.1737488189280947</v>
      </c>
      <c r="BC174" s="216">
        <f t="shared" si="1076"/>
        <v>0.23804297615278563</v>
      </c>
      <c r="BD174" s="180">
        <f t="shared" si="1076"/>
        <v>1.524132076639414</v>
      </c>
      <c r="BE174" s="9">
        <f t="shared" si="1057"/>
        <v>91.846890227856179</v>
      </c>
      <c r="BF174" s="413" t="s">
        <v>142</v>
      </c>
      <c r="BG174" s="359">
        <f t="shared" ref="BG174:BP179" si="1077">(BG145*(1.512+BG$160))+(G145*DG$126)</f>
        <v>34632.897378151712</v>
      </c>
      <c r="BH174" s="359">
        <f t="shared" si="1077"/>
        <v>13719.251363278165</v>
      </c>
      <c r="BI174" s="359">
        <f t="shared" si="1077"/>
        <v>118704.98314802969</v>
      </c>
      <c r="BJ174" s="359">
        <f t="shared" si="1077"/>
        <v>17370.365955152156</v>
      </c>
      <c r="BK174" s="359">
        <f t="shared" si="1077"/>
        <v>45468.071195913362</v>
      </c>
      <c r="BL174" s="359">
        <f t="shared" si="1077"/>
        <v>10823367.565694237</v>
      </c>
      <c r="BM174" s="359">
        <f t="shared" si="1077"/>
        <v>129583.07116934141</v>
      </c>
      <c r="BN174" s="359">
        <f t="shared" si="1077"/>
        <v>69801.634162290226</v>
      </c>
      <c r="BO174" s="359">
        <f t="shared" si="1077"/>
        <v>100088.47566319497</v>
      </c>
      <c r="BP174" s="359">
        <f t="shared" si="1077"/>
        <v>736351.4477832499</v>
      </c>
      <c r="BQ174" s="359">
        <f t="shared" ref="BQ174:BZ179" si="1078">(BQ145*(1.512+BQ$160))+(Q145*DQ$126)</f>
        <v>338682.58185158763</v>
      </c>
      <c r="BR174" s="359">
        <f t="shared" si="1078"/>
        <v>32140.642181906955</v>
      </c>
      <c r="BS174" s="359">
        <f t="shared" si="1078"/>
        <v>1065137.1212471395</v>
      </c>
      <c r="BT174" s="359">
        <f t="shared" si="1078"/>
        <v>12835.029729506796</v>
      </c>
      <c r="BU174" s="359">
        <f t="shared" si="1078"/>
        <v>520804.87695491646</v>
      </c>
      <c r="BV174" s="359">
        <f t="shared" si="1078"/>
        <v>14802951.882482467</v>
      </c>
      <c r="BW174" s="359">
        <f t="shared" si="1078"/>
        <v>317177.55170456553</v>
      </c>
      <c r="BX174" s="359">
        <f t="shared" si="1078"/>
        <v>100750.27013543854</v>
      </c>
      <c r="BY174" s="359">
        <f t="shared" si="1078"/>
        <v>18567.834545452159</v>
      </c>
      <c r="BZ174" s="359">
        <f t="shared" si="1078"/>
        <v>251134.32544613344</v>
      </c>
      <c r="CA174" s="359">
        <f t="shared" ref="CA174:CJ179" si="1079">(CA145*(1.512+CA$160))+(AA145*EA$126)</f>
        <v>153403.95679922058</v>
      </c>
      <c r="CB174" s="359">
        <f t="shared" si="1079"/>
        <v>552338.51984283689</v>
      </c>
      <c r="CC174" s="359">
        <f t="shared" si="1079"/>
        <v>292333.60990154085</v>
      </c>
      <c r="CD174" s="359">
        <f t="shared" si="1079"/>
        <v>57554.882325467981</v>
      </c>
      <c r="CE174" s="359">
        <f t="shared" si="1079"/>
        <v>121934.0869890216</v>
      </c>
      <c r="CF174" s="359">
        <f t="shared" si="1079"/>
        <v>142968.34691863955</v>
      </c>
      <c r="CG174" s="359">
        <f t="shared" si="1079"/>
        <v>29950.597189714619</v>
      </c>
      <c r="CH174" s="359">
        <f t="shared" si="1079"/>
        <v>287881.20545156556</v>
      </c>
      <c r="CI174" s="359">
        <f t="shared" si="1079"/>
        <v>119277.07262870081</v>
      </c>
      <c r="CJ174" s="359">
        <f t="shared" si="1079"/>
        <v>166017.77131890558</v>
      </c>
      <c r="CK174" s="359">
        <f t="shared" ref="CK174:CT179" si="1080">(CK145*(1.512+CK$160))+(AK145*EK$126)</f>
        <v>1762130.5938096049</v>
      </c>
      <c r="CL174" s="359">
        <f t="shared" si="1080"/>
        <v>150839.58441361101</v>
      </c>
      <c r="CM174" s="359">
        <f t="shared" si="1080"/>
        <v>27951.913165845031</v>
      </c>
      <c r="CN174" s="359">
        <f t="shared" si="1080"/>
        <v>498228.88602233393</v>
      </c>
      <c r="CO174" s="359">
        <f t="shared" si="1080"/>
        <v>69571.685029469169</v>
      </c>
      <c r="CP174" s="359">
        <f t="shared" si="1080"/>
        <v>38098.603241493984</v>
      </c>
      <c r="CQ174" s="359">
        <f t="shared" si="1080"/>
        <v>0</v>
      </c>
      <c r="CR174" s="359">
        <f t="shared" si="1080"/>
        <v>4836.6549180667835</v>
      </c>
      <c r="CS174" s="359">
        <f t="shared" si="1080"/>
        <v>2885.7626897231225</v>
      </c>
      <c r="CT174" s="359">
        <f t="shared" si="1080"/>
        <v>9679.8681262491082</v>
      </c>
      <c r="CU174" s="359">
        <f t="shared" ref="CU174:DD179" si="1081">(CU145*(1.512+CU$160))+(AU145*EU$126)</f>
        <v>7238.7533970485347</v>
      </c>
      <c r="CV174" s="359">
        <f t="shared" si="1081"/>
        <v>40185.767400807665</v>
      </c>
      <c r="CW174" s="359">
        <f t="shared" si="1081"/>
        <v>700408.75237648399</v>
      </c>
      <c r="CX174" s="359">
        <f t="shared" si="1081"/>
        <v>184551.66726541938</v>
      </c>
      <c r="CY174" s="359">
        <f t="shared" si="1081"/>
        <v>128292.92006440762</v>
      </c>
      <c r="CZ174" s="359">
        <f t="shared" si="1081"/>
        <v>27281.058205999572</v>
      </c>
      <c r="DA174" s="359">
        <f t="shared" si="1081"/>
        <v>373918.64114420203</v>
      </c>
      <c r="DB174" s="359">
        <f t="shared" si="1081"/>
        <v>663980.43564667401</v>
      </c>
      <c r="DC174" s="359">
        <f t="shared" si="1081"/>
        <v>180428.82079164046</v>
      </c>
      <c r="DD174" s="359">
        <f t="shared" si="1081"/>
        <v>1141748.2489007651</v>
      </c>
      <c r="DE174" s="9">
        <f t="shared" si="997"/>
        <v>37485188.545767412</v>
      </c>
      <c r="DF174" s="1"/>
      <c r="DG174" s="221">
        <f t="shared" ref="DG174:DG179" si="1082">BG174/G174</f>
        <v>113230.5048</v>
      </c>
      <c r="DH174" s="221">
        <f t="shared" ref="DH174:DH179" si="1083">BH174/H174</f>
        <v>142950.52385410643</v>
      </c>
      <c r="DI174" s="221">
        <f t="shared" ref="DI174:DI179" si="1084">BI174/I174</f>
        <v>529994.86882106669</v>
      </c>
      <c r="DJ174" s="221">
        <f t="shared" ref="DJ174:DJ179" si="1085">BJ174/J174</f>
        <v>150502.68115147881</v>
      </c>
      <c r="DK174" s="221">
        <f t="shared" ref="DK174:DK179" si="1086">BK174/K174</f>
        <v>756789.6940615389</v>
      </c>
      <c r="DL174" s="221">
        <f t="shared" ref="DL174:DL179" si="1087">BL174/L174</f>
        <v>488252.50806591974</v>
      </c>
      <c r="DM174" s="221">
        <f t="shared" ref="DM174:DM179" si="1088">BM174/M174</f>
        <v>229343.55475889804</v>
      </c>
      <c r="DN174" s="221">
        <f t="shared" ref="DN174:DN179" si="1089">BN174/N174</f>
        <v>151718.90046122042</v>
      </c>
      <c r="DO174" s="221">
        <f t="shared" ref="DO174:DO179" si="1090">BO174/O174</f>
        <v>279134.59978262789</v>
      </c>
      <c r="DP174" s="221">
        <f t="shared" ref="DP174:DP179" si="1091">BP174/P174</f>
        <v>440773.46149397822</v>
      </c>
      <c r="DQ174" s="221">
        <f t="shared" ref="DQ174:DQ179" si="1092">BQ174/Q174</f>
        <v>724914.37762066745</v>
      </c>
      <c r="DR174" s="221">
        <f t="shared" ref="DR174:DR179" si="1093">BR174/R174</f>
        <v>305307.66027405381</v>
      </c>
      <c r="DS174" s="221">
        <f t="shared" ref="DS174:DS179" si="1094">BS174/S174</f>
        <v>364585.72667210235</v>
      </c>
      <c r="DT174" s="221">
        <f t="shared" ref="DT174:DT179" si="1095">BT174/T174</f>
        <v>180202.56952881048</v>
      </c>
      <c r="DU174" s="221">
        <f t="shared" ref="DU174:DU179" si="1096">BU174/U174</f>
        <v>436338.53264165751</v>
      </c>
      <c r="DV174" s="221">
        <f t="shared" ref="DV174:DV179" si="1097">BV174/V174</f>
        <v>395216.04112366406</v>
      </c>
      <c r="DW174" s="221">
        <f t="shared" ref="DW174:DW179" si="1098">BW174/W174</f>
        <v>190667.86792210865</v>
      </c>
      <c r="DX174" s="221">
        <f t="shared" ref="DX174:DX179" si="1099">BX174/X174</f>
        <v>404014.81085511047</v>
      </c>
      <c r="DY174" s="221">
        <f t="shared" ref="DY174:DY179" si="1100">BY174/Y174</f>
        <v>228925.07719308115</v>
      </c>
      <c r="DZ174" s="221">
        <f t="shared" ref="DZ174:DZ179" si="1101">BZ174/Z174</f>
        <v>238387.38478780189</v>
      </c>
      <c r="EA174" s="221">
        <f t="shared" ref="EA174:EA179" si="1102">CA174/AA174</f>
        <v>185121.62502745018</v>
      </c>
      <c r="EB174" s="221">
        <f t="shared" ref="EB174:EB179" si="1103">CB174/AB174</f>
        <v>341172.39186436351</v>
      </c>
      <c r="EC174" s="221">
        <f t="shared" ref="EC174:EC179" si="1104">CC174/AC174</f>
        <v>530129.16974394</v>
      </c>
      <c r="ED174" s="221">
        <f t="shared" ref="ED174:ED179" si="1105">CD174/AD174</f>
        <v>188114.96189809439</v>
      </c>
      <c r="EE174" s="221">
        <f t="shared" ref="EE174:EE179" si="1106">CE174/AE174</f>
        <v>434249.40523490589</v>
      </c>
      <c r="EF174" s="221">
        <f t="shared" ref="EF174:EF179" si="1107">CF174/AF174</f>
        <v>293486.28677078197</v>
      </c>
      <c r="EG174" s="221">
        <f t="shared" ref="EG174:EG179" si="1108">CG174/AG174</f>
        <v>171946.55630074366</v>
      </c>
      <c r="EH174" s="221">
        <f t="shared" ref="EH174:EH179" si="1109">CH174/AH174</f>
        <v>375196.79376180214</v>
      </c>
      <c r="EI174" s="221">
        <f t="shared" ref="EI174:EI179" si="1110">CI174/AI174</f>
        <v>184571.85988955057</v>
      </c>
      <c r="EJ174" s="221">
        <f t="shared" ref="EJ174:EJ179" si="1111">CJ174/AJ174</f>
        <v>452091.08607268962</v>
      </c>
      <c r="EK174" s="221">
        <f t="shared" ref="EK174:EK179" si="1112">CK174/AK174</f>
        <v>527948.19866512693</v>
      </c>
      <c r="EL174" s="221">
        <f t="shared" ref="EL174:EL179" si="1113">CL174/AL174</f>
        <v>248134.48794660493</v>
      </c>
      <c r="EM174" s="221">
        <f t="shared" ref="EM174:EM179" si="1114">CM174/AM174</f>
        <v>204121.45317167032</v>
      </c>
      <c r="EN174" s="221">
        <f t="shared" ref="EN174:EN179" si="1115">CN174/AN174</f>
        <v>186016.28450703423</v>
      </c>
      <c r="EO174" s="221">
        <f t="shared" ref="EO174:EO179" si="1116">CO174/AO174</f>
        <v>559861.16809417855</v>
      </c>
      <c r="EP174" s="221">
        <f t="shared" ref="EP174:EP179" si="1117">CP174/AP174</f>
        <v>516231.85787193727</v>
      </c>
      <c r="EQ174" s="221"/>
      <c r="ER174" s="221">
        <f t="shared" ref="ER174:ER179" si="1118">CR174/AR174</f>
        <v>119016.75547080945</v>
      </c>
      <c r="ES174" s="221">
        <f t="shared" ref="ES174:ES179" si="1119">CS174/AS174</f>
        <v>264756.33223323751</v>
      </c>
      <c r="ET174" s="221">
        <f t="shared" ref="ET174:ET179" si="1120">CT174/AT174</f>
        <v>165836.2231641348</v>
      </c>
      <c r="EU174" s="221">
        <f t="shared" ref="EU174:EU179" si="1121">CU174/AU174</f>
        <v>476737.71559122816</v>
      </c>
      <c r="EV174" s="221">
        <f t="shared" ref="EV174:EV179" si="1122">CV174/AV174</f>
        <v>590832.73789733252</v>
      </c>
      <c r="EW174" s="221">
        <f t="shared" ref="EW174:EW179" si="1123">CW174/AW174</f>
        <v>328667.66258774215</v>
      </c>
      <c r="EX174" s="221">
        <f t="shared" ref="EX174:EX179" si="1124">CX174/AX174</f>
        <v>357606.28339616751</v>
      </c>
      <c r="EY174" s="221"/>
      <c r="EZ174" s="221">
        <f t="shared" ref="EZ174:EZ179" si="1125">CZ174/AZ174</f>
        <v>285414.35059796664</v>
      </c>
      <c r="FA174" s="221">
        <f t="shared" ref="FA174:FA179" si="1126">DA174/BA174</f>
        <v>438111.25596364361</v>
      </c>
      <c r="FB174" s="221">
        <f t="shared" ref="FB174:FB179" si="1127">DB174/BB174</f>
        <v>565692.10118826141</v>
      </c>
      <c r="FC174" s="221">
        <f t="shared" ref="FC174:FC179" si="1128">DC174/BC174</f>
        <v>757967.42129385041</v>
      </c>
      <c r="FD174" s="221">
        <f t="shared" ref="FD174:FD179" si="1129">DD174/BD174</f>
        <v>749113.71947385697</v>
      </c>
      <c r="FE174" s="222">
        <f t="shared" ref="FE174:FE179" si="1130">DE174/BE174</f>
        <v>408126.92136634316</v>
      </c>
    </row>
    <row r="175" spans="1:161">
      <c r="A175" s="1" t="s">
        <v>117</v>
      </c>
      <c r="B175" s="2" t="s">
        <v>36</v>
      </c>
      <c r="C175" s="37" t="s">
        <v>350</v>
      </c>
      <c r="D175" s="1">
        <v>6</v>
      </c>
      <c r="E175" s="70">
        <v>3</v>
      </c>
      <c r="F175" s="65" t="s">
        <v>344</v>
      </c>
      <c r="G175" s="216">
        <f t="shared" ref="G175:V175" si="1131">G146</f>
        <v>0.24468952029719621</v>
      </c>
      <c r="H175" s="180">
        <f t="shared" si="1131"/>
        <v>0.9597202579879921</v>
      </c>
      <c r="I175" s="180">
        <f t="shared" si="1131"/>
        <v>0.67192150413878482</v>
      </c>
      <c r="J175" s="180">
        <f t="shared" si="1131"/>
        <v>0.51937046038077606</v>
      </c>
      <c r="K175" s="216">
        <f t="shared" si="1131"/>
        <v>0.36048116050758028</v>
      </c>
      <c r="L175" s="180">
        <f t="shared" si="1131"/>
        <v>29.775919652966021</v>
      </c>
      <c r="M175" s="180">
        <f t="shared" si="1131"/>
        <v>2.6636528847261793</v>
      </c>
      <c r="N175" s="180">
        <f t="shared" si="1131"/>
        <v>1.0926712534264154</v>
      </c>
      <c r="O175" s="180">
        <f t="shared" si="1131"/>
        <v>0.62749237302358996</v>
      </c>
      <c r="P175" s="180">
        <f t="shared" si="1131"/>
        <v>2.3268923002346185</v>
      </c>
      <c r="Q175" s="180">
        <f t="shared" si="1131"/>
        <v>0.80981951340181968</v>
      </c>
      <c r="R175" s="180">
        <f t="shared" si="1131"/>
        <v>0.36845537231426734</v>
      </c>
      <c r="S175" s="180">
        <f t="shared" si="1131"/>
        <v>2.6476091780695654</v>
      </c>
      <c r="T175" s="180">
        <f t="shared" si="1131"/>
        <v>0.21367669334129147</v>
      </c>
      <c r="U175" s="180">
        <f t="shared" si="1131"/>
        <v>0.99464986853572768</v>
      </c>
      <c r="V175" s="180">
        <f t="shared" si="1131"/>
        <v>54.447860999766611</v>
      </c>
      <c r="W175" s="180">
        <f t="shared" ref="W175:BD175" si="1132">W146</f>
        <v>3.3270162944722119</v>
      </c>
      <c r="X175" s="180">
        <f t="shared" si="1132"/>
        <v>0.6649939056917068</v>
      </c>
      <c r="Y175" s="180">
        <f t="shared" si="1132"/>
        <v>1.7032844554885669</v>
      </c>
      <c r="Z175" s="180">
        <f t="shared" si="1132"/>
        <v>2.1069430806473095</v>
      </c>
      <c r="AA175" s="180">
        <f t="shared" si="1132"/>
        <v>2.0716644635178842</v>
      </c>
      <c r="AB175" s="180">
        <f t="shared" si="1132"/>
        <v>1.9427311224963053</v>
      </c>
      <c r="AC175" s="180">
        <f t="shared" si="1132"/>
        <v>0.91906409036984382</v>
      </c>
      <c r="AD175" s="180">
        <f t="shared" si="1132"/>
        <v>0.67310297829803956</v>
      </c>
      <c r="AE175" s="180">
        <f t="shared" si="1132"/>
        <v>1.3103661914615359</v>
      </c>
      <c r="AF175" s="180">
        <f t="shared" si="1132"/>
        <v>1.5056995271066997</v>
      </c>
      <c r="AG175" s="180">
        <f t="shared" si="1132"/>
        <v>0.74028838259284535</v>
      </c>
      <c r="AH175" s="180">
        <f t="shared" si="1132"/>
        <v>0.95910069808035914</v>
      </c>
      <c r="AI175" s="180">
        <f t="shared" si="1132"/>
        <v>0.9231949991887578</v>
      </c>
      <c r="AJ175" s="180">
        <f t="shared" si="1132"/>
        <v>0.96395762521638717</v>
      </c>
      <c r="AK175" s="180">
        <f t="shared" si="1132"/>
        <v>4.5358432895619103</v>
      </c>
      <c r="AL175" s="180">
        <f t="shared" si="1132"/>
        <v>0.65465558904274335</v>
      </c>
      <c r="AM175" s="180">
        <f t="shared" si="1132"/>
        <v>0.58198503444384075</v>
      </c>
      <c r="AN175" s="180">
        <f t="shared" si="1132"/>
        <v>5.3568308531986979</v>
      </c>
      <c r="AO175" s="180">
        <f t="shared" si="1132"/>
        <v>0.49706383649573627</v>
      </c>
      <c r="AP175" s="180">
        <f t="shared" si="1132"/>
        <v>0.14760268147164674</v>
      </c>
      <c r="AQ175" s="180">
        <f t="shared" si="1132"/>
        <v>8.5229144263203813E-2</v>
      </c>
      <c r="AR175" s="180">
        <f t="shared" si="1132"/>
        <v>0.18693681015833094</v>
      </c>
      <c r="AS175" s="180">
        <f t="shared" si="1132"/>
        <v>3.8148924820174533E-2</v>
      </c>
      <c r="AT175" s="180">
        <f t="shared" si="1132"/>
        <v>0.22375184650639393</v>
      </c>
      <c r="AU175" s="180">
        <f t="shared" si="1132"/>
        <v>9.1103596300175657E-2</v>
      </c>
      <c r="AV175" s="180">
        <f t="shared" si="1132"/>
        <v>6.0458197122208804E-2</v>
      </c>
      <c r="AW175" s="180">
        <f t="shared" si="1132"/>
        <v>2.5877092241905419</v>
      </c>
      <c r="AX175" s="180">
        <f t="shared" si="1132"/>
        <v>0.22363250552774117</v>
      </c>
      <c r="AY175" s="180">
        <f t="shared" si="1132"/>
        <v>1.8216464554687914</v>
      </c>
      <c r="AZ175" s="180">
        <f t="shared" si="1132"/>
        <v>0.66908831683447068</v>
      </c>
      <c r="BA175" s="180">
        <f t="shared" si="1132"/>
        <v>1.5417680399555391</v>
      </c>
      <c r="BB175" s="180">
        <f t="shared" si="1132"/>
        <v>2.4592832396588649</v>
      </c>
      <c r="BC175" s="180">
        <f t="shared" si="1132"/>
        <v>1.1108672220463329</v>
      </c>
      <c r="BD175" s="180">
        <f t="shared" si="1132"/>
        <v>3.2422445993965714</v>
      </c>
      <c r="BE175" s="9">
        <f t="shared" si="1057"/>
        <v>144.65214021421085</v>
      </c>
      <c r="BF175" s="413" t="s">
        <v>143</v>
      </c>
      <c r="BG175" s="359">
        <f t="shared" si="1077"/>
        <v>11398.792789979201</v>
      </c>
      <c r="BH175" s="359">
        <f t="shared" si="1077"/>
        <v>61479.163397388125</v>
      </c>
      <c r="BI175" s="359">
        <f t="shared" si="1077"/>
        <v>88904.053133620124</v>
      </c>
      <c r="BJ175" s="359">
        <f t="shared" si="1077"/>
        <v>39406.494260824911</v>
      </c>
      <c r="BK175" s="359">
        <f t="shared" si="1077"/>
        <v>46873.22930785978</v>
      </c>
      <c r="BL175" s="359">
        <f t="shared" si="1077"/>
        <v>1496913.700924081</v>
      </c>
      <c r="BM175" s="359">
        <f t="shared" si="1077"/>
        <v>149920.71396241759</v>
      </c>
      <c r="BN175" s="359">
        <f t="shared" si="1077"/>
        <v>67375.069168353308</v>
      </c>
      <c r="BO175" s="359">
        <f t="shared" si="1077"/>
        <v>46222.057445148886</v>
      </c>
      <c r="BP175" s="359">
        <f t="shared" si="1077"/>
        <v>135253.79742367586</v>
      </c>
      <c r="BQ175" s="359">
        <f t="shared" si="1078"/>
        <v>126490.58187471567</v>
      </c>
      <c r="BR175" s="359">
        <f t="shared" si="1078"/>
        <v>40574.851209491855</v>
      </c>
      <c r="BS175" s="359">
        <f t="shared" si="1078"/>
        <v>173649.96664595278</v>
      </c>
      <c r="BT175" s="359">
        <f t="shared" si="1078"/>
        <v>29446.083795954353</v>
      </c>
      <c r="BU175" s="359">
        <f t="shared" si="1078"/>
        <v>69774.831879767022</v>
      </c>
      <c r="BV175" s="359">
        <f t="shared" si="1078"/>
        <v>2816912.8298816187</v>
      </c>
      <c r="BW175" s="359">
        <f t="shared" si="1078"/>
        <v>196642.27017588794</v>
      </c>
      <c r="BX175" s="359">
        <f t="shared" si="1078"/>
        <v>119473.45930569849</v>
      </c>
      <c r="BY175" s="359">
        <f t="shared" si="1078"/>
        <v>103617.45332490907</v>
      </c>
      <c r="BZ175" s="359">
        <f t="shared" si="1078"/>
        <v>119833.58652765024</v>
      </c>
      <c r="CA175" s="359">
        <f t="shared" si="1079"/>
        <v>160538.42451492976</v>
      </c>
      <c r="CB175" s="359">
        <f t="shared" si="1079"/>
        <v>118610.36244792542</v>
      </c>
      <c r="CC175" s="359">
        <f t="shared" si="1079"/>
        <v>82946.3692179926</v>
      </c>
      <c r="CD175" s="359">
        <f t="shared" si="1079"/>
        <v>59283.383314736559</v>
      </c>
      <c r="CE175" s="359">
        <f t="shared" si="1079"/>
        <v>131456.17831488096</v>
      </c>
      <c r="CF175" s="359">
        <f t="shared" si="1079"/>
        <v>153859.07954180386</v>
      </c>
      <c r="CG175" s="359">
        <f t="shared" si="1079"/>
        <v>60200.978696851911</v>
      </c>
      <c r="CH175" s="359">
        <f t="shared" si="1079"/>
        <v>125010.83178778751</v>
      </c>
      <c r="CI175" s="359">
        <f t="shared" si="1079"/>
        <v>70892.473103472177</v>
      </c>
      <c r="CJ175" s="359">
        <f t="shared" si="1079"/>
        <v>70150.242173754057</v>
      </c>
      <c r="CK175" s="359">
        <f t="shared" si="1080"/>
        <v>302021.56298589043</v>
      </c>
      <c r="CL175" s="359">
        <f t="shared" si="1080"/>
        <v>49886.421387260882</v>
      </c>
      <c r="CM175" s="359">
        <f t="shared" si="1080"/>
        <v>37362.495604789641</v>
      </c>
      <c r="CN175" s="359">
        <f t="shared" si="1080"/>
        <v>246924.40759200742</v>
      </c>
      <c r="CO175" s="359">
        <f t="shared" si="1080"/>
        <v>28695.237685600026</v>
      </c>
      <c r="CP175" s="359">
        <f t="shared" si="1080"/>
        <v>8426.2586622013259</v>
      </c>
      <c r="CQ175" s="359">
        <f t="shared" si="1080"/>
        <v>6818.4224833417311</v>
      </c>
      <c r="CR175" s="359">
        <f t="shared" si="1080"/>
        <v>7954.0895320564787</v>
      </c>
      <c r="CS175" s="359">
        <f t="shared" si="1080"/>
        <v>1824.6555999192799</v>
      </c>
      <c r="CT175" s="359">
        <f t="shared" si="1080"/>
        <v>15001.033582719569</v>
      </c>
      <c r="CU175" s="359">
        <f t="shared" si="1081"/>
        <v>6320.8175093255004</v>
      </c>
      <c r="CV175" s="359">
        <f t="shared" si="1081"/>
        <v>4328.8655788813658</v>
      </c>
      <c r="CW175" s="359">
        <f t="shared" si="1081"/>
        <v>159559.86070668098</v>
      </c>
      <c r="CX175" s="359">
        <f t="shared" si="1081"/>
        <v>12692.178505488382</v>
      </c>
      <c r="CY175" s="359">
        <f t="shared" si="1081"/>
        <v>107885.18260508306</v>
      </c>
      <c r="CZ175" s="359">
        <f t="shared" si="1081"/>
        <v>85024.543511281212</v>
      </c>
      <c r="DA175" s="359">
        <f t="shared" si="1081"/>
        <v>110958.95053108851</v>
      </c>
      <c r="DB175" s="359">
        <f t="shared" si="1081"/>
        <v>237839.83741514446</v>
      </c>
      <c r="DC175" s="359">
        <f t="shared" si="1081"/>
        <v>216143.79135398095</v>
      </c>
      <c r="DD175" s="359">
        <f t="shared" si="1081"/>
        <v>411516.76189670351</v>
      </c>
      <c r="DE175" s="9">
        <f t="shared" si="997"/>
        <v>9030296.6842785757</v>
      </c>
      <c r="DF175" s="1"/>
      <c r="DG175" s="221">
        <f t="shared" si="1082"/>
        <v>46584.719999999994</v>
      </c>
      <c r="DH175" s="221">
        <f t="shared" si="1083"/>
        <v>64059.462000183543</v>
      </c>
      <c r="DI175" s="221">
        <f t="shared" si="1084"/>
        <v>132313.15352463711</v>
      </c>
      <c r="DJ175" s="221">
        <f t="shared" si="1085"/>
        <v>75873.576313782018</v>
      </c>
      <c r="DK175" s="221">
        <f t="shared" si="1086"/>
        <v>130029.62274605226</v>
      </c>
      <c r="DL175" s="221">
        <f t="shared" si="1087"/>
        <v>50272.626953940999</v>
      </c>
      <c r="DM175" s="221">
        <f t="shared" si="1088"/>
        <v>56283.877986537751</v>
      </c>
      <c r="DN175" s="221">
        <f t="shared" si="1089"/>
        <v>61660.878289858483</v>
      </c>
      <c r="DO175" s="221">
        <f t="shared" si="1090"/>
        <v>73661.544637469589</v>
      </c>
      <c r="DP175" s="221">
        <f t="shared" si="1091"/>
        <v>58126.367692238418</v>
      </c>
      <c r="DQ175" s="221">
        <f t="shared" si="1092"/>
        <v>156196.0162497999</v>
      </c>
      <c r="DR175" s="221">
        <f t="shared" si="1093"/>
        <v>110121.48080415088</v>
      </c>
      <c r="DS175" s="221">
        <f t="shared" si="1094"/>
        <v>65587.462108952604</v>
      </c>
      <c r="DT175" s="221">
        <f t="shared" si="1095"/>
        <v>137806.71787597393</v>
      </c>
      <c r="DU175" s="221">
        <f t="shared" si="1096"/>
        <v>70150.144374407784</v>
      </c>
      <c r="DV175" s="221">
        <f t="shared" si="1097"/>
        <v>51735.968652537027</v>
      </c>
      <c r="DW175" s="221">
        <f t="shared" si="1098"/>
        <v>59104.691041822109</v>
      </c>
      <c r="DX175" s="221">
        <f t="shared" si="1099"/>
        <v>179660.98378213821</v>
      </c>
      <c r="DY175" s="221">
        <f t="shared" si="1100"/>
        <v>60833.910032477601</v>
      </c>
      <c r="DZ175" s="221">
        <f t="shared" si="1101"/>
        <v>56875.568983493446</v>
      </c>
      <c r="EA175" s="221">
        <f t="shared" si="1102"/>
        <v>77492.483624650384</v>
      </c>
      <c r="EB175" s="221">
        <f t="shared" si="1103"/>
        <v>61053.411393089467</v>
      </c>
      <c r="EC175" s="221">
        <f t="shared" si="1104"/>
        <v>90250.908600524097</v>
      </c>
      <c r="ED175" s="221">
        <f t="shared" si="1105"/>
        <v>88074.76006811962</v>
      </c>
      <c r="EE175" s="221">
        <f t="shared" si="1106"/>
        <v>100320.18467162939</v>
      </c>
      <c r="EF175" s="221">
        <f t="shared" si="1107"/>
        <v>102184.45099564729</v>
      </c>
      <c r="EG175" s="221">
        <f t="shared" si="1108"/>
        <v>81320.982623013988</v>
      </c>
      <c r="EH175" s="221">
        <f t="shared" si="1109"/>
        <v>130341.71702512239</v>
      </c>
      <c r="EI175" s="221">
        <f t="shared" si="1110"/>
        <v>76790.356496479886</v>
      </c>
      <c r="EJ175" s="221">
        <f t="shared" si="1111"/>
        <v>72773.159668721826</v>
      </c>
      <c r="EK175" s="221">
        <f t="shared" si="1112"/>
        <v>66585.537397404405</v>
      </c>
      <c r="EL175" s="221">
        <f t="shared" si="1113"/>
        <v>76202.544089184783</v>
      </c>
      <c r="EM175" s="221">
        <f t="shared" si="1114"/>
        <v>64198.378641289572</v>
      </c>
      <c r="EN175" s="221">
        <f t="shared" si="1115"/>
        <v>46095.240704597323</v>
      </c>
      <c r="EO175" s="221">
        <f t="shared" si="1116"/>
        <v>57729.481766163794</v>
      </c>
      <c r="EP175" s="221">
        <f t="shared" si="1117"/>
        <v>57087.436205011909</v>
      </c>
      <c r="EQ175" s="221">
        <f t="shared" ref="EQ175:EQ179" si="1133">CQ175/AQ175</f>
        <v>80001.067032717649</v>
      </c>
      <c r="ER175" s="221">
        <f t="shared" si="1118"/>
        <v>42549.616232991022</v>
      </c>
      <c r="ES175" s="221">
        <f t="shared" si="1119"/>
        <v>47829.804077580084</v>
      </c>
      <c r="ET175" s="221">
        <f t="shared" si="1120"/>
        <v>67043.172232730154</v>
      </c>
      <c r="EU175" s="221">
        <f t="shared" si="1121"/>
        <v>69380.548804013713</v>
      </c>
      <c r="EV175" s="221">
        <f t="shared" si="1122"/>
        <v>71600.970338746571</v>
      </c>
      <c r="EW175" s="221">
        <f t="shared" si="1123"/>
        <v>61660.660794140305</v>
      </c>
      <c r="EX175" s="221">
        <f t="shared" si="1124"/>
        <v>56754.622837751747</v>
      </c>
      <c r="EY175" s="221"/>
      <c r="EZ175" s="221">
        <f t="shared" si="1125"/>
        <v>127075.21768358105</v>
      </c>
      <c r="FA175" s="221">
        <f t="shared" si="1126"/>
        <v>71968.64097292372</v>
      </c>
      <c r="FB175" s="221">
        <f t="shared" si="1127"/>
        <v>96711.039045724552</v>
      </c>
      <c r="FC175" s="221">
        <f t="shared" si="1128"/>
        <v>194572.12082990585</v>
      </c>
      <c r="FD175" s="221">
        <f t="shared" si="1129"/>
        <v>126923.41656557705</v>
      </c>
      <c r="FE175" s="222">
        <f t="shared" si="1130"/>
        <v>62427.674218341264</v>
      </c>
    </row>
    <row r="176" spans="1:161">
      <c r="A176" s="1" t="s">
        <v>117</v>
      </c>
      <c r="B176" s="2" t="s">
        <v>204</v>
      </c>
      <c r="C176" s="37" t="s">
        <v>350</v>
      </c>
      <c r="D176" s="1">
        <v>6</v>
      </c>
      <c r="E176" s="70">
        <v>3</v>
      </c>
      <c r="F176" s="65" t="s">
        <v>344</v>
      </c>
      <c r="G176" s="180">
        <f t="shared" ref="G176:V176" si="1134">G147</f>
        <v>0.73406856089158867</v>
      </c>
      <c r="H176" s="180">
        <f t="shared" si="1134"/>
        <v>1.7274964643783859</v>
      </c>
      <c r="I176" s="180">
        <f t="shared" si="1134"/>
        <v>1.791790677703426</v>
      </c>
      <c r="J176" s="180">
        <f t="shared" si="1134"/>
        <v>0.57707828931197336</v>
      </c>
      <c r="K176" s="180">
        <f t="shared" si="1134"/>
        <v>1.3217642551944608</v>
      </c>
      <c r="L176" s="180">
        <f t="shared" si="1134"/>
        <v>53.822088205519023</v>
      </c>
      <c r="M176" s="180">
        <f t="shared" si="1134"/>
        <v>3.7129706878001283</v>
      </c>
      <c r="N176" s="180">
        <f t="shared" si="1134"/>
        <v>2.6454146135586898</v>
      </c>
      <c r="O176" s="180">
        <f t="shared" si="1134"/>
        <v>2.0916412434119662</v>
      </c>
      <c r="P176" s="180">
        <f t="shared" si="1134"/>
        <v>5.1907597466772266</v>
      </c>
      <c r="Q176" s="180">
        <f t="shared" si="1134"/>
        <v>2.149136400950983</v>
      </c>
      <c r="R176" s="180">
        <f t="shared" si="1134"/>
        <v>0.68427426286935367</v>
      </c>
      <c r="S176" s="180">
        <f t="shared" si="1134"/>
        <v>4.8387340150926539</v>
      </c>
      <c r="T176" s="180">
        <f t="shared" si="1134"/>
        <v>0.71225564447097156</v>
      </c>
      <c r="U176" s="180">
        <f t="shared" si="1134"/>
        <v>1.4919748028035915</v>
      </c>
      <c r="V176" s="180">
        <f t="shared" si="1134"/>
        <v>96.450496628157993</v>
      </c>
      <c r="W176" s="180">
        <f t="shared" ref="W176:BD176" si="1135">W147</f>
        <v>5.7733518051135437</v>
      </c>
      <c r="X176" s="180">
        <f t="shared" si="1135"/>
        <v>1.8287332406521937</v>
      </c>
      <c r="Y176" s="180">
        <f t="shared" si="1135"/>
        <v>3.6498952617612148</v>
      </c>
      <c r="Z176" s="180">
        <f t="shared" si="1135"/>
        <v>4.6927368614417349</v>
      </c>
      <c r="AA176" s="180">
        <f t="shared" si="1135"/>
        <v>4.8684114892670278</v>
      </c>
      <c r="AB176" s="180">
        <f t="shared" si="1135"/>
        <v>3.5616737245765595</v>
      </c>
      <c r="AC176" s="180">
        <f t="shared" si="1135"/>
        <v>2.8490986801465157</v>
      </c>
      <c r="AD176" s="180">
        <f t="shared" si="1135"/>
        <v>1.0402500573696976</v>
      </c>
      <c r="AE176" s="180">
        <f t="shared" si="1135"/>
        <v>2.8079275531318624</v>
      </c>
      <c r="AF176" s="180">
        <f t="shared" si="1135"/>
        <v>3.587107696930667</v>
      </c>
      <c r="AG176" s="180">
        <f t="shared" si="1135"/>
        <v>1.088659386165949</v>
      </c>
      <c r="AH176" s="180">
        <f t="shared" si="1135"/>
        <v>5.0832336998259038</v>
      </c>
      <c r="AI176" s="180">
        <f t="shared" si="1135"/>
        <v>2.4003069978907705</v>
      </c>
      <c r="AJ176" s="180">
        <f t="shared" si="1135"/>
        <v>2.4328454350699293</v>
      </c>
      <c r="AK176" s="180">
        <f t="shared" si="1135"/>
        <v>9.5851782722817731</v>
      </c>
      <c r="AL176" s="180">
        <f t="shared" si="1135"/>
        <v>1.5898778591038054</v>
      </c>
      <c r="AM176" s="180">
        <f t="shared" si="1135"/>
        <v>0.82162593097953995</v>
      </c>
      <c r="AN176" s="180">
        <f t="shared" si="1135"/>
        <v>9.156443435118705</v>
      </c>
      <c r="AO176" s="180">
        <f t="shared" si="1135"/>
        <v>0.4556418501210916</v>
      </c>
      <c r="AP176" s="180">
        <f t="shared" si="1135"/>
        <v>0.5073842175587856</v>
      </c>
      <c r="AQ176" s="180">
        <f t="shared" si="1135"/>
        <v>0.44745300738182003</v>
      </c>
      <c r="AR176" s="180">
        <f t="shared" si="1135"/>
        <v>0.37387362031666188</v>
      </c>
      <c r="AS176" s="180">
        <f t="shared" si="1135"/>
        <v>0.11444677446052359</v>
      </c>
      <c r="AT176" s="180">
        <f t="shared" si="1135"/>
        <v>0.59342881029956651</v>
      </c>
      <c r="AU176" s="180">
        <f t="shared" si="1135"/>
        <v>0.24294292346713509</v>
      </c>
      <c r="AV176" s="180">
        <f t="shared" si="1135"/>
        <v>0.2342755138485591</v>
      </c>
      <c r="AW176" s="180">
        <f t="shared" si="1135"/>
        <v>4.7187638794062821</v>
      </c>
      <c r="AX176" s="180">
        <f t="shared" si="1135"/>
        <v>0.46446751148069321</v>
      </c>
      <c r="AY176" s="180">
        <f t="shared" si="1135"/>
        <v>3.2789636198438248</v>
      </c>
      <c r="AZ176" s="180">
        <f t="shared" si="1135"/>
        <v>1.5771367468241093</v>
      </c>
      <c r="BA176" s="180">
        <f t="shared" si="1135"/>
        <v>3.7993569556047215</v>
      </c>
      <c r="BB176" s="180">
        <f t="shared" si="1135"/>
        <v>5.7569584928377973</v>
      </c>
      <c r="BC176" s="180">
        <f t="shared" si="1135"/>
        <v>2.4994512496042489</v>
      </c>
      <c r="BD176" s="180">
        <f t="shared" si="1135"/>
        <v>6.3736432295830037</v>
      </c>
      <c r="BE176" s="9">
        <f t="shared" si="1057"/>
        <v>278.19749028825868</v>
      </c>
      <c r="BF176" s="413" t="s">
        <v>144</v>
      </c>
      <c r="BG176" s="359">
        <f t="shared" si="1077"/>
        <v>17776.067733798387</v>
      </c>
      <c r="BH176" s="359">
        <f t="shared" si="1077"/>
        <v>52710.865903528727</v>
      </c>
      <c r="BI176" s="359">
        <f t="shared" si="1077"/>
        <v>92064.560003005972</v>
      </c>
      <c r="BJ176" s="359">
        <f t="shared" si="1077"/>
        <v>22146.107039342165</v>
      </c>
      <c r="BK176" s="359">
        <f t="shared" si="1077"/>
        <v>78206.661978512901</v>
      </c>
      <c r="BL176" s="359">
        <f t="shared" si="1077"/>
        <v>1295599.0806080867</v>
      </c>
      <c r="BM176" s="359">
        <f t="shared" si="1077"/>
        <v>93991.753769653413</v>
      </c>
      <c r="BN176" s="359">
        <f t="shared" si="1077"/>
        <v>74993.090976118532</v>
      </c>
      <c r="BO176" s="359">
        <f t="shared" si="1077"/>
        <v>72873.004560930858</v>
      </c>
      <c r="BP176" s="359">
        <f t="shared" si="1077"/>
        <v>145007.44537677939</v>
      </c>
      <c r="BQ176" s="359">
        <f t="shared" si="1078"/>
        <v>163709.29619953997</v>
      </c>
      <c r="BR176" s="359">
        <f t="shared" si="1078"/>
        <v>35675.15930104506</v>
      </c>
      <c r="BS176" s="359">
        <f t="shared" si="1078"/>
        <v>159439.54932812339</v>
      </c>
      <c r="BT176" s="359">
        <f t="shared" si="1078"/>
        <v>38253.120611232385</v>
      </c>
      <c r="BU176" s="359">
        <f t="shared" si="1078"/>
        <v>44350.96344754484</v>
      </c>
      <c r="BV176" s="359">
        <f t="shared" si="1078"/>
        <v>2322045.8509183656</v>
      </c>
      <c r="BW176" s="359">
        <f t="shared" si="1078"/>
        <v>150440.26472065345</v>
      </c>
      <c r="BX176" s="359">
        <f t="shared" si="1078"/>
        <v>139199.93003701148</v>
      </c>
      <c r="BY176" s="359">
        <f t="shared" si="1078"/>
        <v>107361.97314489902</v>
      </c>
      <c r="BZ176" s="359">
        <f t="shared" si="1078"/>
        <v>119296.87114101731</v>
      </c>
      <c r="CA176" s="359">
        <f t="shared" si="1079"/>
        <v>176030.1913779735</v>
      </c>
      <c r="CB176" s="359">
        <f t="shared" si="1079"/>
        <v>119009.62975280102</v>
      </c>
      <c r="CC176" s="359">
        <f t="shared" si="1079"/>
        <v>115095.42347531377</v>
      </c>
      <c r="CD176" s="359">
        <f t="shared" si="1079"/>
        <v>41054.940016766624</v>
      </c>
      <c r="CE176" s="359">
        <f t="shared" si="1079"/>
        <v>139465.79950055113</v>
      </c>
      <c r="CF176" s="359">
        <f t="shared" si="1079"/>
        <v>169311.66223819257</v>
      </c>
      <c r="CG176" s="359">
        <f t="shared" si="1079"/>
        <v>44122.597535652618</v>
      </c>
      <c r="CH176" s="359">
        <f t="shared" si="1079"/>
        <v>296436.11544502852</v>
      </c>
      <c r="CI176" s="359">
        <f t="shared" si="1079"/>
        <v>93784.342754677986</v>
      </c>
      <c r="CJ176" s="359">
        <f t="shared" si="1079"/>
        <v>82004.719675638451</v>
      </c>
      <c r="CK176" s="359">
        <f t="shared" si="1080"/>
        <v>289723.80687649816</v>
      </c>
      <c r="CL176" s="359">
        <f t="shared" si="1080"/>
        <v>57051.508949376628</v>
      </c>
      <c r="CM176" s="359">
        <f t="shared" si="1080"/>
        <v>23988.409330922757</v>
      </c>
      <c r="CN176" s="359">
        <f t="shared" si="1080"/>
        <v>206686.84792264999</v>
      </c>
      <c r="CO176" s="359">
        <f t="shared" si="1080"/>
        <v>11770.330481023073</v>
      </c>
      <c r="CP176" s="359">
        <f t="shared" si="1080"/>
        <v>13471.074823569708</v>
      </c>
      <c r="CQ176" s="359">
        <f t="shared" si="1080"/>
        <v>18864.252731660181</v>
      </c>
      <c r="CR176" s="359">
        <f t="shared" si="1080"/>
        <v>8278.6182194438079</v>
      </c>
      <c r="CS176" s="359">
        <f t="shared" si="1080"/>
        <v>2499.1244267284792</v>
      </c>
      <c r="CT176" s="359">
        <f t="shared" si="1080"/>
        <v>17744.513476007247</v>
      </c>
      <c r="CU176" s="359">
        <f t="shared" si="1081"/>
        <v>7524.7197902260332</v>
      </c>
      <c r="CV176" s="359">
        <f t="shared" si="1081"/>
        <v>7420.6501390829972</v>
      </c>
      <c r="CW176" s="359">
        <f t="shared" si="1081"/>
        <v>137338.35168354283</v>
      </c>
      <c r="CX176" s="359">
        <f t="shared" si="1081"/>
        <v>11748.721720437881</v>
      </c>
      <c r="CY176" s="359">
        <f t="shared" si="1081"/>
        <v>80697.438238161718</v>
      </c>
      <c r="CZ176" s="359">
        <f t="shared" si="1081"/>
        <v>90680.616402067375</v>
      </c>
      <c r="DA176" s="359">
        <f t="shared" si="1081"/>
        <v>123710.28937275212</v>
      </c>
      <c r="DB176" s="359">
        <f t="shared" si="1081"/>
        <v>272380.75036172767</v>
      </c>
      <c r="DC176" s="359">
        <f t="shared" si="1081"/>
        <v>220041.2478803038</v>
      </c>
      <c r="DD176" s="359">
        <f t="shared" si="1081"/>
        <v>384796.70823276049</v>
      </c>
      <c r="DE176" s="9">
        <f t="shared" si="997"/>
        <v>8487875.0196307302</v>
      </c>
      <c r="DF176" s="1"/>
      <c r="DG176" s="221">
        <f t="shared" si="1082"/>
        <v>24215.814000000002</v>
      </c>
      <c r="DH176" s="221">
        <f t="shared" si="1083"/>
        <v>30512.864709390855</v>
      </c>
      <c r="DI176" s="221">
        <f t="shared" si="1084"/>
        <v>51381.314317924101</v>
      </c>
      <c r="DJ176" s="221">
        <f t="shared" si="1085"/>
        <v>38376.260984876171</v>
      </c>
      <c r="DK176" s="221">
        <f t="shared" si="1086"/>
        <v>59168.389273022796</v>
      </c>
      <c r="DL176" s="221">
        <f t="shared" si="1087"/>
        <v>24071.884310041194</v>
      </c>
      <c r="DM176" s="221">
        <f t="shared" si="1088"/>
        <v>25314.434632755456</v>
      </c>
      <c r="DN176" s="221">
        <f t="shared" si="1089"/>
        <v>28348.331710179682</v>
      </c>
      <c r="DO176" s="221">
        <f t="shared" si="1090"/>
        <v>34840.106921040431</v>
      </c>
      <c r="DP176" s="221">
        <f t="shared" si="1091"/>
        <v>27935.688117640842</v>
      </c>
      <c r="DQ176" s="221">
        <f t="shared" si="1092"/>
        <v>76174.455994091099</v>
      </c>
      <c r="DR176" s="221">
        <f t="shared" si="1093"/>
        <v>52135.760815333204</v>
      </c>
      <c r="DS176" s="221">
        <f t="shared" si="1094"/>
        <v>32950.674459643837</v>
      </c>
      <c r="DT176" s="221">
        <f t="shared" si="1095"/>
        <v>53707.009425871132</v>
      </c>
      <c r="DU176" s="221">
        <f t="shared" si="1096"/>
        <v>29726.348839272821</v>
      </c>
      <c r="DV176" s="221">
        <f t="shared" si="1097"/>
        <v>24075.001499167625</v>
      </c>
      <c r="DW176" s="221">
        <f t="shared" si="1098"/>
        <v>26057.699201251908</v>
      </c>
      <c r="DX176" s="221">
        <f t="shared" si="1099"/>
        <v>76118.225962452372</v>
      </c>
      <c r="DY176" s="221">
        <f t="shared" si="1100"/>
        <v>29415.083295593733</v>
      </c>
      <c r="DZ176" s="221">
        <f t="shared" si="1101"/>
        <v>25421.598240726013</v>
      </c>
      <c r="EA176" s="221">
        <f t="shared" si="1102"/>
        <v>36157.623850418619</v>
      </c>
      <c r="EB176" s="221">
        <f t="shared" si="1103"/>
        <v>33413.961793187511</v>
      </c>
      <c r="EC176" s="221">
        <f t="shared" si="1104"/>
        <v>40397.134812261036</v>
      </c>
      <c r="ED176" s="221">
        <f t="shared" si="1105"/>
        <v>39466.414566296909</v>
      </c>
      <c r="EE176" s="221">
        <f t="shared" si="1106"/>
        <v>49668.588972317302</v>
      </c>
      <c r="EF176" s="221">
        <f t="shared" si="1107"/>
        <v>47200.049885055094</v>
      </c>
      <c r="EG176" s="221">
        <f t="shared" si="1108"/>
        <v>40529.295109505278</v>
      </c>
      <c r="EH176" s="221">
        <f t="shared" si="1109"/>
        <v>58316.444403329559</v>
      </c>
      <c r="EI176" s="221">
        <f t="shared" si="1110"/>
        <v>39071.81157955603</v>
      </c>
      <c r="EJ176" s="221">
        <f t="shared" si="1111"/>
        <v>33707.328255845947</v>
      </c>
      <c r="EK176" s="221">
        <f t="shared" si="1112"/>
        <v>30226.230399315125</v>
      </c>
      <c r="EL176" s="221">
        <f t="shared" si="1113"/>
        <v>35884.208728798738</v>
      </c>
      <c r="EM176" s="221">
        <f t="shared" si="1114"/>
        <v>29196.266118723699</v>
      </c>
      <c r="EN176" s="221">
        <f t="shared" si="1115"/>
        <v>22572.83074888241</v>
      </c>
      <c r="EO176" s="221">
        <f t="shared" si="1116"/>
        <v>25832.417452205023</v>
      </c>
      <c r="EP176" s="221">
        <f t="shared" si="1117"/>
        <v>26550.047000641971</v>
      </c>
      <c r="EQ176" s="221">
        <f t="shared" si="1133"/>
        <v>42159.18190390653</v>
      </c>
      <c r="ER176" s="221">
        <f t="shared" si="1118"/>
        <v>22142.825194331763</v>
      </c>
      <c r="ES176" s="221">
        <f t="shared" si="1119"/>
        <v>21836.564975367728</v>
      </c>
      <c r="ET176" s="221">
        <f t="shared" si="1120"/>
        <v>29901.671722088631</v>
      </c>
      <c r="EU176" s="221">
        <f t="shared" si="1121"/>
        <v>30973.200136220326</v>
      </c>
      <c r="EV176" s="221">
        <f t="shared" si="1122"/>
        <v>31674.885766678417</v>
      </c>
      <c r="EW176" s="221">
        <f t="shared" si="1123"/>
        <v>29104.730644166673</v>
      </c>
      <c r="EX176" s="221">
        <f t="shared" si="1124"/>
        <v>25295.034485800083</v>
      </c>
      <c r="EY176" s="221"/>
      <c r="EZ176" s="221">
        <f t="shared" si="1125"/>
        <v>57496.990406615994</v>
      </c>
      <c r="FA176" s="221">
        <f t="shared" si="1126"/>
        <v>32560.849327478332</v>
      </c>
      <c r="FB176" s="221">
        <f t="shared" si="1127"/>
        <v>47313.308008142696</v>
      </c>
      <c r="FC176" s="221">
        <f t="shared" si="1128"/>
        <v>88035.823029212537</v>
      </c>
      <c r="FD176" s="221">
        <f t="shared" si="1129"/>
        <v>60373.116971270429</v>
      </c>
      <c r="FE176" s="222">
        <f t="shared" si="1130"/>
        <v>30510.250149402447</v>
      </c>
    </row>
    <row r="177" spans="1:165">
      <c r="A177" s="1" t="s">
        <v>117</v>
      </c>
      <c r="B177" s="2" t="s">
        <v>205</v>
      </c>
      <c r="C177" s="37" t="s">
        <v>350</v>
      </c>
      <c r="D177" s="1">
        <v>6</v>
      </c>
      <c r="E177" s="70">
        <v>3</v>
      </c>
      <c r="F177" s="65" t="s">
        <v>344</v>
      </c>
      <c r="G177" s="180">
        <f t="shared" ref="G177:V177" si="1136">G148</f>
        <v>1.8963437823032705</v>
      </c>
      <c r="H177" s="180">
        <f t="shared" si="1136"/>
        <v>4.4147131867447635</v>
      </c>
      <c r="I177" s="180">
        <f t="shared" si="1136"/>
        <v>3.7328972452154709</v>
      </c>
      <c r="J177" s="180">
        <f t="shared" si="1136"/>
        <v>1.4426957232799333</v>
      </c>
      <c r="K177" s="180">
        <f t="shared" si="1136"/>
        <v>2.943929477478572</v>
      </c>
      <c r="L177" s="180">
        <f t="shared" si="1136"/>
        <v>111.7771116310081</v>
      </c>
      <c r="M177" s="180">
        <f t="shared" si="1136"/>
        <v>6.2151900643610842</v>
      </c>
      <c r="N177" s="180">
        <f t="shared" si="1136"/>
        <v>6.2109734405290986</v>
      </c>
      <c r="O177" s="180">
        <f t="shared" si="1136"/>
        <v>3.227103632692748</v>
      </c>
      <c r="P177" s="180">
        <f t="shared" si="1136"/>
        <v>8.8302579598647064</v>
      </c>
      <c r="Q177" s="180">
        <f t="shared" si="1136"/>
        <v>3.0212497230760196</v>
      </c>
      <c r="R177" s="180">
        <f t="shared" si="1136"/>
        <v>1.7896403798121556</v>
      </c>
      <c r="S177" s="180">
        <f t="shared" si="1136"/>
        <v>14.151014572440781</v>
      </c>
      <c r="T177" s="180">
        <f t="shared" si="1136"/>
        <v>2.2079924978600118</v>
      </c>
      <c r="U177" s="180">
        <f t="shared" si="1136"/>
        <v>5.9678992112143661</v>
      </c>
      <c r="V177" s="180">
        <f t="shared" si="1136"/>
        <v>165.49756431357631</v>
      </c>
      <c r="W177" s="180">
        <f t="shared" ref="W177:BD177" si="1137">W148</f>
        <v>12.133824132781008</v>
      </c>
      <c r="X177" s="180">
        <f t="shared" si="1137"/>
        <v>4.4887088634190206</v>
      </c>
      <c r="Y177" s="180">
        <f t="shared" si="1137"/>
        <v>9.9763803821473207</v>
      </c>
      <c r="Z177" s="180">
        <f t="shared" si="1137"/>
        <v>12.928968903972127</v>
      </c>
      <c r="AA177" s="180">
        <f t="shared" si="1137"/>
        <v>9.7368229785340557</v>
      </c>
      <c r="AB177" s="180">
        <f t="shared" si="1137"/>
        <v>10.792950680535029</v>
      </c>
      <c r="AC177" s="180">
        <f t="shared" si="1137"/>
        <v>6.7091678596998596</v>
      </c>
      <c r="AD177" s="180">
        <f t="shared" si="1137"/>
        <v>3.732661970561856</v>
      </c>
      <c r="AE177" s="180">
        <f t="shared" si="1137"/>
        <v>5.9902454466813069</v>
      </c>
      <c r="AF177" s="180">
        <f t="shared" si="1137"/>
        <v>8.0599209980417452</v>
      </c>
      <c r="AG177" s="180">
        <f t="shared" si="1137"/>
        <v>2.3079578986718121</v>
      </c>
      <c r="AH177" s="180">
        <f t="shared" si="1137"/>
        <v>12.276488935428597</v>
      </c>
      <c r="AI177" s="180">
        <f t="shared" si="1137"/>
        <v>6.0930869946458017</v>
      </c>
      <c r="AJ177" s="180">
        <f t="shared" si="1137"/>
        <v>3.9017332449234718</v>
      </c>
      <c r="AK177" s="180">
        <f t="shared" si="1137"/>
        <v>15.062422999299928</v>
      </c>
      <c r="AL177" s="180">
        <f t="shared" si="1137"/>
        <v>3.9279335342564603</v>
      </c>
      <c r="AM177" s="180">
        <f t="shared" si="1137"/>
        <v>2.2252368964029206</v>
      </c>
      <c r="AN177" s="180">
        <f t="shared" si="1137"/>
        <v>19.745527679813804</v>
      </c>
      <c r="AO177" s="180">
        <f t="shared" si="1137"/>
        <v>1.3255035639886301</v>
      </c>
      <c r="AP177" s="180">
        <f t="shared" si="1137"/>
        <v>1.2546227925089972</v>
      </c>
      <c r="AQ177" s="180">
        <f t="shared" si="1137"/>
        <v>1.2571298778822562</v>
      </c>
      <c r="AR177" s="180">
        <f t="shared" si="1137"/>
        <v>0.86153486420795999</v>
      </c>
      <c r="AS177" s="180">
        <f t="shared" si="1137"/>
        <v>0.35424001618733497</v>
      </c>
      <c r="AT177" s="180">
        <f t="shared" si="1137"/>
        <v>1.3230543967334598</v>
      </c>
      <c r="AU177" s="180">
        <f t="shared" si="1137"/>
        <v>0.57698944323444579</v>
      </c>
      <c r="AV177" s="180">
        <f t="shared" si="1137"/>
        <v>0.70282654154567736</v>
      </c>
      <c r="AW177" s="180">
        <f t="shared" si="1137"/>
        <v>10.376206595038544</v>
      </c>
      <c r="AX177" s="180">
        <f t="shared" si="1137"/>
        <v>2.0126925497496706</v>
      </c>
      <c r="AY177" s="180">
        <f t="shared" si="1137"/>
        <v>6.3757625941407703</v>
      </c>
      <c r="AZ177" s="180">
        <f t="shared" si="1137"/>
        <v>3.871153833113723</v>
      </c>
      <c r="BA177" s="180">
        <f t="shared" si="1137"/>
        <v>7.5161191947832533</v>
      </c>
      <c r="BB177" s="180">
        <f t="shared" si="1137"/>
        <v>14.364449831643824</v>
      </c>
      <c r="BC177" s="180">
        <f t="shared" si="1137"/>
        <v>5.9114005744608429</v>
      </c>
      <c r="BD177" s="180">
        <f t="shared" si="1137"/>
        <v>11.666538259367151</v>
      </c>
      <c r="BE177" s="9">
        <f t="shared" si="1057"/>
        <v>563.16684216985993</v>
      </c>
      <c r="BF177" s="415" t="s">
        <v>145</v>
      </c>
      <c r="BG177" s="359">
        <f t="shared" si="1077"/>
        <v>19842.677005973816</v>
      </c>
      <c r="BH177" s="359">
        <f t="shared" si="1077"/>
        <v>65120.182505054137</v>
      </c>
      <c r="BI177" s="359">
        <f t="shared" si="1077"/>
        <v>104270.43598752607</v>
      </c>
      <c r="BJ177" s="359">
        <f t="shared" si="1077"/>
        <v>27313.0776820762</v>
      </c>
      <c r="BK177" s="359">
        <f t="shared" si="1077"/>
        <v>89997.722329662429</v>
      </c>
      <c r="BL177" s="359">
        <f t="shared" si="1077"/>
        <v>1420305.8204491423</v>
      </c>
      <c r="BM177" s="359">
        <f t="shared" si="1077"/>
        <v>86370.674768189041</v>
      </c>
      <c r="BN177" s="359">
        <f t="shared" si="1077"/>
        <v>84197.677958351545</v>
      </c>
      <c r="BO177" s="359">
        <f t="shared" si="1077"/>
        <v>59827.578314981722</v>
      </c>
      <c r="BP177" s="359">
        <f t="shared" si="1077"/>
        <v>123388.6972110349</v>
      </c>
      <c r="BQ177" s="359">
        <f t="shared" si="1078"/>
        <v>118015.36963305849</v>
      </c>
      <c r="BR177" s="359">
        <f t="shared" si="1078"/>
        <v>47316.787528884779</v>
      </c>
      <c r="BS177" s="359">
        <f t="shared" si="1078"/>
        <v>232977.54478938438</v>
      </c>
      <c r="BT177" s="359">
        <f t="shared" si="1078"/>
        <v>55886.626290708817</v>
      </c>
      <c r="BU177" s="359">
        <f t="shared" si="1078"/>
        <v>88726.903634518443</v>
      </c>
      <c r="BV177" s="359">
        <f t="shared" si="1078"/>
        <v>2015447.9834010929</v>
      </c>
      <c r="BW177" s="359">
        <f t="shared" si="1078"/>
        <v>185732.893442528</v>
      </c>
      <c r="BX177" s="359">
        <f t="shared" si="1078"/>
        <v>183796.56602267062</v>
      </c>
      <c r="BY177" s="359">
        <f t="shared" si="1078"/>
        <v>151005.77716364703</v>
      </c>
      <c r="BZ177" s="359">
        <f t="shared" si="1078"/>
        <v>170842.33993213647</v>
      </c>
      <c r="CA177" s="359">
        <f t="shared" si="1079"/>
        <v>172350.36263380179</v>
      </c>
      <c r="CB177" s="359">
        <f t="shared" si="1079"/>
        <v>163976.07060500045</v>
      </c>
      <c r="CC177" s="359">
        <f t="shared" si="1079"/>
        <v>149130.35260354879</v>
      </c>
      <c r="CD177" s="359">
        <f t="shared" si="1079"/>
        <v>70610.553820695379</v>
      </c>
      <c r="CE177" s="359">
        <f t="shared" si="1079"/>
        <v>161241.07569952318</v>
      </c>
      <c r="CF177" s="359">
        <f t="shared" si="1079"/>
        <v>193506.80965038473</v>
      </c>
      <c r="CG177" s="359">
        <f t="shared" si="1079"/>
        <v>46527.802498652512</v>
      </c>
      <c r="CH177" s="359">
        <f t="shared" si="1079"/>
        <v>364106.90081520099</v>
      </c>
      <c r="CI177" s="359">
        <f t="shared" si="1079"/>
        <v>124044.5590307473</v>
      </c>
      <c r="CJ177" s="359">
        <f t="shared" si="1079"/>
        <v>66408.036744225712</v>
      </c>
      <c r="CK177" s="359">
        <f t="shared" si="1080"/>
        <v>242057.1137032017</v>
      </c>
      <c r="CL177" s="359">
        <f t="shared" si="1080"/>
        <v>68422.831602552455</v>
      </c>
      <c r="CM177" s="359">
        <f t="shared" si="1080"/>
        <v>33997.651470240242</v>
      </c>
      <c r="CN177" s="359">
        <f t="shared" si="1080"/>
        <v>233035.71233989747</v>
      </c>
      <c r="CO177" s="359">
        <f t="shared" si="1080"/>
        <v>17005.882908207492</v>
      </c>
      <c r="CP177" s="359">
        <f t="shared" si="1080"/>
        <v>17882.696609048246</v>
      </c>
      <c r="CQ177" s="359">
        <f t="shared" si="1080"/>
        <v>27813.891824225171</v>
      </c>
      <c r="CR177" s="359">
        <f t="shared" si="1080"/>
        <v>9140.3033529102031</v>
      </c>
      <c r="CS177" s="359">
        <f t="shared" si="1080"/>
        <v>4216.2778508219189</v>
      </c>
      <c r="CT177" s="359">
        <f t="shared" si="1080"/>
        <v>21242.001670412959</v>
      </c>
      <c r="CU177" s="359">
        <f t="shared" si="1081"/>
        <v>9309.1598053612579</v>
      </c>
      <c r="CV177" s="359">
        <f t="shared" si="1081"/>
        <v>11883.779913471921</v>
      </c>
      <c r="CW177" s="359">
        <f t="shared" si="1081"/>
        <v>154132.82961059289</v>
      </c>
      <c r="CX177" s="359">
        <f t="shared" si="1081"/>
        <v>26348.746359429162</v>
      </c>
      <c r="CY177" s="359">
        <f t="shared" si="1081"/>
        <v>82697.882424359064</v>
      </c>
      <c r="CZ177" s="359">
        <f t="shared" si="1081"/>
        <v>111928.88370661977</v>
      </c>
      <c r="DA177" s="359">
        <f t="shared" si="1081"/>
        <v>128150.84770191662</v>
      </c>
      <c r="DB177" s="359">
        <f t="shared" si="1081"/>
        <v>349172.64715790906</v>
      </c>
      <c r="DC177" s="359">
        <f t="shared" si="1081"/>
        <v>262514.16471617843</v>
      </c>
      <c r="DD177" s="359">
        <f t="shared" si="1081"/>
        <v>360041.21136275446</v>
      </c>
      <c r="DE177" s="9">
        <f t="shared" si="997"/>
        <v>9013280.3762425147</v>
      </c>
      <c r="DF177" s="1"/>
      <c r="DG177" s="221">
        <f t="shared" si="1082"/>
        <v>10463.649677419355</v>
      </c>
      <c r="DH177" s="221">
        <f t="shared" si="1083"/>
        <v>14750.716467964074</v>
      </c>
      <c r="DI177" s="221">
        <f t="shared" si="1084"/>
        <v>27932.843884511305</v>
      </c>
      <c r="DJ177" s="221">
        <f t="shared" si="1085"/>
        <v>18931.973832971922</v>
      </c>
      <c r="DK177" s="221">
        <f t="shared" si="1086"/>
        <v>30570.610817329776</v>
      </c>
      <c r="DL177" s="221">
        <f t="shared" si="1087"/>
        <v>12706.589029941753</v>
      </c>
      <c r="DM177" s="221">
        <f t="shared" si="1088"/>
        <v>13896.706918659271</v>
      </c>
      <c r="DN177" s="221">
        <f t="shared" si="1089"/>
        <v>13556.277250990617</v>
      </c>
      <c r="DO177" s="221">
        <f t="shared" si="1090"/>
        <v>18539.094223342501</v>
      </c>
      <c r="DP177" s="221">
        <f t="shared" si="1091"/>
        <v>13973.396674464244</v>
      </c>
      <c r="DQ177" s="221">
        <f t="shared" si="1092"/>
        <v>39061.772594191163</v>
      </c>
      <c r="DR177" s="221">
        <f t="shared" si="1093"/>
        <v>26439.2712986568</v>
      </c>
      <c r="DS177" s="221">
        <f t="shared" si="1094"/>
        <v>16463.663689747736</v>
      </c>
      <c r="DT177" s="221">
        <f t="shared" si="1095"/>
        <v>25311.058051544187</v>
      </c>
      <c r="DU177" s="221">
        <f t="shared" si="1096"/>
        <v>14867.359600810689</v>
      </c>
      <c r="DV177" s="221">
        <f t="shared" si="1097"/>
        <v>12178.112661418541</v>
      </c>
      <c r="DW177" s="221">
        <f t="shared" si="1098"/>
        <v>15307.036875600323</v>
      </c>
      <c r="DX177" s="221">
        <f t="shared" si="1099"/>
        <v>40946.421702804306</v>
      </c>
      <c r="DY177" s="221">
        <f t="shared" si="1100"/>
        <v>15136.329147380051</v>
      </c>
      <c r="DZ177" s="221">
        <f t="shared" si="1101"/>
        <v>13213.918387540487</v>
      </c>
      <c r="EA177" s="221">
        <f t="shared" si="1102"/>
        <v>17700.882825308414</v>
      </c>
      <c r="EB177" s="221">
        <f t="shared" si="1103"/>
        <v>15192.886121561693</v>
      </c>
      <c r="EC177" s="221">
        <f t="shared" si="1104"/>
        <v>22227.846391999537</v>
      </c>
      <c r="ED177" s="221">
        <f t="shared" si="1105"/>
        <v>18916.943022854754</v>
      </c>
      <c r="EE177" s="221">
        <f t="shared" si="1106"/>
        <v>26917.273613363097</v>
      </c>
      <c r="EF177" s="221">
        <f t="shared" si="1107"/>
        <v>24008.524363625838</v>
      </c>
      <c r="EG177" s="221">
        <f t="shared" si="1108"/>
        <v>20159.727577972033</v>
      </c>
      <c r="EH177" s="221">
        <f t="shared" si="1109"/>
        <v>29658.879076119923</v>
      </c>
      <c r="EI177" s="221">
        <f t="shared" si="1110"/>
        <v>20358.245194882231</v>
      </c>
      <c r="EJ177" s="221">
        <f t="shared" si="1111"/>
        <v>17020.137609517238</v>
      </c>
      <c r="EK177" s="221">
        <f t="shared" si="1112"/>
        <v>16070.263975089005</v>
      </c>
      <c r="EL177" s="221">
        <f t="shared" si="1113"/>
        <v>17419.549237740495</v>
      </c>
      <c r="EM177" s="221">
        <f t="shared" si="1114"/>
        <v>15278.216681197944</v>
      </c>
      <c r="EN177" s="221">
        <f t="shared" si="1115"/>
        <v>11801.949085317883</v>
      </c>
      <c r="EO177" s="221">
        <f t="shared" si="1116"/>
        <v>12829.752684356694</v>
      </c>
      <c r="EP177" s="221">
        <f t="shared" si="1117"/>
        <v>14253.444713280231</v>
      </c>
      <c r="EQ177" s="221">
        <f t="shared" si="1133"/>
        <v>22124.915105096439</v>
      </c>
      <c r="ER177" s="221">
        <f t="shared" si="1118"/>
        <v>10609.324976434022</v>
      </c>
      <c r="ES177" s="221">
        <f t="shared" si="1119"/>
        <v>11902.319495695252</v>
      </c>
      <c r="ET177" s="221">
        <f t="shared" si="1120"/>
        <v>16055.274615207174</v>
      </c>
      <c r="EU177" s="221">
        <f t="shared" si="1121"/>
        <v>16134.021019824282</v>
      </c>
      <c r="EV177" s="221">
        <f t="shared" si="1122"/>
        <v>16908.55312227787</v>
      </c>
      <c r="EW177" s="221">
        <f t="shared" si="1123"/>
        <v>14854.448800613953</v>
      </c>
      <c r="EX177" s="221">
        <f t="shared" si="1124"/>
        <v>13091.292240688374</v>
      </c>
      <c r="EY177" s="221"/>
      <c r="EZ177" s="221">
        <f t="shared" si="1125"/>
        <v>28913.571646051307</v>
      </c>
      <c r="FA177" s="221">
        <f t="shared" si="1126"/>
        <v>17050.135100420288</v>
      </c>
      <c r="FB177" s="221">
        <f t="shared" si="1127"/>
        <v>24308.111431369089</v>
      </c>
      <c r="FC177" s="221">
        <f t="shared" si="1128"/>
        <v>44408.116386212147</v>
      </c>
      <c r="FD177" s="221">
        <f t="shared" si="1129"/>
        <v>30861.014926486412</v>
      </c>
      <c r="FE177" s="222">
        <f t="shared" si="1130"/>
        <v>16004.636106619304</v>
      </c>
    </row>
    <row r="178" spans="1:165">
      <c r="A178" s="1" t="s">
        <v>117</v>
      </c>
      <c r="B178" s="2" t="s">
        <v>206</v>
      </c>
      <c r="C178" s="37" t="s">
        <v>350</v>
      </c>
      <c r="D178" s="1">
        <v>6</v>
      </c>
      <c r="E178" s="70">
        <v>3</v>
      </c>
      <c r="F178" s="65" t="s">
        <v>344</v>
      </c>
      <c r="G178" s="180">
        <f t="shared" ref="G178:V178" si="1138">G149</f>
        <v>3.1197913837892517</v>
      </c>
      <c r="H178" s="180">
        <f t="shared" si="1138"/>
        <v>14.011915766624684</v>
      </c>
      <c r="I178" s="180">
        <f t="shared" si="1138"/>
        <v>14.334325421627408</v>
      </c>
      <c r="J178" s="180">
        <f t="shared" si="1138"/>
        <v>3.5201775648030376</v>
      </c>
      <c r="K178" s="180">
        <f t="shared" si="1138"/>
        <v>8.6515478521819258</v>
      </c>
      <c r="L178" s="180">
        <f t="shared" si="1138"/>
        <v>230.1293474756049</v>
      </c>
      <c r="M178" s="180">
        <f t="shared" si="1138"/>
        <v>18.9684372094137</v>
      </c>
      <c r="N178" s="180">
        <f t="shared" si="1138"/>
        <v>17.08017696145502</v>
      </c>
      <c r="O178" s="180">
        <f t="shared" si="1138"/>
        <v>11.414385071191017</v>
      </c>
      <c r="P178" s="180">
        <f t="shared" si="1138"/>
        <v>28.638674464426074</v>
      </c>
      <c r="Q178" s="180">
        <f t="shared" si="1138"/>
        <v>9.7178341608218375</v>
      </c>
      <c r="R178" s="180">
        <f t="shared" si="1138"/>
        <v>4.3425097451324364</v>
      </c>
      <c r="S178" s="180">
        <f t="shared" si="1138"/>
        <v>32.319091346090559</v>
      </c>
      <c r="T178" s="180">
        <f t="shared" si="1138"/>
        <v>8.8319699914400474</v>
      </c>
      <c r="U178" s="180">
        <f t="shared" si="1138"/>
        <v>17.605302673082381</v>
      </c>
      <c r="V178" s="180">
        <f t="shared" si="1138"/>
        <v>346.07299782708799</v>
      </c>
      <c r="W178" s="180">
        <f t="shared" ref="W178:BD178" si="1139">W149</f>
        <v>35.912205296214758</v>
      </c>
      <c r="X178" s="180">
        <f t="shared" si="1139"/>
        <v>14.796114401640477</v>
      </c>
      <c r="Y178" s="180">
        <f t="shared" si="1139"/>
        <v>32.930166139445625</v>
      </c>
      <c r="Z178" s="180">
        <f t="shared" si="1139"/>
        <v>32.849158030092141</v>
      </c>
      <c r="AA178" s="180">
        <f t="shared" si="1139"/>
        <v>30.971383729592368</v>
      </c>
      <c r="AB178" s="180">
        <f t="shared" si="1139"/>
        <v>32.702640562021138</v>
      </c>
      <c r="AC178" s="180">
        <f t="shared" si="1139"/>
        <v>27.755735529169282</v>
      </c>
      <c r="AD178" s="180">
        <f t="shared" si="1139"/>
        <v>9.1174857969461733</v>
      </c>
      <c r="AE178" s="180">
        <f t="shared" si="1139"/>
        <v>24.054579371829622</v>
      </c>
      <c r="AF178" s="180">
        <f t="shared" si="1139"/>
        <v>22.762634027436579</v>
      </c>
      <c r="AG178" s="180">
        <f t="shared" si="1139"/>
        <v>9.4060170964737999</v>
      </c>
      <c r="AH178" s="180">
        <f t="shared" si="1139"/>
        <v>39.131308481678651</v>
      </c>
      <c r="AI178" s="180">
        <f t="shared" si="1139"/>
        <v>20.771887481747051</v>
      </c>
      <c r="AJ178" s="180">
        <f t="shared" si="1139"/>
        <v>13.449504008971497</v>
      </c>
      <c r="AK178" s="180">
        <f t="shared" si="1139"/>
        <v>44.759359253601488</v>
      </c>
      <c r="AL178" s="180">
        <f t="shared" si="1139"/>
        <v>13.981572937412876</v>
      </c>
      <c r="AM178" s="180">
        <f t="shared" si="1139"/>
        <v>7.5144538270837087</v>
      </c>
      <c r="AN178" s="180">
        <f t="shared" si="1139"/>
        <v>49.332674834108943</v>
      </c>
      <c r="AO178" s="180">
        <f t="shared" si="1139"/>
        <v>4.1421986374644693</v>
      </c>
      <c r="AP178" s="180">
        <f t="shared" si="1139"/>
        <v>3.6439411988312789</v>
      </c>
      <c r="AQ178" s="180">
        <f t="shared" si="1139"/>
        <v>5.2202850861212333</v>
      </c>
      <c r="AR178" s="180">
        <f t="shared" si="1139"/>
        <v>3.4623948316282163</v>
      </c>
      <c r="AS178" s="180">
        <f t="shared" si="1139"/>
        <v>1.4224099111522219</v>
      </c>
      <c r="AT178" s="180">
        <f t="shared" si="1139"/>
        <v>3.473017791425332</v>
      </c>
      <c r="AU178" s="180">
        <f t="shared" si="1139"/>
        <v>3.3708330631064993</v>
      </c>
      <c r="AV178" s="180">
        <f t="shared" si="1139"/>
        <v>2.71306159585912</v>
      </c>
      <c r="AW178" s="180">
        <f t="shared" si="1139"/>
        <v>24.989152802232194</v>
      </c>
      <c r="AX178" s="180">
        <f t="shared" si="1139"/>
        <v>6.9326076713599765</v>
      </c>
      <c r="AY178" s="180">
        <f t="shared" si="1139"/>
        <v>18.216464554687914</v>
      </c>
      <c r="AZ178" s="180">
        <f t="shared" si="1139"/>
        <v>18.495512758210008</v>
      </c>
      <c r="BA178" s="180">
        <f t="shared" si="1139"/>
        <v>17.592674598778384</v>
      </c>
      <c r="BB178" s="180">
        <f t="shared" si="1139"/>
        <v>41.751922273299364</v>
      </c>
      <c r="BC178" s="180">
        <f t="shared" si="1139"/>
        <v>22.852125710667419</v>
      </c>
      <c r="BD178" s="180">
        <f t="shared" si="1139"/>
        <v>32.173042563242902</v>
      </c>
      <c r="BE178" s="9">
        <f t="shared" si="1057"/>
        <v>1441.4090107683051</v>
      </c>
      <c r="BF178" s="180"/>
      <c r="BG178" s="359">
        <f t="shared" si="1077"/>
        <v>16433.120866595342</v>
      </c>
      <c r="BH178" s="359">
        <f t="shared" si="1077"/>
        <v>92032.233911546253</v>
      </c>
      <c r="BI178" s="359">
        <f t="shared" si="1077"/>
        <v>162781.2679572613</v>
      </c>
      <c r="BJ178" s="359">
        <f t="shared" si="1077"/>
        <v>33910.003258600744</v>
      </c>
      <c r="BK178" s="359">
        <f t="shared" si="1077"/>
        <v>116743.33216864584</v>
      </c>
      <c r="BL178" s="359">
        <f t="shared" si="1077"/>
        <v>1467509.1756301059</v>
      </c>
      <c r="BM178" s="359">
        <f t="shared" si="1077"/>
        <v>120063.74926371333</v>
      </c>
      <c r="BN178" s="359">
        <f t="shared" si="1077"/>
        <v>112935.82626010691</v>
      </c>
      <c r="BO178" s="359">
        <f t="shared" si="1077"/>
        <v>103654.17708669783</v>
      </c>
      <c r="BP178" s="359">
        <f t="shared" si="1077"/>
        <v>190448.39702249868</v>
      </c>
      <c r="BQ178" s="359">
        <f t="shared" si="1078"/>
        <v>166483.60610351674</v>
      </c>
      <c r="BR178" s="359">
        <f t="shared" si="1078"/>
        <v>55101.479145260972</v>
      </c>
      <c r="BS178" s="359">
        <f t="shared" si="1078"/>
        <v>248600.39254190662</v>
      </c>
      <c r="BT178" s="359">
        <f t="shared" si="1078"/>
        <v>95746.422009282833</v>
      </c>
      <c r="BU178" s="359">
        <f t="shared" si="1078"/>
        <v>123877.42480623296</v>
      </c>
      <c r="BV178" s="359">
        <f t="shared" si="1078"/>
        <v>2117256.2865600116</v>
      </c>
      <c r="BW178" s="359">
        <f t="shared" si="1078"/>
        <v>227088.38981836598</v>
      </c>
      <c r="BX178" s="359">
        <f t="shared" si="1078"/>
        <v>267367.17392989941</v>
      </c>
      <c r="BY178" s="359">
        <f t="shared" si="1078"/>
        <v>235126.70510772237</v>
      </c>
      <c r="BZ178" s="359">
        <f t="shared" si="1078"/>
        <v>207477.8413749547</v>
      </c>
      <c r="CA178" s="359">
        <f t="shared" si="1079"/>
        <v>260934.87642861812</v>
      </c>
      <c r="CB178" s="359">
        <f t="shared" si="1079"/>
        <v>236811.73921112629</v>
      </c>
      <c r="CC178" s="359">
        <f t="shared" si="1079"/>
        <v>287834.16049383942</v>
      </c>
      <c r="CD178" s="359">
        <f t="shared" si="1079"/>
        <v>82357.396244766569</v>
      </c>
      <c r="CE178" s="359">
        <f t="shared" si="1079"/>
        <v>293639.50449535763</v>
      </c>
      <c r="CF178" s="359">
        <f t="shared" si="1079"/>
        <v>251159.77943027142</v>
      </c>
      <c r="CG178" s="359">
        <f t="shared" si="1079"/>
        <v>81692.143018400588</v>
      </c>
      <c r="CH178" s="359">
        <f t="shared" si="1079"/>
        <v>521898.18344620574</v>
      </c>
      <c r="CI178" s="359">
        <f t="shared" si="1079"/>
        <v>196898.32185974071</v>
      </c>
      <c r="CJ178" s="359">
        <f t="shared" si="1079"/>
        <v>110816.54411981323</v>
      </c>
      <c r="CK178" s="359">
        <f t="shared" si="1080"/>
        <v>339069.34313327906</v>
      </c>
      <c r="CL178" s="359">
        <f t="shared" si="1080"/>
        <v>114446.98638976354</v>
      </c>
      <c r="CM178" s="359">
        <f t="shared" si="1080"/>
        <v>53443.5552102488</v>
      </c>
      <c r="CN178" s="359">
        <f t="shared" si="1080"/>
        <v>281468.39517205558</v>
      </c>
      <c r="CO178" s="359">
        <f t="shared" si="1080"/>
        <v>25755.023306496969</v>
      </c>
      <c r="CP178" s="359">
        <f t="shared" si="1080"/>
        <v>24406.704621007095</v>
      </c>
      <c r="CQ178" s="359">
        <f t="shared" si="1080"/>
        <v>49180.976020998365</v>
      </c>
      <c r="CR178" s="359">
        <f t="shared" si="1080"/>
        <v>17846.555517442805</v>
      </c>
      <c r="CS178" s="359">
        <f t="shared" si="1080"/>
        <v>7883.3932716968857</v>
      </c>
      <c r="CT178" s="359">
        <f t="shared" si="1080"/>
        <v>25657.063195122093</v>
      </c>
      <c r="CU178" s="359">
        <f t="shared" si="1081"/>
        <v>19397.249432290086</v>
      </c>
      <c r="CV178" s="359">
        <f t="shared" si="1081"/>
        <v>19686.631810974566</v>
      </c>
      <c r="CW178" s="359">
        <f t="shared" si="1081"/>
        <v>172257.05535520517</v>
      </c>
      <c r="CX178" s="359">
        <f t="shared" si="1081"/>
        <v>39980.365612518341</v>
      </c>
      <c r="CY178" s="359">
        <f t="shared" si="1081"/>
        <v>112131.03651948886</v>
      </c>
      <c r="CZ178" s="359">
        <f t="shared" si="1081"/>
        <v>234254.11247769216</v>
      </c>
      <c r="DA178" s="359">
        <f t="shared" si="1081"/>
        <v>146198.33364758862</v>
      </c>
      <c r="DB178" s="359">
        <f t="shared" si="1081"/>
        <v>476696.3355338868</v>
      </c>
      <c r="DC178" s="359">
        <f t="shared" si="1081"/>
        <v>472125.24242813484</v>
      </c>
      <c r="DD178" s="359">
        <f t="shared" si="1081"/>
        <v>457614.54011567787</v>
      </c>
      <c r="DE178" s="9">
        <f t="shared" si="997"/>
        <v>11574178.552342633</v>
      </c>
      <c r="DF178" s="1"/>
      <c r="DG178" s="221">
        <f t="shared" si="1082"/>
        <v>5267.3781176470593</v>
      </c>
      <c r="DH178" s="221">
        <f t="shared" si="1083"/>
        <v>6568.1406771485181</v>
      </c>
      <c r="DI178" s="221">
        <f t="shared" si="1084"/>
        <v>11356.04663416246</v>
      </c>
      <c r="DJ178" s="221">
        <f t="shared" si="1085"/>
        <v>9633.0377187941904</v>
      </c>
      <c r="DK178" s="221">
        <f t="shared" si="1086"/>
        <v>13493.924343168615</v>
      </c>
      <c r="DL178" s="221">
        <f t="shared" si="1087"/>
        <v>6376.8884400355355</v>
      </c>
      <c r="DM178" s="221">
        <f t="shared" si="1088"/>
        <v>6329.6595253576188</v>
      </c>
      <c r="DN178" s="221">
        <f t="shared" si="1089"/>
        <v>6612.0993075756851</v>
      </c>
      <c r="DO178" s="221">
        <f t="shared" si="1090"/>
        <v>9081.0128132362188</v>
      </c>
      <c r="DP178" s="221">
        <f t="shared" si="1091"/>
        <v>6650.0423146003768</v>
      </c>
      <c r="DQ178" s="221">
        <f t="shared" si="1092"/>
        <v>17131.76036433176</v>
      </c>
      <c r="DR178" s="221">
        <f t="shared" si="1093"/>
        <v>12688.855610980443</v>
      </c>
      <c r="DS178" s="221">
        <f t="shared" si="1094"/>
        <v>7692.0600854695213</v>
      </c>
      <c r="DT178" s="221">
        <f t="shared" si="1095"/>
        <v>10840.890775453307</v>
      </c>
      <c r="DU178" s="221">
        <f t="shared" si="1096"/>
        <v>7036.3700702309015</v>
      </c>
      <c r="DV178" s="221">
        <f t="shared" si="1097"/>
        <v>6117.9470801067182</v>
      </c>
      <c r="DW178" s="221">
        <f t="shared" si="1098"/>
        <v>6323.432046160131</v>
      </c>
      <c r="DX178" s="221">
        <f t="shared" si="1099"/>
        <v>18070.093720027999</v>
      </c>
      <c r="DY178" s="221">
        <f t="shared" si="1100"/>
        <v>7140.1615197463043</v>
      </c>
      <c r="DZ178" s="221">
        <f t="shared" si="1101"/>
        <v>6316.0779093604287</v>
      </c>
      <c r="EA178" s="221">
        <f t="shared" si="1102"/>
        <v>8425.0312710213693</v>
      </c>
      <c r="EB178" s="221">
        <f t="shared" si="1103"/>
        <v>7241.3644629707687</v>
      </c>
      <c r="EC178" s="221">
        <f t="shared" si="1104"/>
        <v>10370.258795388305</v>
      </c>
      <c r="ED178" s="221">
        <f t="shared" si="1105"/>
        <v>9032.9064479981425</v>
      </c>
      <c r="EE178" s="221">
        <f t="shared" si="1106"/>
        <v>12207.218424248964</v>
      </c>
      <c r="EF178" s="221">
        <f t="shared" si="1107"/>
        <v>11033.862738712047</v>
      </c>
      <c r="EG178" s="221">
        <f t="shared" si="1108"/>
        <v>8685.0940393278652</v>
      </c>
      <c r="EH178" s="221">
        <f t="shared" si="1109"/>
        <v>13337.10023242794</v>
      </c>
      <c r="EI178" s="221">
        <f t="shared" si="1110"/>
        <v>9479.0770474162164</v>
      </c>
      <c r="EJ178" s="221">
        <f t="shared" si="1111"/>
        <v>8239.4521051403099</v>
      </c>
      <c r="EK178" s="221">
        <f t="shared" si="1112"/>
        <v>7575.3842053937897</v>
      </c>
      <c r="EL178" s="221">
        <f t="shared" si="1113"/>
        <v>8185.5587280539976</v>
      </c>
      <c r="EM178" s="221">
        <f t="shared" si="1114"/>
        <v>7112.1010841302568</v>
      </c>
      <c r="EN178" s="221">
        <f t="shared" si="1115"/>
        <v>5705.51659966847</v>
      </c>
      <c r="EO178" s="221">
        <f t="shared" si="1116"/>
        <v>6217.7180672972709</v>
      </c>
      <c r="EP178" s="221">
        <f t="shared" si="1117"/>
        <v>6697.8865160708565</v>
      </c>
      <c r="EQ178" s="221">
        <f t="shared" si="1133"/>
        <v>9421.1283885150278</v>
      </c>
      <c r="ER178" s="221">
        <f t="shared" si="1118"/>
        <v>5154.3964178834949</v>
      </c>
      <c r="ES178" s="221">
        <f t="shared" si="1119"/>
        <v>5542.2794863057088</v>
      </c>
      <c r="ET178" s="221">
        <f t="shared" si="1120"/>
        <v>7387.5415376413584</v>
      </c>
      <c r="EU178" s="221">
        <f t="shared" si="1121"/>
        <v>5754.4378701489086</v>
      </c>
      <c r="EV178" s="221">
        <f t="shared" si="1122"/>
        <v>7256.2421144517302</v>
      </c>
      <c r="EW178" s="221">
        <f t="shared" si="1123"/>
        <v>6893.2731220811156</v>
      </c>
      <c r="EX178" s="221">
        <f t="shared" si="1124"/>
        <v>5767.0024769590564</v>
      </c>
      <c r="EY178" s="221"/>
      <c r="EZ178" s="221">
        <f t="shared" si="1125"/>
        <v>12665.456510455957</v>
      </c>
      <c r="FA178" s="221">
        <f t="shared" si="1126"/>
        <v>8310.1823333753055</v>
      </c>
      <c r="FB178" s="221">
        <f t="shared" si="1127"/>
        <v>11417.350617141221</v>
      </c>
      <c r="FC178" s="221">
        <f t="shared" si="1128"/>
        <v>20660.01423262545</v>
      </c>
      <c r="FD178" s="221">
        <f t="shared" si="1129"/>
        <v>14223.539449716014</v>
      </c>
      <c r="FE178" s="222">
        <f t="shared" si="1130"/>
        <v>8029.7670306454665</v>
      </c>
    </row>
    <row r="179" spans="1:165">
      <c r="A179" s="1" t="s">
        <v>117</v>
      </c>
      <c r="B179" s="2" t="s">
        <v>207</v>
      </c>
      <c r="C179" s="37" t="s">
        <v>350</v>
      </c>
      <c r="D179" s="1">
        <v>6</v>
      </c>
      <c r="E179" s="70">
        <v>3</v>
      </c>
      <c r="F179" s="65" t="s">
        <v>344</v>
      </c>
      <c r="G179" s="180">
        <f t="shared" ref="G179:BD179" si="1140">G150</f>
        <v>6.1172380074299051</v>
      </c>
      <c r="H179" s="180">
        <f t="shared" si="1140"/>
        <v>18.522600979168246</v>
      </c>
      <c r="I179" s="180">
        <f t="shared" si="1140"/>
        <v>27.32480783497725</v>
      </c>
      <c r="J179" s="180">
        <f t="shared" si="1140"/>
        <v>4.5589184855645897</v>
      </c>
      <c r="K179" s="180">
        <f t="shared" si="1140"/>
        <v>15.981331449169391</v>
      </c>
      <c r="L179" s="180">
        <f t="shared" si="1140"/>
        <v>276.43700800845113</v>
      </c>
      <c r="M179" s="180">
        <f t="shared" si="1140"/>
        <v>36.161105829009948</v>
      </c>
      <c r="N179" s="180">
        <f t="shared" si="1140"/>
        <v>28.006889495719175</v>
      </c>
      <c r="O179" s="180">
        <f t="shared" si="1140"/>
        <v>13.71519043894418</v>
      </c>
      <c r="P179" s="180">
        <f t="shared" si="1140"/>
        <v>40.690783301538715</v>
      </c>
      <c r="Q179" s="180">
        <f t="shared" si="1140"/>
        <v>15.511158372081008</v>
      </c>
      <c r="R179" s="180">
        <f t="shared" si="1140"/>
        <v>5.8163312343895059</v>
      </c>
      <c r="S179" s="180">
        <f t="shared" si="1140"/>
        <v>53.134777297809897</v>
      </c>
      <c r="T179" s="180">
        <f t="shared" si="1140"/>
        <v>15.455947485020083</v>
      </c>
      <c r="U179" s="180">
        <f t="shared" si="1140"/>
        <v>35.906860254139772</v>
      </c>
      <c r="V179" s="180">
        <f t="shared" si="1140"/>
        <v>385.08399274120649</v>
      </c>
      <c r="W179" s="180">
        <f t="shared" si="1140"/>
        <v>52.351579927724508</v>
      </c>
      <c r="X179" s="180">
        <f t="shared" si="1140"/>
        <v>24.355401795958763</v>
      </c>
      <c r="Y179" s="180">
        <f t="shared" si="1140"/>
        <v>47.93529110446395</v>
      </c>
      <c r="Z179" s="180">
        <f t="shared" si="1140"/>
        <v>53.152427716329854</v>
      </c>
      <c r="AA179" s="180">
        <f t="shared" si="1140"/>
        <v>46.405283982800604</v>
      </c>
      <c r="AB179" s="180">
        <f t="shared" si="1140"/>
        <v>38.854622449926104</v>
      </c>
      <c r="AC179" s="180">
        <f t="shared" si="1140"/>
        <v>40.530726385310111</v>
      </c>
      <c r="AD179" s="180">
        <f t="shared" si="1140"/>
        <v>15.114221421783252</v>
      </c>
      <c r="AE179" s="180">
        <f t="shared" si="1140"/>
        <v>40.340559179994429</v>
      </c>
      <c r="AF179" s="180">
        <f t="shared" si="1140"/>
        <v>32.593966233839147</v>
      </c>
      <c r="AG179" s="180">
        <f t="shared" si="1140"/>
        <v>11.365603991572508</v>
      </c>
      <c r="AH179" s="180">
        <f t="shared" si="1140"/>
        <v>59.943793630022448</v>
      </c>
      <c r="AI179" s="180">
        <f t="shared" si="1140"/>
        <v>31.388629972417764</v>
      </c>
      <c r="AJ179" s="180">
        <f t="shared" si="1140"/>
        <v>19.370957992443589</v>
      </c>
      <c r="AK179" s="180">
        <f t="shared" si="1140"/>
        <v>53.317554139567356</v>
      </c>
      <c r="AL179" s="180">
        <f t="shared" si="1140"/>
        <v>20.013756579306726</v>
      </c>
      <c r="AM179" s="180">
        <f t="shared" si="1140"/>
        <v>8.8153615511346466</v>
      </c>
      <c r="AN179" s="180">
        <f t="shared" si="1140"/>
        <v>50.516160720280745</v>
      </c>
      <c r="AO179" s="180">
        <f t="shared" si="1140"/>
        <v>7.2488476155628208</v>
      </c>
      <c r="AP179" s="180">
        <f t="shared" si="1140"/>
        <v>3.9852723997344617</v>
      </c>
      <c r="AQ179" s="180">
        <f t="shared" si="1140"/>
        <v>7.4575501230303338</v>
      </c>
      <c r="AR179" s="180">
        <f t="shared" si="1140"/>
        <v>4.3808235076234947</v>
      </c>
      <c r="AS179" s="180">
        <f t="shared" si="1140"/>
        <v>2.2725859500018259</v>
      </c>
      <c r="AT179" s="180">
        <f t="shared" si="1140"/>
        <v>4.1345449897920616</v>
      </c>
      <c r="AU179" s="180">
        <f t="shared" si="1140"/>
        <v>4.0389261026411205</v>
      </c>
      <c r="AV179" s="180">
        <f t="shared" si="1140"/>
        <v>4.3907765660004143</v>
      </c>
      <c r="AW179" s="180">
        <f t="shared" si="1140"/>
        <v>26.841140776407777</v>
      </c>
      <c r="AX179" s="180">
        <f t="shared" si="1140"/>
        <v>10.321500255126516</v>
      </c>
      <c r="AY179" s="180">
        <f t="shared" si="1140"/>
        <v>26.170987410234972</v>
      </c>
      <c r="AZ179" s="180">
        <f t="shared" si="1140"/>
        <v>31.925071117530457</v>
      </c>
      <c r="BA179" s="180">
        <f t="shared" si="1140"/>
        <v>23.539494181464036</v>
      </c>
      <c r="BB179" s="180">
        <f t="shared" si="1140"/>
        <v>47.341202363433148</v>
      </c>
      <c r="BC179" s="180">
        <f t="shared" si="1140"/>
        <v>30.747217753068142</v>
      </c>
      <c r="BD179" s="180">
        <f t="shared" si="1140"/>
        <v>40.81902816163376</v>
      </c>
      <c r="BE179" s="9">
        <f t="shared" si="1057"/>
        <v>1900.405809262782</v>
      </c>
      <c r="BF179" s="180"/>
      <c r="BG179" s="359">
        <f t="shared" si="1077"/>
        <v>15785.256179014936</v>
      </c>
      <c r="BH179" s="359">
        <f t="shared" si="1077"/>
        <v>61607.749502531769</v>
      </c>
      <c r="BI179" s="359">
        <f t="shared" si="1077"/>
        <v>166984.21763110696</v>
      </c>
      <c r="BJ179" s="359">
        <f t="shared" si="1077"/>
        <v>21395.727166906378</v>
      </c>
      <c r="BK179" s="359">
        <f t="shared" si="1077"/>
        <v>104327.02947458962</v>
      </c>
      <c r="BL179" s="359">
        <f t="shared" si="1077"/>
        <v>944936.1449425139</v>
      </c>
      <c r="BM179" s="359">
        <f t="shared" si="1077"/>
        <v>113924.68895788743</v>
      </c>
      <c r="BN179" s="359">
        <f t="shared" si="1077"/>
        <v>87433.1264816568</v>
      </c>
      <c r="BO179" s="359">
        <f t="shared" si="1077"/>
        <v>60601.658011293694</v>
      </c>
      <c r="BP179" s="359">
        <f t="shared" si="1077"/>
        <v>133631.35465509031</v>
      </c>
      <c r="BQ179" s="359">
        <f t="shared" si="1078"/>
        <v>127432.66268220496</v>
      </c>
      <c r="BR179" s="359">
        <f t="shared" si="1078"/>
        <v>35522.384645309263</v>
      </c>
      <c r="BS179" s="359">
        <f t="shared" si="1078"/>
        <v>198252.35500741872</v>
      </c>
      <c r="BT179" s="359">
        <f t="shared" si="1078"/>
        <v>81381.645184240828</v>
      </c>
      <c r="BU179" s="359">
        <f t="shared" si="1078"/>
        <v>1102323.2846706088</v>
      </c>
      <c r="BV179" s="359">
        <f t="shared" si="1078"/>
        <v>1195709.3267242066</v>
      </c>
      <c r="BW179" s="359">
        <f t="shared" si="1078"/>
        <v>160593.51378393089</v>
      </c>
      <c r="BX179" s="359">
        <f t="shared" si="1078"/>
        <v>213345.48355858421</v>
      </c>
      <c r="BY179" s="359">
        <f t="shared" si="1078"/>
        <v>173305.19418800843</v>
      </c>
      <c r="BZ179" s="359">
        <f t="shared" si="1078"/>
        <v>163639.07076556841</v>
      </c>
      <c r="CA179" s="359">
        <f t="shared" si="1079"/>
        <v>181026.87372256751</v>
      </c>
      <c r="CB179" s="359">
        <f t="shared" si="1079"/>
        <v>162121.69656189019</v>
      </c>
      <c r="CC179" s="359">
        <f t="shared" si="1079"/>
        <v>209266.56196967047</v>
      </c>
      <c r="CD179" s="359">
        <f t="shared" si="1079"/>
        <v>65449.584813835056</v>
      </c>
      <c r="CE179" s="359">
        <f t="shared" si="1079"/>
        <v>216392.40734642377</v>
      </c>
      <c r="CF179" s="359">
        <f t="shared" si="1079"/>
        <v>174267.56640510471</v>
      </c>
      <c r="CG179" s="359">
        <f t="shared" si="1079"/>
        <v>41709.214988312626</v>
      </c>
      <c r="CH179" s="359">
        <f t="shared" si="1079"/>
        <v>379360.69017926633</v>
      </c>
      <c r="CI179" s="359">
        <f t="shared" si="1079"/>
        <v>148636.95600493034</v>
      </c>
      <c r="CJ179" s="359">
        <f t="shared" si="1079"/>
        <v>77350.617580408842</v>
      </c>
      <c r="CK179" s="359">
        <f t="shared" si="1080"/>
        <v>198193.79285529992</v>
      </c>
      <c r="CL179" s="359">
        <f t="shared" si="1080"/>
        <v>81079.170925189552</v>
      </c>
      <c r="CM179" s="359">
        <f t="shared" si="1080"/>
        <v>31762.701687840447</v>
      </c>
      <c r="CN179" s="359">
        <f t="shared" si="1080"/>
        <v>157168.54862173172</v>
      </c>
      <c r="CO179" s="359">
        <f t="shared" si="1080"/>
        <v>23751.057834927127</v>
      </c>
      <c r="CP179" s="359">
        <f t="shared" si="1080"/>
        <v>13526.631757475829</v>
      </c>
      <c r="CQ179" s="359">
        <f t="shared" si="1080"/>
        <v>35142.216083937099</v>
      </c>
      <c r="CR179" s="359">
        <f t="shared" si="1080"/>
        <v>11654.0975762339</v>
      </c>
      <c r="CS179" s="359">
        <f t="shared" si="1080"/>
        <v>6561.1714325229714</v>
      </c>
      <c r="CT179" s="359">
        <f t="shared" si="1080"/>
        <v>16122.585815680326</v>
      </c>
      <c r="CU179" s="359">
        <f t="shared" si="1081"/>
        <v>13534.675902921676</v>
      </c>
      <c r="CV179" s="359">
        <f t="shared" si="1081"/>
        <v>16570.963594275523</v>
      </c>
      <c r="CW179" s="359">
        <f t="shared" si="1081"/>
        <v>88287.592541813166</v>
      </c>
      <c r="CX179" s="359">
        <f t="shared" si="1081"/>
        <v>30351.774486501181</v>
      </c>
      <c r="CY179" s="359">
        <f t="shared" si="1081"/>
        <v>80741.797690463471</v>
      </c>
      <c r="CZ179" s="359">
        <f t="shared" si="1081"/>
        <v>206770.08777137849</v>
      </c>
      <c r="DA179" s="359">
        <f t="shared" si="1081"/>
        <v>96826.875032301978</v>
      </c>
      <c r="DB179" s="359">
        <f t="shared" si="1081"/>
        <v>273774.57373542927</v>
      </c>
      <c r="DC179" s="359">
        <f t="shared" si="1081"/>
        <v>313566.44224805263</v>
      </c>
      <c r="DD179" s="359">
        <f t="shared" si="1081"/>
        <v>276594.76436339435</v>
      </c>
      <c r="DE179" s="9">
        <f t="shared" si="997"/>
        <v>8789695.5657424536</v>
      </c>
      <c r="DF179" s="1"/>
      <c r="DG179" s="221">
        <f t="shared" si="1082"/>
        <v>2580.4548000000004</v>
      </c>
      <c r="DH179" s="221">
        <f t="shared" si="1083"/>
        <v>3326.0852280854056</v>
      </c>
      <c r="DI179" s="221">
        <f t="shared" si="1084"/>
        <v>6111.0847929681695</v>
      </c>
      <c r="DJ179" s="221">
        <f t="shared" si="1085"/>
        <v>4693.1585275442076</v>
      </c>
      <c r="DK179" s="221">
        <f t="shared" si="1086"/>
        <v>6528.0561764465428</v>
      </c>
      <c r="DL179" s="221">
        <f t="shared" si="1087"/>
        <v>3418.2693256238167</v>
      </c>
      <c r="DM179" s="221">
        <f t="shared" si="1088"/>
        <v>3150.4758039366234</v>
      </c>
      <c r="DN179" s="221">
        <f t="shared" si="1089"/>
        <v>3121.8435197889744</v>
      </c>
      <c r="DO179" s="221">
        <f t="shared" si="1090"/>
        <v>4418.5794051547209</v>
      </c>
      <c r="DP179" s="221">
        <f t="shared" si="1091"/>
        <v>3284.069359511127</v>
      </c>
      <c r="DQ179" s="221">
        <f t="shared" si="1092"/>
        <v>8215.5477769845202</v>
      </c>
      <c r="DR179" s="221">
        <f t="shared" si="1093"/>
        <v>6107.3524209351126</v>
      </c>
      <c r="DS179" s="221">
        <f t="shared" si="1094"/>
        <v>3731.1223475399843</v>
      </c>
      <c r="DT179" s="221">
        <f t="shared" si="1095"/>
        <v>5265.3934844897722</v>
      </c>
      <c r="DU179" s="221">
        <f t="shared" si="1096"/>
        <v>30699.517498011257</v>
      </c>
      <c r="DV179" s="221">
        <f t="shared" si="1097"/>
        <v>3105.0611016380944</v>
      </c>
      <c r="DW179" s="221">
        <f t="shared" si="1098"/>
        <v>3067.596317162594</v>
      </c>
      <c r="DX179" s="221">
        <f t="shared" si="1099"/>
        <v>8759.6782572473985</v>
      </c>
      <c r="DY179" s="221">
        <f t="shared" si="1100"/>
        <v>3615.3988052420418</v>
      </c>
      <c r="DZ179" s="221">
        <f t="shared" si="1101"/>
        <v>3078.6753831621145</v>
      </c>
      <c r="EA179" s="221">
        <f t="shared" si="1102"/>
        <v>3900.9970026185447</v>
      </c>
      <c r="EB179" s="221">
        <f t="shared" si="1103"/>
        <v>4172.5201878058278</v>
      </c>
      <c r="EC179" s="221">
        <f t="shared" si="1104"/>
        <v>5163.1584388656975</v>
      </c>
      <c r="ED179" s="221">
        <f t="shared" si="1105"/>
        <v>4330.3312150440215</v>
      </c>
      <c r="EE179" s="221">
        <f t="shared" si="1106"/>
        <v>5364.1400056183766</v>
      </c>
      <c r="EF179" s="221">
        <f t="shared" si="1107"/>
        <v>5346.6204497745239</v>
      </c>
      <c r="EG179" s="221">
        <f t="shared" si="1108"/>
        <v>3669.7754927269707</v>
      </c>
      <c r="EH179" s="221">
        <f t="shared" si="1109"/>
        <v>6328.6066364219241</v>
      </c>
      <c r="EI179" s="221">
        <f t="shared" si="1110"/>
        <v>4735.3757120187338</v>
      </c>
      <c r="EJ179" s="221">
        <f t="shared" si="1111"/>
        <v>3993.1229839320554</v>
      </c>
      <c r="EK179" s="221">
        <f t="shared" si="1112"/>
        <v>3717.2333962749958</v>
      </c>
      <c r="EL179" s="221">
        <f t="shared" si="1113"/>
        <v>4051.1720327917633</v>
      </c>
      <c r="EM179" s="221">
        <f t="shared" si="1114"/>
        <v>3603.1082223453664</v>
      </c>
      <c r="EN179" s="221">
        <f t="shared" si="1115"/>
        <v>3111.2528422737637</v>
      </c>
      <c r="EO179" s="221">
        <f t="shared" si="1116"/>
        <v>3276.5287800967285</v>
      </c>
      <c r="EP179" s="221">
        <f t="shared" si="1117"/>
        <v>3394.1548784412093</v>
      </c>
      <c r="EQ179" s="221">
        <f t="shared" si="1133"/>
        <v>4712.3003538938674</v>
      </c>
      <c r="ER179" s="221">
        <f t="shared" si="1118"/>
        <v>2660.2527027061187</v>
      </c>
      <c r="ES179" s="221">
        <f t="shared" si="1119"/>
        <v>2887.0949556463197</v>
      </c>
      <c r="ET179" s="221">
        <f t="shared" si="1120"/>
        <v>3899.4824957730543</v>
      </c>
      <c r="EU179" s="221">
        <f t="shared" si="1121"/>
        <v>3351.0580681511174</v>
      </c>
      <c r="EV179" s="221">
        <f t="shared" si="1122"/>
        <v>3774.039363011841</v>
      </c>
      <c r="EW179" s="221">
        <f t="shared" si="1123"/>
        <v>3289.2637938628231</v>
      </c>
      <c r="EX179" s="221">
        <f t="shared" si="1124"/>
        <v>2940.6359285246313</v>
      </c>
      <c r="EY179" s="221"/>
      <c r="EZ179" s="221">
        <f t="shared" si="1125"/>
        <v>6476.7306863676313</v>
      </c>
      <c r="FA179" s="221">
        <f t="shared" si="1126"/>
        <v>4113.3795945601687</v>
      </c>
      <c r="FB179" s="221">
        <f t="shared" si="1127"/>
        <v>5783.0084591787991</v>
      </c>
      <c r="FC179" s="221">
        <f t="shared" si="1128"/>
        <v>10198.205404024338</v>
      </c>
      <c r="FD179" s="221">
        <f t="shared" si="1129"/>
        <v>6776.1232155783837</v>
      </c>
      <c r="FE179" s="222">
        <f t="shared" si="1130"/>
        <v>4625.1676999199508</v>
      </c>
    </row>
    <row r="180" spans="1:165">
      <c r="A180" s="1"/>
      <c r="B180" s="2"/>
      <c r="C180" s="37"/>
      <c r="D180" s="1"/>
      <c r="E180" s="70"/>
      <c r="F180" s="65"/>
      <c r="G180" s="180"/>
      <c r="H180" s="180"/>
      <c r="I180" s="180"/>
      <c r="J180" s="180"/>
      <c r="K180" s="180"/>
      <c r="L180" s="180"/>
      <c r="M180" s="180"/>
      <c r="N180" s="180"/>
      <c r="O180" s="180"/>
      <c r="P180" s="180"/>
      <c r="Q180" s="180"/>
      <c r="R180" s="180"/>
      <c r="S180" s="180"/>
      <c r="T180" s="180"/>
      <c r="U180" s="180"/>
      <c r="V180" s="180"/>
      <c r="W180" s="180"/>
      <c r="X180" s="180"/>
      <c r="Y180" s="180"/>
      <c r="Z180" s="180"/>
      <c r="AA180" s="180"/>
      <c r="AB180" s="180"/>
      <c r="AC180" s="180"/>
      <c r="AD180" s="180"/>
      <c r="AE180" s="180"/>
      <c r="AF180" s="180"/>
      <c r="AG180" s="180"/>
      <c r="AH180" s="180"/>
      <c r="AI180" s="180"/>
      <c r="AJ180" s="180"/>
      <c r="AK180" s="180"/>
      <c r="AL180" s="180"/>
      <c r="AM180" s="180"/>
      <c r="AN180" s="180"/>
      <c r="AO180" s="180"/>
      <c r="AP180" s="180"/>
      <c r="AQ180" s="180"/>
      <c r="AR180" s="180"/>
      <c r="AS180" s="180"/>
      <c r="AT180" s="180"/>
      <c r="AU180" s="180"/>
      <c r="AV180" s="180"/>
      <c r="AW180" s="180"/>
      <c r="AX180" s="180"/>
      <c r="AY180" s="180"/>
      <c r="AZ180" s="180"/>
      <c r="BA180" s="180"/>
      <c r="BB180" s="180"/>
      <c r="BC180" s="180"/>
      <c r="BD180" s="180"/>
      <c r="BE180" s="9"/>
      <c r="BF180" s="180"/>
      <c r="BG180" s="180"/>
      <c r="BH180" s="359"/>
      <c r="BI180" s="359"/>
      <c r="BJ180" s="359"/>
      <c r="BK180" s="359"/>
      <c r="BL180" s="359"/>
      <c r="BM180" s="359"/>
      <c r="BN180" s="359"/>
      <c r="BO180" s="359"/>
      <c r="BP180" s="359"/>
      <c r="BQ180" s="359"/>
      <c r="BR180" s="359"/>
      <c r="BS180" s="359"/>
      <c r="BT180" s="359"/>
      <c r="BU180" s="359"/>
      <c r="BV180" s="359"/>
      <c r="BW180" s="359"/>
      <c r="BX180" s="359"/>
      <c r="BY180" s="359"/>
      <c r="BZ180" s="359"/>
      <c r="CA180" s="359"/>
      <c r="CB180" s="359"/>
      <c r="CC180" s="359"/>
      <c r="CD180" s="359"/>
      <c r="CE180" s="359"/>
      <c r="CF180" s="359"/>
      <c r="CG180" s="359"/>
      <c r="CH180" s="359"/>
      <c r="CI180" s="359"/>
      <c r="CJ180" s="359"/>
      <c r="CK180" s="359"/>
      <c r="CL180" s="359"/>
      <c r="CM180" s="359"/>
      <c r="CN180" s="359"/>
      <c r="CO180" s="359"/>
      <c r="CP180" s="359"/>
      <c r="CQ180" s="359"/>
      <c r="CR180" s="359"/>
      <c r="CS180" s="359"/>
      <c r="CT180" s="359"/>
      <c r="CU180" s="359"/>
      <c r="CV180" s="359"/>
      <c r="CW180" s="359"/>
      <c r="CX180" s="359"/>
      <c r="CY180" s="359"/>
      <c r="CZ180" s="359"/>
      <c r="DA180" s="359"/>
      <c r="DB180" s="359"/>
      <c r="DC180" s="359"/>
      <c r="DD180" s="359"/>
      <c r="DE180" s="9"/>
      <c r="DF180" s="1"/>
      <c r="DG180" s="221"/>
      <c r="DH180" s="221"/>
      <c r="DI180" s="221"/>
      <c r="DJ180" s="221"/>
      <c r="DK180" s="221"/>
      <c r="DL180" s="221"/>
      <c r="DM180" s="221"/>
      <c r="DN180" s="221"/>
      <c r="DO180" s="221"/>
      <c r="DP180" s="221"/>
      <c r="DQ180" s="221"/>
      <c r="DR180" s="221"/>
      <c r="DS180" s="221"/>
      <c r="DT180" s="221"/>
      <c r="DU180" s="221"/>
      <c r="DV180" s="221"/>
      <c r="DW180" s="221"/>
      <c r="DX180" s="221"/>
      <c r="DY180" s="221"/>
      <c r="DZ180" s="221"/>
      <c r="EA180" s="221"/>
      <c r="EB180" s="221"/>
      <c r="EC180" s="221"/>
      <c r="ED180" s="221"/>
      <c r="EE180" s="221"/>
      <c r="EF180" s="221"/>
      <c r="EG180" s="221"/>
      <c r="EH180" s="221"/>
      <c r="EI180" s="221"/>
      <c r="EJ180" s="221"/>
      <c r="EK180" s="221"/>
      <c r="EL180" s="221"/>
      <c r="EM180" s="221"/>
      <c r="EN180" s="221"/>
      <c r="EO180" s="221"/>
      <c r="EP180" s="221"/>
      <c r="EQ180" s="221"/>
      <c r="ER180" s="221"/>
      <c r="ES180" s="221"/>
      <c r="ET180" s="221"/>
      <c r="EU180" s="221"/>
      <c r="EV180" s="221"/>
      <c r="EW180" s="221"/>
      <c r="EX180" s="221"/>
      <c r="EY180" s="221"/>
      <c r="EZ180" s="221"/>
      <c r="FA180" s="221"/>
      <c r="FB180" s="221"/>
      <c r="FC180" s="221"/>
      <c r="FD180" s="221"/>
      <c r="FE180" s="221"/>
    </row>
    <row r="181" spans="1:165">
      <c r="A181" s="70" t="s">
        <v>678</v>
      </c>
      <c r="B181" s="2"/>
      <c r="C181" s="37"/>
      <c r="D181" s="1"/>
      <c r="E181" s="70"/>
      <c r="F181" s="65" t="s">
        <v>344</v>
      </c>
      <c r="G181" s="180">
        <f t="shared" ref="G181:AL181" si="1141">G123-SUM(G163:G179)</f>
        <v>262.32058072388975</v>
      </c>
      <c r="H181" s="180">
        <f t="shared" si="1141"/>
        <v>685.50370269333405</v>
      </c>
      <c r="I181" s="180">
        <f t="shared" si="1141"/>
        <v>1145.8515664420277</v>
      </c>
      <c r="J181" s="180">
        <f t="shared" si="1141"/>
        <v>194.53721272354096</v>
      </c>
      <c r="K181" s="180">
        <f t="shared" si="1141"/>
        <v>782.11108059694618</v>
      </c>
      <c r="L181" s="180">
        <f t="shared" si="1141"/>
        <v>4975.612855863943</v>
      </c>
      <c r="M181" s="180">
        <f t="shared" si="1141"/>
        <v>836.44920676864251</v>
      </c>
      <c r="N181" s="180">
        <f t="shared" si="1141"/>
        <v>1033.3786407804068</v>
      </c>
      <c r="O181" s="180">
        <f t="shared" si="1141"/>
        <v>601.8052620013874</v>
      </c>
      <c r="P181" s="180">
        <f t="shared" si="1141"/>
        <v>1455.9053497129116</v>
      </c>
      <c r="Q181" s="180">
        <f t="shared" si="1141"/>
        <v>1082.8554851008091</v>
      </c>
      <c r="R181" s="180">
        <f t="shared" si="1141"/>
        <v>515.31759607488061</v>
      </c>
      <c r="S181" s="180">
        <f t="shared" si="1141"/>
        <v>2189.3249882592072</v>
      </c>
      <c r="T181" s="180">
        <f t="shared" si="1141"/>
        <v>1125.7545963660452</v>
      </c>
      <c r="U181" s="180">
        <f t="shared" si="1141"/>
        <v>1790.9737060291109</v>
      </c>
      <c r="V181" s="180">
        <f t="shared" si="1141"/>
        <v>6645.5366528450149</v>
      </c>
      <c r="W181" s="180">
        <f t="shared" si="1141"/>
        <v>1451.9400857962569</v>
      </c>
      <c r="X181" s="180">
        <f t="shared" si="1141"/>
        <v>1419.1396613641919</v>
      </c>
      <c r="Y181" s="180">
        <f t="shared" si="1141"/>
        <v>1550.9669300855685</v>
      </c>
      <c r="Z181" s="180">
        <f t="shared" si="1141"/>
        <v>2032.1576166512425</v>
      </c>
      <c r="AA181" s="180">
        <f t="shared" si="1141"/>
        <v>1494.3331142997204</v>
      </c>
      <c r="AB181" s="180">
        <f t="shared" si="1141"/>
        <v>1977.5057021786097</v>
      </c>
      <c r="AC181" s="180">
        <f t="shared" si="1141"/>
        <v>2563.3072538349661</v>
      </c>
      <c r="AD181" s="180">
        <f t="shared" si="1141"/>
        <v>692.12320718785463</v>
      </c>
      <c r="AE181" s="180">
        <f t="shared" si="1141"/>
        <v>1368.2473301415469</v>
      </c>
      <c r="AF181" s="180">
        <f t="shared" si="1141"/>
        <v>1872.4292880497503</v>
      </c>
      <c r="AG181" s="180">
        <f t="shared" si="1141"/>
        <v>615.47634644102163</v>
      </c>
      <c r="AH181" s="180">
        <f t="shared" si="1141"/>
        <v>2003.933481826243</v>
      </c>
      <c r="AI181" s="180">
        <f t="shared" si="1141"/>
        <v>1896.2404584062674</v>
      </c>
      <c r="AJ181" s="180">
        <f t="shared" si="1141"/>
        <v>2462.3777818813264</v>
      </c>
      <c r="AK181" s="180">
        <f t="shared" si="1141"/>
        <v>2504.0406693359719</v>
      </c>
      <c r="AL181" s="180">
        <f t="shared" si="1141"/>
        <v>2748.7043964697546</v>
      </c>
      <c r="AM181" s="180">
        <f t="shared" ref="AM181:BD181" si="1142">AM123-SUM(AM163:AM179)</f>
        <v>346.41777795051655</v>
      </c>
      <c r="AN181" s="180">
        <f t="shared" si="1142"/>
        <v>1818.9758228857279</v>
      </c>
      <c r="AO181" s="180">
        <f t="shared" si="1142"/>
        <v>305.66471355581825</v>
      </c>
      <c r="AP181" s="180">
        <f t="shared" si="1142"/>
        <v>713.01516153739863</v>
      </c>
      <c r="AQ181" s="180">
        <f t="shared" si="1142"/>
        <v>1241.0742418273765</v>
      </c>
      <c r="AR181" s="180">
        <f t="shared" si="1142"/>
        <v>836.60195232904823</v>
      </c>
      <c r="AS181" s="180">
        <f t="shared" si="1142"/>
        <v>620.00462641289278</v>
      </c>
      <c r="AT181" s="180">
        <f t="shared" si="1142"/>
        <v>1206.0942394889994</v>
      </c>
      <c r="AU181" s="180">
        <f t="shared" si="1142"/>
        <v>783.52776176584916</v>
      </c>
      <c r="AV181" s="180">
        <f t="shared" si="1142"/>
        <v>1536.2191499487665</v>
      </c>
      <c r="AW181" s="180">
        <f t="shared" si="1142"/>
        <v>4275.3598106741911</v>
      </c>
      <c r="AX181" s="180">
        <f t="shared" si="1142"/>
        <v>2468.8686234895745</v>
      </c>
      <c r="AY181" s="180">
        <f t="shared" si="1142"/>
        <v>723.15158300931023</v>
      </c>
      <c r="AZ181" s="180">
        <f t="shared" si="1142"/>
        <v>4345.483855962385</v>
      </c>
      <c r="BA181" s="180">
        <f t="shared" si="1142"/>
        <v>1514.2055523634069</v>
      </c>
      <c r="BB181" s="180">
        <f t="shared" si="1142"/>
        <v>2571.7705598576576</v>
      </c>
      <c r="BC181" s="180">
        <f t="shared" si="1142"/>
        <v>1950.0050726340332</v>
      </c>
      <c r="BD181" s="180">
        <f t="shared" si="1142"/>
        <v>4165.9687074328194</v>
      </c>
      <c r="BE181" s="9">
        <f t="shared" si="1057"/>
        <v>85398.571020058152</v>
      </c>
      <c r="BF181" s="180"/>
      <c r="BG181" s="180">
        <f>(G181*500*1.512)+(G181*DG$126)</f>
        <v>299256.36777213635</v>
      </c>
      <c r="BH181" s="359">
        <f t="shared" ref="BH181:DD181" si="1143">(H181*500*1.512)+(H181*DH$126)</f>
        <v>718224.16543029225</v>
      </c>
      <c r="BI181" s="359">
        <f t="shared" si="1143"/>
        <v>1304906.0765282791</v>
      </c>
      <c r="BJ181" s="359">
        <f t="shared" si="1143"/>
        <v>229641.84183392939</v>
      </c>
      <c r="BK181" s="359">
        <f t="shared" si="1143"/>
        <v>867779.61781013268</v>
      </c>
      <c r="BL181" s="359">
        <f t="shared" si="1143"/>
        <v>8862939.765441902</v>
      </c>
      <c r="BM181" s="359">
        <f t="shared" si="1143"/>
        <v>905322.43445397262</v>
      </c>
      <c r="BN181" s="359">
        <f t="shared" si="1143"/>
        <v>1047721.9363144389</v>
      </c>
      <c r="BO181" s="359">
        <f t="shared" si="1143"/>
        <v>857861.36487773783</v>
      </c>
      <c r="BP181" s="359">
        <f t="shared" si="1143"/>
        <v>1792248.6036035884</v>
      </c>
      <c r="BQ181" s="359">
        <f t="shared" si="1143"/>
        <v>1200442.7622279059</v>
      </c>
      <c r="BR181" s="359">
        <f t="shared" si="1143"/>
        <v>585235.88751032052</v>
      </c>
      <c r="BS181" s="359">
        <f t="shared" si="1143"/>
        <v>2406696.4983684989</v>
      </c>
      <c r="BT181" s="359">
        <f t="shared" si="1143"/>
        <v>1224832.2583922208</v>
      </c>
      <c r="BU181" s="359">
        <f t="shared" si="1143"/>
        <v>1908730.2272005249</v>
      </c>
      <c r="BV181" s="359">
        <f t="shared" si="1143"/>
        <v>9507669.6061755698</v>
      </c>
      <c r="BW181" s="359">
        <f t="shared" si="1143"/>
        <v>1472093.0141871087</v>
      </c>
      <c r="BX181" s="359">
        <f t="shared" si="1143"/>
        <v>1494745.7459630307</v>
      </c>
      <c r="BY181" s="359">
        <f t="shared" si="1143"/>
        <v>1809280.4722913199</v>
      </c>
      <c r="BZ181" s="359">
        <f t="shared" si="1143"/>
        <v>2209002.0689250836</v>
      </c>
      <c r="CA181" s="359">
        <f t="shared" si="1143"/>
        <v>1456078.1865736477</v>
      </c>
      <c r="CB181" s="359">
        <f t="shared" si="1143"/>
        <v>1972146.661725706</v>
      </c>
      <c r="CC181" s="359">
        <f t="shared" si="1143"/>
        <v>3330428.2156901564</v>
      </c>
      <c r="CD181" s="359">
        <f t="shared" si="1143"/>
        <v>658271.46112429677</v>
      </c>
      <c r="CE181" s="359">
        <f t="shared" si="1143"/>
        <v>1360746.5982777108</v>
      </c>
      <c r="CF181" s="359">
        <f t="shared" si="1143"/>
        <v>2053736.6160116075</v>
      </c>
      <c r="CG181" s="359">
        <f t="shared" si="1143"/>
        <v>628025.90914495406</v>
      </c>
      <c r="CH181" s="359">
        <f t="shared" si="1143"/>
        <v>1951791.1326291242</v>
      </c>
      <c r="CI181" s="359">
        <f t="shared" si="1143"/>
        <v>2581598.6472880449</v>
      </c>
      <c r="CJ181" s="359">
        <f t="shared" si="1143"/>
        <v>2584462.4723070026</v>
      </c>
      <c r="CK181" s="359">
        <f t="shared" si="1143"/>
        <v>3013112.1374119753</v>
      </c>
      <c r="CL181" s="359">
        <f t="shared" si="1143"/>
        <v>2645435.5722943861</v>
      </c>
      <c r="CM181" s="359">
        <f t="shared" si="1143"/>
        <v>441658.76406022999</v>
      </c>
      <c r="CN181" s="359">
        <f t="shared" si="1143"/>
        <v>2508724.1790207047</v>
      </c>
      <c r="CO181" s="359">
        <f t="shared" si="1143"/>
        <v>394618.34150069184</v>
      </c>
      <c r="CP181" s="359">
        <f t="shared" si="1143"/>
        <v>861744.42011280765</v>
      </c>
      <c r="CQ181" s="359">
        <f t="shared" si="1143"/>
        <v>1287490.4184717203</v>
      </c>
      <c r="CR181" s="359">
        <f t="shared" si="1143"/>
        <v>934317.89696303336</v>
      </c>
      <c r="CS181" s="359">
        <f t="shared" si="1143"/>
        <v>806894.48096641037</v>
      </c>
      <c r="CT181" s="359">
        <f t="shared" si="1143"/>
        <v>1228406.9829195458</v>
      </c>
      <c r="CU181" s="359">
        <f t="shared" si="1143"/>
        <v>840145.47783104947</v>
      </c>
      <c r="CV181" s="359">
        <f t="shared" si="1143"/>
        <v>1613352.7134676939</v>
      </c>
      <c r="CW181" s="359">
        <f t="shared" si="1143"/>
        <v>4228758.3887378424</v>
      </c>
      <c r="CX181" s="359">
        <f t="shared" si="1143"/>
        <v>2229906.8294220185</v>
      </c>
      <c r="CY181" s="359">
        <f t="shared" si="1143"/>
        <v>819446.44780283002</v>
      </c>
      <c r="CZ181" s="359">
        <f t="shared" si="1143"/>
        <v>5155004.0434896173</v>
      </c>
      <c r="DA181" s="359">
        <f t="shared" si="1143"/>
        <v>2091375.2827577665</v>
      </c>
      <c r="DB181" s="359">
        <f t="shared" si="1143"/>
        <v>3765380.7120987941</v>
      </c>
      <c r="DC181" s="359">
        <f t="shared" si="1143"/>
        <v>2755123.1670231726</v>
      </c>
      <c r="DD181" s="359">
        <f t="shared" si="1143"/>
        <v>5635534.9988232832</v>
      </c>
      <c r="DE181" s="76">
        <f t="shared" ref="DE181:DE182" si="1144">SUM(BG181:DD181)</f>
        <v>102538347.87125579</v>
      </c>
      <c r="DF181" s="1"/>
      <c r="DG181" s="221">
        <f>BG181/G181</f>
        <v>1140.8040000000001</v>
      </c>
      <c r="DH181" s="221">
        <f t="shared" ref="DH181:FE182" si="1145">BH181/H181</f>
        <v>1047.732</v>
      </c>
      <c r="DI181" s="221">
        <f t="shared" si="1145"/>
        <v>1138.809</v>
      </c>
      <c r="DJ181" s="221">
        <f t="shared" si="1145"/>
        <v>1180.452</v>
      </c>
      <c r="DK181" s="221">
        <f t="shared" si="1145"/>
        <v>1109.5350000000001</v>
      </c>
      <c r="DL181" s="221">
        <f t="shared" si="1145"/>
        <v>1781.2760000000003</v>
      </c>
      <c r="DM181" s="221">
        <f t="shared" si="1145"/>
        <v>1082.3400000000001</v>
      </c>
      <c r="DN181" s="221">
        <f t="shared" si="1145"/>
        <v>1013.88</v>
      </c>
      <c r="DO181" s="221">
        <f t="shared" si="1145"/>
        <v>1425.4800000000002</v>
      </c>
      <c r="DP181" s="221">
        <f t="shared" si="1145"/>
        <v>1231.02</v>
      </c>
      <c r="DQ181" s="221">
        <f t="shared" si="1145"/>
        <v>1108.5899999999999</v>
      </c>
      <c r="DR181" s="221">
        <f t="shared" si="1145"/>
        <v>1135.6800000000003</v>
      </c>
      <c r="DS181" s="221">
        <f t="shared" si="1145"/>
        <v>1099.2869999999998</v>
      </c>
      <c r="DT181" s="221">
        <f t="shared" si="1145"/>
        <v>1088.01</v>
      </c>
      <c r="DU181" s="221">
        <f t="shared" si="1145"/>
        <v>1065.75</v>
      </c>
      <c r="DV181" s="221">
        <f t="shared" si="1145"/>
        <v>1430.6849999999999</v>
      </c>
      <c r="DW181" s="221">
        <f t="shared" si="1145"/>
        <v>1013.8799999999999</v>
      </c>
      <c r="DX181" s="221">
        <f t="shared" si="1145"/>
        <v>1053.2760000000001</v>
      </c>
      <c r="DY181" s="221">
        <f t="shared" si="1145"/>
        <v>1166.55</v>
      </c>
      <c r="DZ181" s="221">
        <f t="shared" si="1145"/>
        <v>1087.0229999999999</v>
      </c>
      <c r="EA181" s="221">
        <f t="shared" si="1145"/>
        <v>974.40000000000009</v>
      </c>
      <c r="EB181" s="221">
        <f t="shared" si="1145"/>
        <v>997.29000000000019</v>
      </c>
      <c r="EC181" s="221">
        <f t="shared" si="1145"/>
        <v>1299.27</v>
      </c>
      <c r="ED181" s="221">
        <f t="shared" si="1145"/>
        <v>951.09000000000015</v>
      </c>
      <c r="EE181" s="221">
        <f t="shared" si="1145"/>
        <v>994.51799999999992</v>
      </c>
      <c r="EF181" s="221">
        <f t="shared" si="1145"/>
        <v>1096.83</v>
      </c>
      <c r="EG181" s="221">
        <f t="shared" si="1145"/>
        <v>1020.39</v>
      </c>
      <c r="EH181" s="221">
        <f t="shared" si="1145"/>
        <v>973.98</v>
      </c>
      <c r="EI181" s="221">
        <f t="shared" si="1145"/>
        <v>1361.43</v>
      </c>
      <c r="EJ181" s="221">
        <f t="shared" si="1145"/>
        <v>1049.58</v>
      </c>
      <c r="EK181" s="221">
        <f t="shared" si="1145"/>
        <v>1203.3000000000002</v>
      </c>
      <c r="EL181" s="221">
        <f t="shared" si="1145"/>
        <v>962.43000000000006</v>
      </c>
      <c r="EM181" s="221">
        <f t="shared" si="1145"/>
        <v>1274.931</v>
      </c>
      <c r="EN181" s="221">
        <f t="shared" si="1145"/>
        <v>1379.1960000000001</v>
      </c>
      <c r="EO181" s="221">
        <f t="shared" si="1145"/>
        <v>1291.0170000000001</v>
      </c>
      <c r="EP181" s="221">
        <f t="shared" si="1145"/>
        <v>1208.5919999999999</v>
      </c>
      <c r="EQ181" s="221">
        <f t="shared" si="1145"/>
        <v>1037.3999999999999</v>
      </c>
      <c r="ER181" s="221">
        <f t="shared" si="1145"/>
        <v>1116.8009999999999</v>
      </c>
      <c r="ES181" s="221">
        <f t="shared" si="1145"/>
        <v>1301.4330000000002</v>
      </c>
      <c r="ET181" s="221">
        <f t="shared" si="1145"/>
        <v>1018.5</v>
      </c>
      <c r="EU181" s="221">
        <f t="shared" si="1145"/>
        <v>1072.26</v>
      </c>
      <c r="EV181" s="221">
        <f t="shared" si="1145"/>
        <v>1050.2099999999998</v>
      </c>
      <c r="EW181" s="221">
        <f t="shared" si="1145"/>
        <v>989.1</v>
      </c>
      <c r="EX181" s="221">
        <f t="shared" si="1145"/>
        <v>903.20999999999992</v>
      </c>
      <c r="EY181" s="221">
        <f t="shared" si="1145"/>
        <v>1133.1600000000001</v>
      </c>
      <c r="EZ181" s="221">
        <f t="shared" si="1145"/>
        <v>1186.29</v>
      </c>
      <c r="FA181" s="221">
        <f t="shared" si="1145"/>
        <v>1381.1699999999998</v>
      </c>
      <c r="FB181" s="221">
        <f t="shared" si="1145"/>
        <v>1464.1200000000001</v>
      </c>
      <c r="FC181" s="221">
        <f t="shared" si="1145"/>
        <v>1412.8799999999999</v>
      </c>
      <c r="FD181" s="221">
        <f t="shared" si="1145"/>
        <v>1352.7549999999999</v>
      </c>
      <c r="FE181" s="222">
        <f t="shared" si="1145"/>
        <v>1200.7033214545463</v>
      </c>
    </row>
    <row r="182" spans="1:165">
      <c r="A182" s="74" t="s">
        <v>679</v>
      </c>
      <c r="B182" s="2"/>
      <c r="C182" s="37"/>
      <c r="D182" s="1"/>
      <c r="E182" s="70"/>
      <c r="F182" s="65" t="s">
        <v>344</v>
      </c>
      <c r="G182" s="180">
        <f>G123</f>
        <v>384.88367903261008</v>
      </c>
      <c r="H182" s="180">
        <f t="shared" ref="H182:BD182" si="1146">H123</f>
        <v>918.74781151008347</v>
      </c>
      <c r="I182" s="180">
        <f t="shared" si="1146"/>
        <v>1413.2108011166654</v>
      </c>
      <c r="J182" s="180">
        <f t="shared" si="1146"/>
        <v>306.982762916242</v>
      </c>
      <c r="K182" s="180">
        <f t="shared" si="1146"/>
        <v>936.12035057644823</v>
      </c>
      <c r="L182" s="180">
        <f t="shared" si="1146"/>
        <v>8229.2065942185091</v>
      </c>
      <c r="M182" s="180">
        <f t="shared" si="1146"/>
        <v>1259.881280126421</v>
      </c>
      <c r="N182" s="180">
        <f t="shared" si="1146"/>
        <v>1465.4598102262707</v>
      </c>
      <c r="O182" s="180">
        <f t="shared" si="1146"/>
        <v>774.38129020272265</v>
      </c>
      <c r="P182" s="180">
        <f t="shared" si="1146"/>
        <v>2085.5025239414017</v>
      </c>
      <c r="Q182" s="180">
        <f t="shared" si="1146"/>
        <v>1503.6504919851573</v>
      </c>
      <c r="R182" s="180">
        <f t="shared" si="1146"/>
        <v>777.10783940704482</v>
      </c>
      <c r="S182" s="180">
        <f t="shared" si="1146"/>
        <v>2641.476040365867</v>
      </c>
      <c r="T182" s="180">
        <f t="shared" si="1146"/>
        <v>1331.7686272123085</v>
      </c>
      <c r="U182" s="180">
        <f t="shared" si="1146"/>
        <v>2117.4423558410126</v>
      </c>
      <c r="V182" s="180">
        <f t="shared" si="1146"/>
        <v>8419.6971263601881</v>
      </c>
      <c r="W182" s="180">
        <f t="shared" si="1146"/>
        <v>1933.2615420548395</v>
      </c>
      <c r="X182" s="180">
        <f t="shared" si="1146"/>
        <v>1649.8818888209942</v>
      </c>
      <c r="Y182" s="180">
        <f t="shared" si="1146"/>
        <v>1907.2135368800205</v>
      </c>
      <c r="Z182" s="180">
        <f t="shared" si="1146"/>
        <v>2375.3506053163333</v>
      </c>
      <c r="AA182" s="180">
        <f t="shared" si="1146"/>
        <v>1868.691900238204</v>
      </c>
      <c r="AB182" s="180">
        <f t="shared" si="1146"/>
        <v>2317.6762728969652</v>
      </c>
      <c r="AC182" s="180">
        <f t="shared" si="1146"/>
        <v>2896.4942223492912</v>
      </c>
      <c r="AD182" s="180">
        <f t="shared" si="1146"/>
        <v>957.16131277624936</v>
      </c>
      <c r="AE182" s="180">
        <f t="shared" si="1146"/>
        <v>1661.1671621159335</v>
      </c>
      <c r="AF182" s="180">
        <f t="shared" si="1146"/>
        <v>2354.001728035767</v>
      </c>
      <c r="AG182" s="180">
        <f t="shared" si="1146"/>
        <v>928.47316469327689</v>
      </c>
      <c r="AH182" s="180">
        <f t="shared" si="1146"/>
        <v>2437.3116834836815</v>
      </c>
      <c r="AI182" s="180">
        <f t="shared" si="1146"/>
        <v>2158.5449744450621</v>
      </c>
      <c r="AJ182" s="180">
        <f t="shared" si="1146"/>
        <v>2818.3294408358238</v>
      </c>
      <c r="AK182" s="180">
        <f t="shared" si="1146"/>
        <v>2982.5946832067348</v>
      </c>
      <c r="AL182" s="180">
        <f t="shared" si="1146"/>
        <v>3083.4489048424921</v>
      </c>
      <c r="AM182" s="180">
        <f t="shared" si="1146"/>
        <v>488.23498822927843</v>
      </c>
      <c r="AN182" s="180">
        <f t="shared" si="1146"/>
        <v>2170.1685109817749</v>
      </c>
      <c r="AO182" s="180">
        <f t="shared" si="1146"/>
        <v>408.30981919944298</v>
      </c>
      <c r="AP182" s="180">
        <f t="shared" si="1146"/>
        <v>875.63626062452852</v>
      </c>
      <c r="AQ182" s="180">
        <f t="shared" si="1146"/>
        <v>1476.2860750594571</v>
      </c>
      <c r="AR182" s="180">
        <f t="shared" si="1146"/>
        <v>993.05582206650581</v>
      </c>
      <c r="AS182" s="180">
        <f t="shared" si="1146"/>
        <v>759.5222915750827</v>
      </c>
      <c r="AT182" s="180">
        <f t="shared" si="1146"/>
        <v>1498.9224961981927</v>
      </c>
      <c r="AU182" s="180">
        <f t="shared" si="1146"/>
        <v>945.96297006476152</v>
      </c>
      <c r="AV182" s="180">
        <f t="shared" si="1146"/>
        <v>1950.3472431699665</v>
      </c>
      <c r="AW182" s="180">
        <f t="shared" si="1146"/>
        <v>4881.1868949966065</v>
      </c>
      <c r="AX182" s="180">
        <f t="shared" si="1146"/>
        <v>2914.8581099839248</v>
      </c>
      <c r="AY182" s="180">
        <f t="shared" si="1146"/>
        <v>905.98500123307053</v>
      </c>
      <c r="AZ182" s="180">
        <f t="shared" si="1146"/>
        <v>4778.7045446705724</v>
      </c>
      <c r="BA182" s="180">
        <f t="shared" si="1146"/>
        <v>1952.0333049058243</v>
      </c>
      <c r="BB182" s="180">
        <f t="shared" si="1146"/>
        <v>2957.2890715182739</v>
      </c>
      <c r="BC182" s="180">
        <f t="shared" si="1146"/>
        <v>2299.69788617925</v>
      </c>
      <c r="BD182" s="180">
        <f t="shared" si="1146"/>
        <v>4801.5501874222773</v>
      </c>
      <c r="BE182" s="289">
        <f t="shared" si="1057"/>
        <v>105952.87388610939</v>
      </c>
      <c r="BF182" s="180"/>
      <c r="BG182" s="180">
        <f>SUM(BG163:BG181)</f>
        <v>774400.45735890791</v>
      </c>
      <c r="BH182" s="180">
        <f t="shared" ref="BH182:DD182" si="1147">SUM(BH163:BH181)</f>
        <v>1917086.7707686371</v>
      </c>
      <c r="BI182" s="180">
        <f t="shared" si="1147"/>
        <v>4049909.264438008</v>
      </c>
      <c r="BJ182" s="180">
        <f t="shared" si="1147"/>
        <v>982521.98840870347</v>
      </c>
      <c r="BK182" s="180">
        <f t="shared" si="1147"/>
        <v>2507038.4372425117</v>
      </c>
      <c r="BL182" s="180">
        <f t="shared" si="1147"/>
        <v>35364609.120685928</v>
      </c>
      <c r="BM182" s="180">
        <f t="shared" si="1147"/>
        <v>3042268.0011445018</v>
      </c>
      <c r="BN182" s="180">
        <f t="shared" si="1147"/>
        <v>3085902.2997646173</v>
      </c>
      <c r="BO182" s="180">
        <f t="shared" si="1147"/>
        <v>1968224.5590772349</v>
      </c>
      <c r="BP182" s="180">
        <f t="shared" si="1147"/>
        <v>5619415.6137352688</v>
      </c>
      <c r="BQ182" s="180">
        <f t="shared" si="1147"/>
        <v>6437781.2648188099</v>
      </c>
      <c r="BR182" s="180">
        <f t="shared" si="1147"/>
        <v>2739347.5985780936</v>
      </c>
      <c r="BS182" s="180">
        <f t="shared" si="1147"/>
        <v>6216008.7195476908</v>
      </c>
      <c r="BT182" s="180">
        <f t="shared" si="1147"/>
        <v>2796717.3552204873</v>
      </c>
      <c r="BU182" s="180">
        <f t="shared" si="1147"/>
        <v>5022310.582235517</v>
      </c>
      <c r="BV182" s="180">
        <f t="shared" si="1147"/>
        <v>37869547.177222759</v>
      </c>
      <c r="BW182" s="180">
        <f t="shared" si="1147"/>
        <v>4164367.3969867765</v>
      </c>
      <c r="BX182" s="180">
        <f t="shared" si="1147"/>
        <v>4707407.8974950146</v>
      </c>
      <c r="BY182" s="180">
        <f t="shared" si="1147"/>
        <v>3831295.4234715514</v>
      </c>
      <c r="BZ182" s="180">
        <f t="shared" si="1147"/>
        <v>4175242.4052959438</v>
      </c>
      <c r="CA182" s="180">
        <f t="shared" si="1147"/>
        <v>4036566.9556351006</v>
      </c>
      <c r="CB182" s="180">
        <f t="shared" si="1147"/>
        <v>4420334.0589337451</v>
      </c>
      <c r="CC182" s="180">
        <f t="shared" si="1147"/>
        <v>6138879.9396704165</v>
      </c>
      <c r="CD182" s="180">
        <f t="shared" si="1147"/>
        <v>2318209.0760132186</v>
      </c>
      <c r="CE182" s="180">
        <f t="shared" si="1147"/>
        <v>4121781.8092138385</v>
      </c>
      <c r="CF182" s="180">
        <f t="shared" si="1147"/>
        <v>5918493.9413222326</v>
      </c>
      <c r="CG182" s="180">
        <f t="shared" si="1147"/>
        <v>2537360.7482675239</v>
      </c>
      <c r="CH182" s="180">
        <f t="shared" si="1147"/>
        <v>6532940.5320833344</v>
      </c>
      <c r="CI182" s="180">
        <f t="shared" si="1147"/>
        <v>4601688.2309853612</v>
      </c>
      <c r="CJ182" s="180">
        <f t="shared" si="1147"/>
        <v>4791630.4273652378</v>
      </c>
      <c r="CK182" s="180">
        <f t="shared" si="1147"/>
        <v>7762881.3545958474</v>
      </c>
      <c r="CL182" s="180">
        <f t="shared" si="1147"/>
        <v>4755811.6126462137</v>
      </c>
      <c r="CM182" s="180">
        <f t="shared" si="1147"/>
        <v>1182065.706701129</v>
      </c>
      <c r="CN182" s="180">
        <f t="shared" si="1147"/>
        <v>4859581.0465301489</v>
      </c>
      <c r="CO182" s="180">
        <f t="shared" si="1147"/>
        <v>932239.21265398944</v>
      </c>
      <c r="CP182" s="180">
        <f t="shared" si="1147"/>
        <v>1636485.5669215731</v>
      </c>
      <c r="CQ182" s="180">
        <f t="shared" si="1147"/>
        <v>2822238.8119634502</v>
      </c>
      <c r="CR182" s="180">
        <f t="shared" si="1147"/>
        <v>1521444.0651723756</v>
      </c>
      <c r="CS182" s="180">
        <f t="shared" si="1147"/>
        <v>1400966.0750208483</v>
      </c>
      <c r="CT182" s="180">
        <f t="shared" si="1147"/>
        <v>2737245.1580776852</v>
      </c>
      <c r="CU182" s="180">
        <f t="shared" si="1147"/>
        <v>1636032.6301429039</v>
      </c>
      <c r="CV182" s="180">
        <f t="shared" si="1147"/>
        <v>3772853.0688327556</v>
      </c>
      <c r="CW182" s="180">
        <f t="shared" si="1147"/>
        <v>8113917.9791445415</v>
      </c>
      <c r="CX182" s="180">
        <f t="shared" si="1147"/>
        <v>4294032.9284919174</v>
      </c>
      <c r="CY182" s="180">
        <f t="shared" si="1147"/>
        <v>1865443.4852301963</v>
      </c>
      <c r="CZ182" s="180">
        <f t="shared" si="1147"/>
        <v>8840815.2581157647</v>
      </c>
      <c r="DA182" s="180">
        <f t="shared" si="1147"/>
        <v>5058885.8490101891</v>
      </c>
      <c r="DB182" s="180">
        <f t="shared" si="1147"/>
        <v>8142391.1708213473</v>
      </c>
      <c r="DC182" s="180">
        <f t="shared" si="1147"/>
        <v>8381777.4492626749</v>
      </c>
      <c r="DD182" s="180">
        <f t="shared" si="1147"/>
        <v>13173712.805477688</v>
      </c>
      <c r="DE182" s="288">
        <f t="shared" si="1144"/>
        <v>275580109.28780025</v>
      </c>
      <c r="DF182" s="1"/>
      <c r="DG182" s="221">
        <f>BG182/G182</f>
        <v>2012.0376611066827</v>
      </c>
      <c r="DH182" s="221">
        <f t="shared" si="1145"/>
        <v>2086.6300270339166</v>
      </c>
      <c r="DI182" s="221">
        <f t="shared" si="1145"/>
        <v>2865.7502909246969</v>
      </c>
      <c r="DJ182" s="221">
        <f t="shared" si="1145"/>
        <v>3200.577058708594</v>
      </c>
      <c r="DK182" s="221">
        <f t="shared" si="1145"/>
        <v>2678.1155176241141</v>
      </c>
      <c r="DL182" s="221">
        <f t="shared" si="1145"/>
        <v>4297.4506370433819</v>
      </c>
      <c r="DM182" s="221">
        <f t="shared" si="1145"/>
        <v>2414.725934208047</v>
      </c>
      <c r="DN182" s="221">
        <f t="shared" si="1145"/>
        <v>2105.7570314999948</v>
      </c>
      <c r="DO182" s="221">
        <f t="shared" si="1145"/>
        <v>2541.6736999960058</v>
      </c>
      <c r="DP182" s="221">
        <f t="shared" si="1145"/>
        <v>2694.5139357180478</v>
      </c>
      <c r="DQ182" s="221">
        <f t="shared" si="1145"/>
        <v>4281.4346147152119</v>
      </c>
      <c r="DR182" s="221">
        <f t="shared" si="1145"/>
        <v>3525.054644498623</v>
      </c>
      <c r="DS182" s="221">
        <f t="shared" si="1145"/>
        <v>2353.2330502179079</v>
      </c>
      <c r="DT182" s="221">
        <f t="shared" si="1145"/>
        <v>2100.0024314093102</v>
      </c>
      <c r="DU182" s="221">
        <f t="shared" si="1145"/>
        <v>2371.8759419265225</v>
      </c>
      <c r="DV182" s="221">
        <f t="shared" si="1145"/>
        <v>4497.7327104393908</v>
      </c>
      <c r="DW182" s="221">
        <f t="shared" si="1145"/>
        <v>2154.0631241029719</v>
      </c>
      <c r="DX182" s="221">
        <f t="shared" si="1145"/>
        <v>2853.1787210895013</v>
      </c>
      <c r="DY182" s="221">
        <f t="shared" si="1145"/>
        <v>2008.8444997821823</v>
      </c>
      <c r="DZ182" s="221">
        <f t="shared" si="1145"/>
        <v>1757.7373192619341</v>
      </c>
      <c r="EA182" s="221">
        <f t="shared" si="1145"/>
        <v>2160.1029870791194</v>
      </c>
      <c r="EB182" s="221">
        <f t="shared" si="1145"/>
        <v>1907.2266953868307</v>
      </c>
      <c r="EC182" s="221">
        <f t="shared" si="1145"/>
        <v>2119.4172915322747</v>
      </c>
      <c r="ED182" s="221">
        <f t="shared" si="1145"/>
        <v>2421.9627821033073</v>
      </c>
      <c r="EE182" s="221">
        <f t="shared" si="1145"/>
        <v>2481.2564943576567</v>
      </c>
      <c r="EF182" s="221">
        <f t="shared" si="1145"/>
        <v>2514.226676571202</v>
      </c>
      <c r="EG182" s="221">
        <f t="shared" si="1145"/>
        <v>2732.8315397308725</v>
      </c>
      <c r="EH182" s="221">
        <f t="shared" si="1145"/>
        <v>2680.3878126681429</v>
      </c>
      <c r="EI182" s="221">
        <f t="shared" si="1145"/>
        <v>2131.8472792851603</v>
      </c>
      <c r="EJ182" s="221">
        <f t="shared" si="1145"/>
        <v>1700.1668995602579</v>
      </c>
      <c r="EK182" s="221">
        <f t="shared" si="1145"/>
        <v>2602.7275507141958</v>
      </c>
      <c r="EL182" s="221">
        <f t="shared" si="1145"/>
        <v>1542.367575858744</v>
      </c>
      <c r="EM182" s="221">
        <f t="shared" si="1145"/>
        <v>2421.0999522754869</v>
      </c>
      <c r="EN182" s="221">
        <f t="shared" si="1145"/>
        <v>2239.2643805948946</v>
      </c>
      <c r="EO182" s="221">
        <f t="shared" si="1145"/>
        <v>2283.1662840776012</v>
      </c>
      <c r="EP182" s="221">
        <f t="shared" si="1145"/>
        <v>1868.9102319202557</v>
      </c>
      <c r="EQ182" s="221">
        <f t="shared" si="1145"/>
        <v>1911.7153915102701</v>
      </c>
      <c r="ER182" s="221">
        <f t="shared" si="1145"/>
        <v>1532.0831229873029</v>
      </c>
      <c r="ES182" s="221">
        <f t="shared" si="1145"/>
        <v>1844.5358227940246</v>
      </c>
      <c r="ET182" s="221">
        <f t="shared" si="1145"/>
        <v>1826.1418886035301</v>
      </c>
      <c r="EU182" s="221">
        <f t="shared" si="1145"/>
        <v>1729.4890835218418</v>
      </c>
      <c r="EV182" s="221">
        <f t="shared" si="1145"/>
        <v>1934.4519710759853</v>
      </c>
      <c r="EW182" s="221">
        <f t="shared" si="1145"/>
        <v>1662.2838161475852</v>
      </c>
      <c r="EX182" s="221">
        <f t="shared" si="1145"/>
        <v>1473.1533290708269</v>
      </c>
      <c r="EY182" s="221">
        <f t="shared" si="1145"/>
        <v>2059.0224812676547</v>
      </c>
      <c r="EZ182" s="221">
        <f t="shared" si="1145"/>
        <v>1850.0443321978216</v>
      </c>
      <c r="FA182" s="221">
        <f t="shared" si="1145"/>
        <v>2591.5981229911722</v>
      </c>
      <c r="FB182" s="221">
        <f t="shared" si="1145"/>
        <v>2753.3294763913759</v>
      </c>
      <c r="FC182" s="221">
        <f t="shared" si="1145"/>
        <v>3644.7298141358369</v>
      </c>
      <c r="FD182" s="221">
        <f t="shared" si="1145"/>
        <v>2743.6374277595596</v>
      </c>
      <c r="FE182" s="287">
        <f t="shared" si="1145"/>
        <v>2600.9687059930643</v>
      </c>
    </row>
    <row r="183" spans="1:165" ht="16" thickBot="1">
      <c r="A183" s="1"/>
      <c r="B183" s="2"/>
      <c r="C183" s="37"/>
      <c r="D183" s="1"/>
      <c r="E183" s="1"/>
      <c r="F183" s="1"/>
      <c r="G183" s="180"/>
      <c r="H183" s="180"/>
      <c r="I183" s="180"/>
      <c r="J183" s="180"/>
      <c r="K183" s="180"/>
      <c r="L183" s="180"/>
      <c r="M183" s="180"/>
      <c r="N183" s="180"/>
      <c r="O183" s="180"/>
      <c r="P183" s="180"/>
      <c r="Q183" s="180"/>
      <c r="R183" s="180"/>
      <c r="S183" s="180"/>
      <c r="T183" s="180"/>
      <c r="U183" s="180"/>
      <c r="V183" s="180"/>
      <c r="W183" s="180"/>
      <c r="X183" s="180"/>
      <c r="Y183" s="180"/>
      <c r="Z183" s="180"/>
      <c r="AA183" s="180"/>
      <c r="AB183" s="180"/>
      <c r="AC183" s="180"/>
      <c r="AD183" s="180"/>
      <c r="AE183" s="180"/>
      <c r="AF183" s="180"/>
      <c r="AG183" s="180"/>
      <c r="AH183" s="180"/>
      <c r="AI183" s="180"/>
      <c r="AJ183" s="180"/>
      <c r="AK183" s="180"/>
      <c r="AL183" s="180"/>
      <c r="AM183" s="180"/>
      <c r="AN183" s="180"/>
      <c r="AO183" s="180"/>
      <c r="AP183" s="180"/>
      <c r="AQ183" s="180"/>
      <c r="AR183" s="180"/>
      <c r="AS183" s="180"/>
      <c r="AT183" s="180"/>
      <c r="AU183" s="180"/>
      <c r="AV183" s="180"/>
      <c r="AW183" s="180"/>
      <c r="AX183" s="180"/>
      <c r="AY183" s="180"/>
      <c r="AZ183" s="180"/>
      <c r="BA183" s="180"/>
      <c r="BB183" s="180"/>
      <c r="BC183" s="180"/>
      <c r="BD183" s="180"/>
      <c r="BE183" s="220"/>
      <c r="BF183" s="180"/>
      <c r="BG183" s="180"/>
      <c r="BH183" s="180"/>
      <c r="BI183" s="180"/>
      <c r="BJ183" s="180"/>
      <c r="BK183" s="180"/>
      <c r="BL183" s="180"/>
      <c r="BM183" s="180"/>
      <c r="BN183" s="180"/>
      <c r="BO183" s="180"/>
      <c r="BP183" s="180"/>
      <c r="BQ183" s="180"/>
      <c r="BR183" s="180"/>
      <c r="BS183" s="180"/>
      <c r="BT183" s="180"/>
      <c r="BU183" s="180"/>
      <c r="BV183" s="180"/>
      <c r="BW183" s="180"/>
      <c r="BX183" s="180"/>
      <c r="BY183" s="180"/>
      <c r="BZ183" s="180"/>
      <c r="CA183" s="180"/>
      <c r="CB183" s="180"/>
      <c r="CC183" s="180"/>
      <c r="CD183" s="180"/>
      <c r="CE183" s="180"/>
      <c r="CF183" s="180"/>
      <c r="CG183" s="180"/>
      <c r="CH183" s="180"/>
      <c r="CI183" s="180"/>
      <c r="CJ183" s="180"/>
      <c r="CK183" s="180"/>
      <c r="CL183" s="180"/>
      <c r="CM183" s="180"/>
      <c r="CN183" s="180"/>
      <c r="CO183" s="180"/>
      <c r="CP183" s="180"/>
      <c r="CQ183" s="180"/>
      <c r="CR183" s="180"/>
      <c r="CS183" s="180"/>
      <c r="CT183" s="180"/>
      <c r="CU183" s="180"/>
      <c r="CV183" s="180"/>
      <c r="CW183" s="180"/>
      <c r="CX183" s="180"/>
      <c r="CY183" s="180"/>
      <c r="CZ183" s="180"/>
      <c r="DA183" s="180"/>
      <c r="DB183" s="180"/>
      <c r="DC183" s="180"/>
      <c r="DD183" s="180"/>
      <c r="DE183" s="9"/>
      <c r="DF183" s="1"/>
      <c r="DG183" s="221"/>
      <c r="DH183" s="221"/>
      <c r="DI183" s="221"/>
      <c r="DJ183" s="221"/>
      <c r="DK183" s="221"/>
      <c r="DL183" s="221"/>
      <c r="DM183" s="221"/>
      <c r="DN183" s="221"/>
      <c r="DO183" s="221"/>
      <c r="DP183" s="221"/>
      <c r="DQ183" s="221"/>
      <c r="DR183" s="221"/>
      <c r="DS183" s="221"/>
      <c r="DT183" s="221"/>
      <c r="DU183" s="221"/>
      <c r="DV183" s="221"/>
      <c r="DW183" s="221"/>
      <c r="DX183" s="221"/>
      <c r="DY183" s="221"/>
      <c r="DZ183" s="221"/>
      <c r="EA183" s="221"/>
      <c r="EB183" s="221"/>
      <c r="EC183" s="221"/>
      <c r="ED183" s="221"/>
      <c r="EE183" s="221"/>
      <c r="EF183" s="221"/>
      <c r="EG183" s="221"/>
      <c r="EH183" s="221"/>
      <c r="EI183" s="221"/>
      <c r="EJ183" s="221"/>
      <c r="EK183" s="221"/>
      <c r="EL183" s="221"/>
      <c r="EM183" s="221"/>
      <c r="EN183" s="221"/>
      <c r="EO183" s="221"/>
      <c r="EP183" s="221"/>
      <c r="EQ183" s="221"/>
      <c r="ER183" s="221"/>
      <c r="ES183" s="221"/>
      <c r="ET183" s="221"/>
      <c r="EU183" s="221"/>
      <c r="EV183" s="221"/>
      <c r="EW183" s="221"/>
      <c r="EX183" s="221"/>
      <c r="EY183" s="221"/>
      <c r="EZ183" s="221"/>
      <c r="FA183" s="221"/>
      <c r="FB183" s="221"/>
      <c r="FC183" s="221"/>
      <c r="FD183" s="221"/>
      <c r="FE183" s="221"/>
    </row>
    <row r="184" spans="1:165" ht="16" thickBot="1">
      <c r="A184" s="95" t="s">
        <v>427</v>
      </c>
      <c r="B184" s="97"/>
      <c r="C184" s="98" t="s">
        <v>464</v>
      </c>
      <c r="D184" s="99" t="s">
        <v>463</v>
      </c>
      <c r="E184" s="99">
        <v>4</v>
      </c>
      <c r="F184" s="95" t="s">
        <v>427</v>
      </c>
      <c r="G184" s="7">
        <v>4213.4634336201516</v>
      </c>
      <c r="H184" s="7">
        <v>6966.1263274864295</v>
      </c>
      <c r="I184" s="7">
        <v>14005.342981422627</v>
      </c>
      <c r="J184" s="7">
        <v>2984.8390723844077</v>
      </c>
      <c r="K184" s="7">
        <v>12709.294724286727</v>
      </c>
      <c r="L184" s="7">
        <v>60346.932940690349</v>
      </c>
      <c r="M184" s="7">
        <v>10085.340117296417</v>
      </c>
      <c r="N184" s="7">
        <v>18184.33208368783</v>
      </c>
      <c r="O184" s="7">
        <v>21557.000880488202</v>
      </c>
      <c r="P184" s="7">
        <v>21273.088317485141</v>
      </c>
      <c r="Q184" s="7">
        <v>30527.516207801262</v>
      </c>
      <c r="R184" s="7">
        <v>18152.866613472419</v>
      </c>
      <c r="S184" s="7">
        <v>22756.361757928833</v>
      </c>
      <c r="T184" s="7">
        <v>14983.752841535575</v>
      </c>
      <c r="U184" s="7">
        <v>17275.370945084116</v>
      </c>
      <c r="V184" s="7">
        <v>56955.801250106008</v>
      </c>
      <c r="W184" s="7">
        <v>15557.218106012344</v>
      </c>
      <c r="X184" s="7">
        <v>15943.496355721778</v>
      </c>
      <c r="Y184" s="7">
        <v>18073.991435085565</v>
      </c>
      <c r="Z184" s="7">
        <v>20337.69734071194</v>
      </c>
      <c r="AA184" s="7">
        <v>14264.068845674758</v>
      </c>
      <c r="AB184" s="7">
        <v>17697.656793818816</v>
      </c>
      <c r="AC184" s="7">
        <v>26663.517097835407</v>
      </c>
      <c r="AD184" s="7">
        <v>11189.785782267518</v>
      </c>
      <c r="AE184" s="7">
        <v>13940.545172028373</v>
      </c>
      <c r="AF184" s="7">
        <v>40979.37926087049</v>
      </c>
      <c r="AG184" s="7">
        <v>12736.212270394986</v>
      </c>
      <c r="AH184" s="7">
        <v>21199.342078891805</v>
      </c>
      <c r="AI184" s="7">
        <v>19214.090476750411</v>
      </c>
      <c r="AJ184" s="7">
        <v>49134.025544482334</v>
      </c>
      <c r="AK184" s="7">
        <v>29151.664797485864</v>
      </c>
      <c r="AL184" s="7">
        <v>53705.847334721329</v>
      </c>
      <c r="AM184" s="7">
        <v>21147.272287513995</v>
      </c>
      <c r="AN184" s="7">
        <v>32211.563900020792</v>
      </c>
      <c r="AO184" s="7">
        <v>7105.0852302960857</v>
      </c>
      <c r="AP184" s="7">
        <v>57149.398228426231</v>
      </c>
      <c r="AQ184" s="7">
        <v>51694.036962098362</v>
      </c>
      <c r="AR184" s="7">
        <v>74233.891476218894</v>
      </c>
      <c r="AS184" s="7">
        <v>66663.598207799456</v>
      </c>
      <c r="AT184" s="7">
        <v>95842.21191994079</v>
      </c>
      <c r="AU184" s="7">
        <v>43309.491336080791</v>
      </c>
      <c r="AV184" s="7">
        <v>129768.42741112495</v>
      </c>
      <c r="AW184" s="7">
        <v>141359.64364425922</v>
      </c>
      <c r="AX184" s="7">
        <v>108151.61239794725</v>
      </c>
      <c r="AY184" s="7">
        <v>12750.722200957576</v>
      </c>
      <c r="AZ184" s="7">
        <v>103214.39829231668</v>
      </c>
      <c r="BA184" s="7">
        <v>48799.23831264671</v>
      </c>
      <c r="BB184" s="7">
        <v>42607.307227171252</v>
      </c>
      <c r="BC184" s="7">
        <v>44128.961036013556</v>
      </c>
      <c r="BD184" s="7">
        <v>157477.10221440371</v>
      </c>
      <c r="BE184" s="9">
        <f>SUM(G184:BD184)</f>
        <v>1950379.9314727669</v>
      </c>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9"/>
      <c r="DF184" s="1"/>
      <c r="DG184" s="221"/>
      <c r="DH184" s="221"/>
      <c r="DI184" s="221"/>
      <c r="DJ184" s="221"/>
      <c r="DK184" s="221"/>
      <c r="DL184" s="221"/>
      <c r="DM184" s="221"/>
      <c r="DN184" s="221"/>
      <c r="DO184" s="221"/>
      <c r="DP184" s="221"/>
      <c r="DQ184" s="221"/>
      <c r="DR184" s="221"/>
      <c r="DS184" s="221"/>
      <c r="DT184" s="221"/>
      <c r="DU184" s="221"/>
      <c r="DV184" s="221"/>
      <c r="DW184" s="221"/>
      <c r="DX184" s="221"/>
      <c r="DY184" s="221"/>
      <c r="DZ184" s="221"/>
      <c r="EA184" s="221"/>
      <c r="EB184" s="221"/>
      <c r="EC184" s="221"/>
      <c r="ED184" s="221"/>
      <c r="EE184" s="221"/>
      <c r="EF184" s="221"/>
      <c r="EG184" s="221"/>
      <c r="EH184" s="221"/>
      <c r="EI184" s="221"/>
      <c r="EJ184" s="221"/>
      <c r="EK184" s="221"/>
      <c r="EL184" s="221"/>
      <c r="EM184" s="221"/>
      <c r="EN184" s="221"/>
      <c r="EO184" s="221"/>
      <c r="EP184" s="221"/>
      <c r="EQ184" s="221"/>
      <c r="ER184" s="221"/>
      <c r="ES184" s="221"/>
      <c r="ET184" s="221"/>
      <c r="EU184" s="221"/>
      <c r="EV184" s="221"/>
      <c r="EW184" s="221"/>
      <c r="EX184" s="221"/>
      <c r="EY184" s="221"/>
      <c r="EZ184" s="221"/>
      <c r="FA184" s="221"/>
      <c r="FB184" s="221"/>
      <c r="FC184" s="221"/>
      <c r="FD184" s="221"/>
      <c r="FE184" s="222"/>
    </row>
    <row r="185" spans="1:165" s="77" customFormat="1">
      <c r="A185" s="106" t="s">
        <v>867</v>
      </c>
      <c r="B185" s="71"/>
      <c r="C185" s="72"/>
      <c r="D185" s="73"/>
      <c r="E185" s="73"/>
      <c r="F185" s="129"/>
      <c r="G185" s="215"/>
      <c r="H185" s="215"/>
      <c r="I185" s="215"/>
      <c r="J185" s="215"/>
      <c r="K185" s="215"/>
      <c r="L185" s="215"/>
      <c r="M185" s="215"/>
      <c r="N185" s="215"/>
      <c r="O185" s="215"/>
      <c r="P185" s="215"/>
      <c r="Q185" s="215"/>
      <c r="R185" s="215"/>
      <c r="S185" s="215"/>
      <c r="T185" s="215"/>
      <c r="U185" s="215"/>
      <c r="V185" s="215"/>
      <c r="W185" s="215"/>
      <c r="X185" s="215"/>
      <c r="Y185" s="215"/>
      <c r="Z185" s="215"/>
      <c r="AA185" s="215"/>
      <c r="AB185" s="215"/>
      <c r="AC185" s="215"/>
      <c r="AD185" s="215"/>
      <c r="AE185" s="215"/>
      <c r="AF185" s="215"/>
      <c r="AG185" s="215"/>
      <c r="AH185" s="215"/>
      <c r="AI185" s="215"/>
      <c r="AJ185" s="215"/>
      <c r="AK185" s="215"/>
      <c r="AL185" s="215"/>
      <c r="AM185" s="215"/>
      <c r="AN185" s="215"/>
      <c r="AO185" s="215"/>
      <c r="AP185" s="215"/>
      <c r="AQ185" s="215"/>
      <c r="AR185" s="215"/>
      <c r="AS185" s="215"/>
      <c r="AT185" s="215"/>
      <c r="AU185" s="215"/>
      <c r="AV185" s="215"/>
      <c r="AW185" s="215"/>
      <c r="AX185" s="215"/>
      <c r="AY185" s="215"/>
      <c r="AZ185" s="215"/>
      <c r="BA185" s="215"/>
      <c r="BB185" s="215"/>
      <c r="BC185" s="215"/>
      <c r="BD185" s="215"/>
      <c r="BE185" s="76"/>
      <c r="BF185" s="215"/>
      <c r="BG185" s="215"/>
      <c r="BH185" s="215"/>
      <c r="BI185" s="215"/>
      <c r="BJ185" s="215"/>
      <c r="BK185" s="215"/>
      <c r="BL185" s="215"/>
      <c r="BM185" s="215"/>
      <c r="BN185" s="215"/>
      <c r="BO185" s="215"/>
      <c r="BP185" s="215"/>
      <c r="BQ185" s="215"/>
      <c r="BR185" s="215"/>
      <c r="BS185" s="215"/>
      <c r="BT185" s="215"/>
      <c r="BU185" s="215"/>
      <c r="BV185" s="215"/>
      <c r="BW185" s="215"/>
      <c r="BX185" s="215"/>
      <c r="BY185" s="215"/>
      <c r="BZ185" s="215"/>
      <c r="CA185" s="215"/>
      <c r="CB185" s="215"/>
      <c r="CC185" s="215"/>
      <c r="CD185" s="215"/>
      <c r="CE185" s="215"/>
      <c r="CF185" s="215"/>
      <c r="CG185" s="215"/>
      <c r="CH185" s="215"/>
      <c r="CI185" s="215"/>
      <c r="CJ185" s="215"/>
      <c r="CK185" s="215"/>
      <c r="CL185" s="215"/>
      <c r="CM185" s="215"/>
      <c r="CN185" s="215"/>
      <c r="CO185" s="215"/>
      <c r="CP185" s="215"/>
      <c r="CQ185" s="215"/>
      <c r="CR185" s="215"/>
      <c r="CS185" s="215"/>
      <c r="CT185" s="215"/>
      <c r="CU185" s="215"/>
      <c r="CV185" s="215"/>
      <c r="CW185" s="215"/>
      <c r="CX185" s="215"/>
      <c r="CY185" s="215"/>
      <c r="CZ185" s="215"/>
      <c r="DA185" s="215"/>
      <c r="DB185" s="215"/>
      <c r="DC185" s="215"/>
      <c r="DD185" s="215"/>
      <c r="DE185" s="76"/>
      <c r="DF185" s="70"/>
      <c r="DG185" s="230"/>
      <c r="DH185" s="230"/>
      <c r="DI185" s="230"/>
      <c r="DJ185" s="230"/>
      <c r="DK185" s="230"/>
      <c r="DL185" s="230"/>
      <c r="DM185" s="230"/>
      <c r="DN185" s="230"/>
      <c r="DO185" s="230"/>
      <c r="DP185" s="230"/>
      <c r="DQ185" s="230"/>
      <c r="DR185" s="230"/>
      <c r="DS185" s="230"/>
      <c r="DT185" s="230"/>
      <c r="DU185" s="230"/>
      <c r="DV185" s="230"/>
      <c r="DW185" s="230"/>
      <c r="DX185" s="230"/>
      <c r="DY185" s="230"/>
      <c r="DZ185" s="230"/>
      <c r="EA185" s="230"/>
      <c r="EB185" s="230"/>
      <c r="EC185" s="230"/>
      <c r="ED185" s="230"/>
      <c r="EE185" s="230"/>
      <c r="EF185" s="230"/>
      <c r="EG185" s="230"/>
      <c r="EH185" s="230"/>
      <c r="EI185" s="230"/>
      <c r="EJ185" s="230"/>
      <c r="EK185" s="230"/>
      <c r="EL185" s="230"/>
      <c r="EM185" s="230"/>
      <c r="EN185" s="230"/>
      <c r="EO185" s="230"/>
      <c r="EP185" s="230"/>
      <c r="EQ185" s="230"/>
      <c r="ER185" s="230"/>
      <c r="ES185" s="230"/>
      <c r="ET185" s="230"/>
      <c r="EU185" s="230"/>
      <c r="EV185" s="230"/>
      <c r="EW185" s="230"/>
      <c r="EX185" s="230"/>
      <c r="EY185" s="230"/>
      <c r="EZ185" s="230"/>
      <c r="FA185" s="230"/>
      <c r="FB185" s="230"/>
      <c r="FC185" s="230"/>
      <c r="FD185" s="230"/>
      <c r="FE185" s="231"/>
      <c r="FF185" s="1"/>
      <c r="FG185" s="70"/>
      <c r="FH185" s="70"/>
      <c r="FI185" s="70"/>
    </row>
    <row r="186" spans="1:165" s="77" customFormat="1">
      <c r="A186" s="162" t="s">
        <v>292</v>
      </c>
      <c r="B186" s="71"/>
      <c r="C186" s="72"/>
      <c r="D186" s="73" t="s">
        <v>863</v>
      </c>
      <c r="E186" s="1">
        <v>4</v>
      </c>
      <c r="F186" s="96" t="s">
        <v>306</v>
      </c>
      <c r="G186" s="163">
        <v>2.1</v>
      </c>
      <c r="H186" s="163">
        <v>2.1</v>
      </c>
      <c r="I186" s="163">
        <v>2.1</v>
      </c>
      <c r="J186" s="163">
        <v>2.1</v>
      </c>
      <c r="K186" s="163">
        <v>2.1</v>
      </c>
      <c r="L186" s="163">
        <v>2.8</v>
      </c>
      <c r="M186" s="163">
        <v>2.1</v>
      </c>
      <c r="N186" s="163">
        <v>2.1</v>
      </c>
      <c r="O186" s="163">
        <v>2.1</v>
      </c>
      <c r="P186" s="163">
        <v>2.1</v>
      </c>
      <c r="Q186" s="163">
        <v>2.1</v>
      </c>
      <c r="R186" s="163">
        <v>2.1</v>
      </c>
      <c r="S186" s="163">
        <v>2.1</v>
      </c>
      <c r="T186" s="163">
        <v>2.1</v>
      </c>
      <c r="U186" s="163">
        <v>2.1</v>
      </c>
      <c r="V186" s="163">
        <v>3.3</v>
      </c>
      <c r="W186" s="163">
        <v>2.1</v>
      </c>
      <c r="X186" s="163">
        <v>2.1</v>
      </c>
      <c r="Y186" s="163">
        <v>2.1</v>
      </c>
      <c r="Z186" s="163">
        <v>2.1</v>
      </c>
      <c r="AA186" s="163">
        <v>2.1</v>
      </c>
      <c r="AB186" s="163">
        <v>2.1</v>
      </c>
      <c r="AC186" s="163">
        <v>2.1</v>
      </c>
      <c r="AD186" s="163">
        <v>2.1</v>
      </c>
      <c r="AE186" s="163">
        <v>2.1</v>
      </c>
      <c r="AF186" s="163">
        <v>2.1</v>
      </c>
      <c r="AG186" s="163">
        <v>2.1</v>
      </c>
      <c r="AH186" s="163">
        <v>2.1</v>
      </c>
      <c r="AI186" s="163">
        <v>2.1</v>
      </c>
      <c r="AJ186" s="163">
        <v>2.1</v>
      </c>
      <c r="AK186" s="163">
        <v>2.1</v>
      </c>
      <c r="AL186" s="163">
        <v>2.1</v>
      </c>
      <c r="AM186" s="163">
        <v>2.1</v>
      </c>
      <c r="AN186" s="163">
        <v>2.1</v>
      </c>
      <c r="AO186" s="163">
        <v>2.1</v>
      </c>
      <c r="AP186" s="163">
        <v>2.1</v>
      </c>
      <c r="AQ186" s="163">
        <v>2.1</v>
      </c>
      <c r="AR186" s="163">
        <v>2.1</v>
      </c>
      <c r="AS186" s="163">
        <v>2.1</v>
      </c>
      <c r="AT186" s="163">
        <v>2.1</v>
      </c>
      <c r="AU186" s="163">
        <v>2.1</v>
      </c>
      <c r="AV186" s="163">
        <v>2.1</v>
      </c>
      <c r="AW186" s="163">
        <v>2.1</v>
      </c>
      <c r="AX186" s="163">
        <v>2.1</v>
      </c>
      <c r="AY186" s="163">
        <v>2.1</v>
      </c>
      <c r="AZ186" s="163">
        <v>2.1</v>
      </c>
      <c r="BA186" s="163">
        <v>2.1</v>
      </c>
      <c r="BB186" s="163">
        <v>2.1</v>
      </c>
      <c r="BC186" s="163">
        <v>2.1</v>
      </c>
      <c r="BD186" s="164">
        <v>2.0499999999999998</v>
      </c>
      <c r="BE186" s="214">
        <v>2.1150000000000002</v>
      </c>
      <c r="BF186" s="215"/>
      <c r="BG186" s="215"/>
      <c r="BH186" s="215"/>
      <c r="BI186" s="215"/>
      <c r="BJ186" s="215"/>
      <c r="BK186" s="215"/>
      <c r="BL186" s="215"/>
      <c r="BM186" s="215"/>
      <c r="BN186" s="215"/>
      <c r="BO186" s="215"/>
      <c r="BP186" s="215"/>
      <c r="BQ186" s="215"/>
      <c r="BR186" s="215"/>
      <c r="BS186" s="215"/>
      <c r="BT186" s="215"/>
      <c r="BU186" s="215"/>
      <c r="BV186" s="215"/>
      <c r="BW186" s="215"/>
      <c r="BX186" s="215"/>
      <c r="BY186" s="215"/>
      <c r="BZ186" s="215"/>
      <c r="CA186" s="215"/>
      <c r="CB186" s="215"/>
      <c r="CC186" s="215"/>
      <c r="CD186" s="215"/>
      <c r="CE186" s="215"/>
      <c r="CF186" s="215"/>
      <c r="CG186" s="215"/>
      <c r="CH186" s="215"/>
      <c r="CI186" s="215"/>
      <c r="CJ186" s="215"/>
      <c r="CK186" s="215"/>
      <c r="CL186" s="215"/>
      <c r="CM186" s="215"/>
      <c r="CN186" s="215"/>
      <c r="CO186" s="215"/>
      <c r="CP186" s="215"/>
      <c r="CQ186" s="215"/>
      <c r="CR186" s="215"/>
      <c r="CS186" s="215"/>
      <c r="CT186" s="215"/>
      <c r="CU186" s="215"/>
      <c r="CV186" s="215"/>
      <c r="CW186" s="215"/>
      <c r="CX186" s="215"/>
      <c r="CY186" s="215"/>
      <c r="CZ186" s="215"/>
      <c r="DA186" s="215"/>
      <c r="DB186" s="215"/>
      <c r="DC186" s="215"/>
      <c r="DD186" s="215"/>
      <c r="DE186" s="76"/>
      <c r="DF186" s="70"/>
      <c r="DG186" s="230"/>
      <c r="DH186" s="230"/>
      <c r="DI186" s="230"/>
      <c r="DJ186" s="230"/>
      <c r="DK186" s="230"/>
      <c r="DL186" s="230"/>
      <c r="DM186" s="230"/>
      <c r="DN186" s="230"/>
      <c r="DO186" s="230"/>
      <c r="DP186" s="230"/>
      <c r="DQ186" s="230"/>
      <c r="DR186" s="230"/>
      <c r="DS186" s="230"/>
      <c r="DT186" s="230"/>
      <c r="DU186" s="230"/>
      <c r="DV186" s="230"/>
      <c r="DW186" s="230"/>
      <c r="DX186" s="230"/>
      <c r="DY186" s="230"/>
      <c r="DZ186" s="230"/>
      <c r="EA186" s="230"/>
      <c r="EB186" s="230"/>
      <c r="EC186" s="230"/>
      <c r="ED186" s="230"/>
      <c r="EE186" s="230"/>
      <c r="EF186" s="230"/>
      <c r="EG186" s="230"/>
      <c r="EH186" s="230"/>
      <c r="EI186" s="230"/>
      <c r="EJ186" s="230"/>
      <c r="EK186" s="230"/>
      <c r="EL186" s="230"/>
      <c r="EM186" s="230"/>
      <c r="EN186" s="230"/>
      <c r="EO186" s="230"/>
      <c r="EP186" s="230"/>
      <c r="EQ186" s="230"/>
      <c r="ER186" s="230"/>
      <c r="ES186" s="230"/>
      <c r="ET186" s="230"/>
      <c r="EU186" s="230"/>
      <c r="EV186" s="230"/>
      <c r="EW186" s="230"/>
      <c r="EX186" s="230"/>
      <c r="EY186" s="230"/>
      <c r="EZ186" s="230"/>
      <c r="FA186" s="230"/>
      <c r="FB186" s="230"/>
      <c r="FC186" s="230"/>
      <c r="FD186" s="230"/>
      <c r="FE186" s="231"/>
      <c r="FF186" s="1"/>
      <c r="FG186" s="70"/>
      <c r="FH186" s="70"/>
      <c r="FI186" s="70"/>
    </row>
    <row r="187" spans="1:165" s="77" customFormat="1">
      <c r="A187" s="162" t="s">
        <v>291</v>
      </c>
      <c r="B187" s="71"/>
      <c r="C187" s="72"/>
      <c r="D187" s="73" t="s">
        <v>863</v>
      </c>
      <c r="E187" s="1">
        <v>4</v>
      </c>
      <c r="F187" s="96" t="s">
        <v>306</v>
      </c>
      <c r="G187" s="215">
        <f>G184*G186</f>
        <v>8848.2732106023195</v>
      </c>
      <c r="H187" s="215">
        <f t="shared" ref="H187:BE187" si="1148">H184*H186</f>
        <v>14628.865287721503</v>
      </c>
      <c r="I187" s="215">
        <f t="shared" si="1148"/>
        <v>29411.22026098752</v>
      </c>
      <c r="J187" s="215">
        <f t="shared" si="1148"/>
        <v>6268.1620520072565</v>
      </c>
      <c r="K187" s="215">
        <f t="shared" si="1148"/>
        <v>26689.518921002127</v>
      </c>
      <c r="L187" s="215">
        <f t="shared" si="1148"/>
        <v>168971.41223393296</v>
      </c>
      <c r="M187" s="215">
        <f t="shared" si="1148"/>
        <v>21179.214246322477</v>
      </c>
      <c r="N187" s="215">
        <f t="shared" si="1148"/>
        <v>38187.097375744444</v>
      </c>
      <c r="O187" s="215">
        <f t="shared" si="1148"/>
        <v>45269.701849025223</v>
      </c>
      <c r="P187" s="215">
        <f t="shared" si="1148"/>
        <v>44673.485466718797</v>
      </c>
      <c r="Q187" s="215">
        <f t="shared" si="1148"/>
        <v>64107.784036382654</v>
      </c>
      <c r="R187" s="215">
        <f t="shared" si="1148"/>
        <v>38121.019888292081</v>
      </c>
      <c r="S187" s="215">
        <f t="shared" si="1148"/>
        <v>47788.359691650548</v>
      </c>
      <c r="T187" s="215">
        <f t="shared" si="1148"/>
        <v>31465.880967224712</v>
      </c>
      <c r="U187" s="215">
        <f t="shared" si="1148"/>
        <v>36278.278984676646</v>
      </c>
      <c r="V187" s="215">
        <f t="shared" si="1148"/>
        <v>187954.14412534982</v>
      </c>
      <c r="W187" s="215">
        <f t="shared" si="1148"/>
        <v>32670.158022625925</v>
      </c>
      <c r="X187" s="215">
        <f t="shared" si="1148"/>
        <v>33481.342347015736</v>
      </c>
      <c r="Y187" s="215">
        <f t="shared" si="1148"/>
        <v>37955.382013679686</v>
      </c>
      <c r="Z187" s="215">
        <f t="shared" si="1148"/>
        <v>42709.164415495077</v>
      </c>
      <c r="AA187" s="215">
        <f t="shared" si="1148"/>
        <v>29954.544575916992</v>
      </c>
      <c r="AB187" s="215">
        <f t="shared" si="1148"/>
        <v>37165.079267019515</v>
      </c>
      <c r="AC187" s="215">
        <f t="shared" si="1148"/>
        <v>55993.385905454357</v>
      </c>
      <c r="AD187" s="215">
        <f t="shared" si="1148"/>
        <v>23498.550142761789</v>
      </c>
      <c r="AE187" s="215">
        <f t="shared" si="1148"/>
        <v>29275.144861259585</v>
      </c>
      <c r="AF187" s="215">
        <f t="shared" si="1148"/>
        <v>86056.696447828028</v>
      </c>
      <c r="AG187" s="215">
        <f t="shared" si="1148"/>
        <v>26746.045767829473</v>
      </c>
      <c r="AH187" s="215">
        <f t="shared" si="1148"/>
        <v>44518.618365672795</v>
      </c>
      <c r="AI187" s="215">
        <f t="shared" si="1148"/>
        <v>40349.590001175864</v>
      </c>
      <c r="AJ187" s="215">
        <f t="shared" si="1148"/>
        <v>103181.45364341291</v>
      </c>
      <c r="AK187" s="215">
        <f t="shared" si="1148"/>
        <v>61218.496074720315</v>
      </c>
      <c r="AL187" s="215">
        <f t="shared" si="1148"/>
        <v>112782.27940291479</v>
      </c>
      <c r="AM187" s="215">
        <f t="shared" si="1148"/>
        <v>44409.271803779389</v>
      </c>
      <c r="AN187" s="215">
        <f t="shared" si="1148"/>
        <v>67644.284190043662</v>
      </c>
      <c r="AO187" s="215">
        <f t="shared" si="1148"/>
        <v>14920.678983621781</v>
      </c>
      <c r="AP187" s="215">
        <f t="shared" si="1148"/>
        <v>120013.73627969509</v>
      </c>
      <c r="AQ187" s="215">
        <f t="shared" si="1148"/>
        <v>108557.47762040657</v>
      </c>
      <c r="AR187" s="215">
        <f t="shared" si="1148"/>
        <v>155891.17210005969</v>
      </c>
      <c r="AS187" s="215">
        <f t="shared" si="1148"/>
        <v>139993.55623637888</v>
      </c>
      <c r="AT187" s="215">
        <f t="shared" si="1148"/>
        <v>201268.64503187567</v>
      </c>
      <c r="AU187" s="215">
        <f t="shared" si="1148"/>
        <v>90949.931805769666</v>
      </c>
      <c r="AV187" s="215">
        <f t="shared" si="1148"/>
        <v>272513.69756336242</v>
      </c>
      <c r="AW187" s="215">
        <f t="shared" si="1148"/>
        <v>296855.25165294437</v>
      </c>
      <c r="AX187" s="215">
        <f t="shared" si="1148"/>
        <v>227118.38603568924</v>
      </c>
      <c r="AY187" s="215">
        <f t="shared" si="1148"/>
        <v>26776.516622010909</v>
      </c>
      <c r="AZ187" s="215">
        <f t="shared" si="1148"/>
        <v>216750.23641386503</v>
      </c>
      <c r="BA187" s="215">
        <f t="shared" si="1148"/>
        <v>102478.4004565581</v>
      </c>
      <c r="BB187" s="215">
        <f t="shared" si="1148"/>
        <v>89475.345177059629</v>
      </c>
      <c r="BC187" s="215">
        <f t="shared" si="1148"/>
        <v>92670.818175628476</v>
      </c>
      <c r="BD187" s="215">
        <f t="shared" si="1148"/>
        <v>322828.05953952757</v>
      </c>
      <c r="BE187" s="76">
        <f t="shared" si="1148"/>
        <v>4125053.5550649026</v>
      </c>
      <c r="BF187" s="215"/>
      <c r="BG187" s="215"/>
      <c r="BH187" s="215"/>
      <c r="BI187" s="215"/>
      <c r="BJ187" s="215"/>
      <c r="BK187" s="215"/>
      <c r="BL187" s="215"/>
      <c r="BM187" s="215"/>
      <c r="BN187" s="215"/>
      <c r="BO187" s="215"/>
      <c r="BP187" s="215"/>
      <c r="BQ187" s="215"/>
      <c r="BR187" s="215"/>
      <c r="BS187" s="215"/>
      <c r="BT187" s="215"/>
      <c r="BU187" s="215"/>
      <c r="BV187" s="215"/>
      <c r="BW187" s="215"/>
      <c r="BX187" s="215"/>
      <c r="BY187" s="215"/>
      <c r="BZ187" s="215"/>
      <c r="CA187" s="215"/>
      <c r="CB187" s="215"/>
      <c r="CC187" s="215"/>
      <c r="CD187" s="215"/>
      <c r="CE187" s="215"/>
      <c r="CF187" s="215"/>
      <c r="CG187" s="215"/>
      <c r="CH187" s="215"/>
      <c r="CI187" s="215"/>
      <c r="CJ187" s="215"/>
      <c r="CK187" s="215"/>
      <c r="CL187" s="215"/>
      <c r="CM187" s="215"/>
      <c r="CN187" s="215"/>
      <c r="CO187" s="215"/>
      <c r="CP187" s="215"/>
      <c r="CQ187" s="215"/>
      <c r="CR187" s="215"/>
      <c r="CS187" s="215"/>
      <c r="CT187" s="215"/>
      <c r="CU187" s="215"/>
      <c r="CV187" s="215"/>
      <c r="CW187" s="215"/>
      <c r="CX187" s="215"/>
      <c r="CY187" s="215"/>
      <c r="CZ187" s="215"/>
      <c r="DA187" s="215"/>
      <c r="DB187" s="215"/>
      <c r="DC187" s="215"/>
      <c r="DD187" s="215"/>
      <c r="DE187" s="76"/>
      <c r="DF187" s="70"/>
      <c r="DG187" s="230">
        <f t="shared" ref="DG187:EL187" si="1149">G186*DG$313</f>
        <v>384.80400000000003</v>
      </c>
      <c r="DH187" s="230">
        <f t="shared" si="1149"/>
        <v>291.73199999999997</v>
      </c>
      <c r="DI187" s="230">
        <f t="shared" si="1149"/>
        <v>382.80900000000003</v>
      </c>
      <c r="DJ187" s="230">
        <f t="shared" si="1149"/>
        <v>424.45200000000006</v>
      </c>
      <c r="DK187" s="230">
        <f t="shared" si="1149"/>
        <v>353.53500000000003</v>
      </c>
      <c r="DL187" s="230">
        <f t="shared" si="1149"/>
        <v>1025.2760000000001</v>
      </c>
      <c r="DM187" s="230">
        <f t="shared" si="1149"/>
        <v>326.34000000000003</v>
      </c>
      <c r="DN187" s="230">
        <f t="shared" si="1149"/>
        <v>257.88</v>
      </c>
      <c r="DO187" s="230">
        <f t="shared" si="1149"/>
        <v>669.48</v>
      </c>
      <c r="DP187" s="230">
        <f t="shared" si="1149"/>
        <v>475.02</v>
      </c>
      <c r="DQ187" s="230">
        <f t="shared" si="1149"/>
        <v>352.59000000000003</v>
      </c>
      <c r="DR187" s="230">
        <f t="shared" si="1149"/>
        <v>379.68000000000006</v>
      </c>
      <c r="DS187" s="230">
        <f t="shared" si="1149"/>
        <v>343.28700000000003</v>
      </c>
      <c r="DT187" s="230">
        <f t="shared" si="1149"/>
        <v>332.01</v>
      </c>
      <c r="DU187" s="230">
        <f t="shared" si="1149"/>
        <v>309.75</v>
      </c>
      <c r="DV187" s="230">
        <f t="shared" si="1149"/>
        <v>674.68499999999995</v>
      </c>
      <c r="DW187" s="230">
        <f t="shared" si="1149"/>
        <v>257.88</v>
      </c>
      <c r="DX187" s="230">
        <f t="shared" si="1149"/>
        <v>297.27600000000001</v>
      </c>
      <c r="DY187" s="230">
        <f t="shared" si="1149"/>
        <v>410.55</v>
      </c>
      <c r="DZ187" s="230">
        <f t="shared" si="1149"/>
        <v>331.02300000000002</v>
      </c>
      <c r="EA187" s="230">
        <f t="shared" si="1149"/>
        <v>218.4</v>
      </c>
      <c r="EB187" s="230">
        <f t="shared" si="1149"/>
        <v>241.29000000000002</v>
      </c>
      <c r="EC187" s="230">
        <f t="shared" si="1149"/>
        <v>543.27</v>
      </c>
      <c r="ED187" s="230">
        <f t="shared" si="1149"/>
        <v>195.09000000000003</v>
      </c>
      <c r="EE187" s="230">
        <f t="shared" si="1149"/>
        <v>238.518</v>
      </c>
      <c r="EF187" s="230">
        <f t="shared" si="1149"/>
        <v>340.83000000000004</v>
      </c>
      <c r="EG187" s="230">
        <f t="shared" si="1149"/>
        <v>264.39000000000004</v>
      </c>
      <c r="EH187" s="230">
        <f t="shared" si="1149"/>
        <v>217.98</v>
      </c>
      <c r="EI187" s="230">
        <f t="shared" si="1149"/>
        <v>605.43000000000006</v>
      </c>
      <c r="EJ187" s="230">
        <f t="shared" si="1149"/>
        <v>293.58000000000004</v>
      </c>
      <c r="EK187" s="230">
        <f t="shared" si="1149"/>
        <v>447.3</v>
      </c>
      <c r="EL187" s="230">
        <f t="shared" si="1149"/>
        <v>206.43</v>
      </c>
      <c r="EM187" s="230">
        <f t="shared" ref="EM187:FD187" si="1150">AM186*EM$313</f>
        <v>518.93100000000004</v>
      </c>
      <c r="EN187" s="230">
        <f t="shared" si="1150"/>
        <v>623.19600000000003</v>
      </c>
      <c r="EO187" s="230">
        <f t="shared" si="1150"/>
        <v>535.01700000000005</v>
      </c>
      <c r="EP187" s="230">
        <f t="shared" si="1150"/>
        <v>452.59200000000004</v>
      </c>
      <c r="EQ187" s="230">
        <f t="shared" si="1150"/>
        <v>281.40000000000003</v>
      </c>
      <c r="ER187" s="230">
        <f t="shared" si="1150"/>
        <v>360.80100000000004</v>
      </c>
      <c r="ES187" s="230">
        <f t="shared" si="1150"/>
        <v>545.43300000000011</v>
      </c>
      <c r="ET187" s="230">
        <f t="shared" si="1150"/>
        <v>262.5</v>
      </c>
      <c r="EU187" s="230">
        <f t="shared" si="1150"/>
        <v>316.26</v>
      </c>
      <c r="EV187" s="230">
        <f t="shared" si="1150"/>
        <v>294.20999999999998</v>
      </c>
      <c r="EW187" s="230">
        <f t="shared" si="1150"/>
        <v>233.10000000000002</v>
      </c>
      <c r="EX187" s="230">
        <f t="shared" si="1150"/>
        <v>147.21</v>
      </c>
      <c r="EY187" s="230">
        <f t="shared" si="1150"/>
        <v>377.16</v>
      </c>
      <c r="EZ187" s="230">
        <f t="shared" si="1150"/>
        <v>430.29</v>
      </c>
      <c r="FA187" s="230">
        <f t="shared" si="1150"/>
        <v>625.16999999999996</v>
      </c>
      <c r="FB187" s="230">
        <f t="shared" si="1150"/>
        <v>708.12</v>
      </c>
      <c r="FC187" s="230">
        <f t="shared" si="1150"/>
        <v>656.88</v>
      </c>
      <c r="FD187" s="230">
        <f t="shared" si="1150"/>
        <v>596.755</v>
      </c>
      <c r="FE187" s="231"/>
      <c r="FF187" s="1"/>
      <c r="FG187" s="70"/>
      <c r="FH187" s="70"/>
      <c r="FI187" s="70"/>
    </row>
    <row r="188" spans="1:165" s="77" customFormat="1">
      <c r="B188" s="71"/>
      <c r="C188" s="72"/>
      <c r="D188" s="73"/>
      <c r="E188" s="73"/>
      <c r="F188" s="96"/>
      <c r="G188" s="215"/>
      <c r="H188" s="215"/>
      <c r="I188" s="215"/>
      <c r="J188" s="215"/>
      <c r="K188" s="215"/>
      <c r="L188" s="215"/>
      <c r="M188" s="215"/>
      <c r="N188" s="215"/>
      <c r="O188" s="215"/>
      <c r="P188" s="215"/>
      <c r="Q188" s="215"/>
      <c r="R188" s="215"/>
      <c r="S188" s="215"/>
      <c r="T188" s="215"/>
      <c r="U188" s="215"/>
      <c r="V188" s="215"/>
      <c r="W188" s="215"/>
      <c r="X188" s="215"/>
      <c r="Y188" s="215"/>
      <c r="Z188" s="215"/>
      <c r="AA188" s="215"/>
      <c r="AB188" s="215"/>
      <c r="AC188" s="215"/>
      <c r="AD188" s="215"/>
      <c r="AE188" s="215"/>
      <c r="AF188" s="215"/>
      <c r="AG188" s="215"/>
      <c r="AH188" s="215"/>
      <c r="AI188" s="215"/>
      <c r="AJ188" s="215"/>
      <c r="AK188" s="215"/>
      <c r="AL188" s="215"/>
      <c r="AM188" s="215"/>
      <c r="AN188" s="215"/>
      <c r="AO188" s="215"/>
      <c r="AP188" s="215"/>
      <c r="AQ188" s="215"/>
      <c r="AR188" s="215"/>
      <c r="AS188" s="215"/>
      <c r="AT188" s="215"/>
      <c r="AU188" s="215"/>
      <c r="AV188" s="215"/>
      <c r="AW188" s="215"/>
      <c r="AX188" s="215"/>
      <c r="AY188" s="215"/>
      <c r="AZ188" s="215"/>
      <c r="BA188" s="215"/>
      <c r="BB188" s="215"/>
      <c r="BC188" s="215"/>
      <c r="BD188" s="215"/>
      <c r="BE188" s="76"/>
      <c r="BF188" s="215"/>
      <c r="BG188" s="215"/>
      <c r="BH188" s="215"/>
      <c r="BI188" s="215"/>
      <c r="BJ188" s="215"/>
      <c r="BK188" s="215"/>
      <c r="BL188" s="215"/>
      <c r="BM188" s="215"/>
      <c r="BN188" s="215"/>
      <c r="BO188" s="215"/>
      <c r="BP188" s="215"/>
      <c r="BQ188" s="215"/>
      <c r="BR188" s="215"/>
      <c r="BS188" s="215"/>
      <c r="BT188" s="215"/>
      <c r="BU188" s="215"/>
      <c r="BV188" s="215"/>
      <c r="BW188" s="215"/>
      <c r="BX188" s="215"/>
      <c r="BY188" s="215"/>
      <c r="BZ188" s="215"/>
      <c r="CA188" s="215"/>
      <c r="CB188" s="215"/>
      <c r="CC188" s="215"/>
      <c r="CD188" s="215"/>
      <c r="CE188" s="215"/>
      <c r="CF188" s="215"/>
      <c r="CG188" s="215"/>
      <c r="CH188" s="215"/>
      <c r="CI188" s="215"/>
      <c r="CJ188" s="215"/>
      <c r="CK188" s="215"/>
      <c r="CL188" s="215"/>
      <c r="CM188" s="215"/>
      <c r="CN188" s="215"/>
      <c r="CO188" s="215"/>
      <c r="CP188" s="215"/>
      <c r="CQ188" s="215"/>
      <c r="CR188" s="215"/>
      <c r="CS188" s="215"/>
      <c r="CT188" s="215"/>
      <c r="CU188" s="215"/>
      <c r="CV188" s="215"/>
      <c r="CW188" s="215"/>
      <c r="CX188" s="215"/>
      <c r="CY188" s="215"/>
      <c r="CZ188" s="215"/>
      <c r="DA188" s="215"/>
      <c r="DB188" s="215"/>
      <c r="DC188" s="215"/>
      <c r="DD188" s="215"/>
      <c r="DE188" s="76"/>
      <c r="DF188" s="70"/>
      <c r="DG188" s="230"/>
      <c r="DH188" s="230"/>
      <c r="DI188" s="230"/>
      <c r="DJ188" s="230"/>
      <c r="DK188" s="230"/>
      <c r="DL188" s="230"/>
      <c r="DM188" s="230"/>
      <c r="DN188" s="230"/>
      <c r="DO188" s="230"/>
      <c r="DP188" s="230"/>
      <c r="DQ188" s="230"/>
      <c r="DR188" s="230"/>
      <c r="DS188" s="230"/>
      <c r="DT188" s="230"/>
      <c r="DU188" s="230"/>
      <c r="DV188" s="230"/>
      <c r="DW188" s="230"/>
      <c r="DX188" s="230"/>
      <c r="DY188" s="230"/>
      <c r="DZ188" s="230"/>
      <c r="EA188" s="230"/>
      <c r="EB188" s="230"/>
      <c r="EC188" s="230"/>
      <c r="ED188" s="230"/>
      <c r="EE188" s="230"/>
      <c r="EF188" s="230"/>
      <c r="EG188" s="230"/>
      <c r="EH188" s="230"/>
      <c r="EI188" s="230"/>
      <c r="EJ188" s="230"/>
      <c r="EK188" s="230"/>
      <c r="EL188" s="230"/>
      <c r="EM188" s="230"/>
      <c r="EN188" s="230"/>
      <c r="EO188" s="230"/>
      <c r="EP188" s="230"/>
      <c r="EQ188" s="230"/>
      <c r="ER188" s="230"/>
      <c r="ES188" s="230"/>
      <c r="ET188" s="230"/>
      <c r="EU188" s="230"/>
      <c r="EV188" s="230"/>
      <c r="EW188" s="230"/>
      <c r="EX188" s="230"/>
      <c r="EY188" s="230"/>
      <c r="EZ188" s="230"/>
      <c r="FA188" s="230"/>
      <c r="FB188" s="230"/>
      <c r="FC188" s="230"/>
      <c r="FD188" s="230"/>
      <c r="FE188" s="231"/>
      <c r="FF188" s="1"/>
      <c r="FG188" s="70"/>
      <c r="FH188" s="70"/>
      <c r="FI188" s="70"/>
    </row>
    <row r="189" spans="1:165">
      <c r="A189" s="70" t="s">
        <v>215</v>
      </c>
      <c r="B189" s="2"/>
      <c r="C189" s="37" t="s">
        <v>565</v>
      </c>
      <c r="D189" s="1">
        <v>1</v>
      </c>
      <c r="E189" s="1">
        <v>4</v>
      </c>
      <c r="F189" s="96" t="s">
        <v>306</v>
      </c>
      <c r="G189" s="7">
        <v>0</v>
      </c>
      <c r="H189" s="215">
        <v>0</v>
      </c>
      <c r="I189" s="215">
        <v>0</v>
      </c>
      <c r="J189" s="215">
        <v>0</v>
      </c>
      <c r="K189" s="215">
        <v>0</v>
      </c>
      <c r="L189" s="215">
        <v>0</v>
      </c>
      <c r="M189" s="215">
        <v>0</v>
      </c>
      <c r="N189" s="215">
        <v>0</v>
      </c>
      <c r="O189" s="215">
        <v>0</v>
      </c>
      <c r="P189" s="215">
        <v>0</v>
      </c>
      <c r="Q189" s="215">
        <v>0</v>
      </c>
      <c r="R189" s="215">
        <v>0</v>
      </c>
      <c r="S189" s="215">
        <v>0</v>
      </c>
      <c r="T189" s="215">
        <v>0</v>
      </c>
      <c r="U189" s="215">
        <v>0</v>
      </c>
      <c r="V189" s="215">
        <v>0</v>
      </c>
      <c r="W189" s="215">
        <v>0</v>
      </c>
      <c r="X189" s="215">
        <v>0</v>
      </c>
      <c r="Y189" s="215">
        <v>0</v>
      </c>
      <c r="Z189" s="215">
        <v>0</v>
      </c>
      <c r="AA189" s="215">
        <v>0</v>
      </c>
      <c r="AB189" s="215">
        <v>0</v>
      </c>
      <c r="AC189" s="215">
        <v>0</v>
      </c>
      <c r="AD189" s="215">
        <v>0</v>
      </c>
      <c r="AE189" s="215">
        <v>0</v>
      </c>
      <c r="AF189" s="215">
        <v>0</v>
      </c>
      <c r="AG189" s="215">
        <v>0</v>
      </c>
      <c r="AH189" s="215">
        <v>0</v>
      </c>
      <c r="AI189" s="215">
        <v>0</v>
      </c>
      <c r="AJ189" s="215">
        <v>0</v>
      </c>
      <c r="AK189" s="215">
        <v>0</v>
      </c>
      <c r="AL189" s="215">
        <v>0</v>
      </c>
      <c r="AM189" s="215">
        <v>0</v>
      </c>
      <c r="AN189" s="215">
        <v>0</v>
      </c>
      <c r="AO189" s="215">
        <v>0</v>
      </c>
      <c r="AP189" s="215">
        <v>0</v>
      </c>
      <c r="AQ189" s="215">
        <v>0</v>
      </c>
      <c r="AR189" s="215">
        <v>0</v>
      </c>
      <c r="AS189" s="215">
        <v>0</v>
      </c>
      <c r="AT189" s="215">
        <v>4180.4894413354341</v>
      </c>
      <c r="AU189" s="215">
        <v>0</v>
      </c>
      <c r="AV189" s="215">
        <v>0</v>
      </c>
      <c r="AW189" s="215">
        <v>0</v>
      </c>
      <c r="AX189" s="215">
        <v>0</v>
      </c>
      <c r="AY189" s="215">
        <v>0</v>
      </c>
      <c r="AZ189" s="215">
        <v>3847.8775279033835</v>
      </c>
      <c r="BA189" s="215">
        <v>0</v>
      </c>
      <c r="BB189" s="215">
        <v>0</v>
      </c>
      <c r="BC189" s="215">
        <v>0</v>
      </c>
      <c r="BD189" s="215">
        <v>2842.7267331911717</v>
      </c>
      <c r="BE189" s="76">
        <f>SUM(G189:BD189)</f>
        <v>10871.093702429989</v>
      </c>
      <c r="BF189" s="215"/>
      <c r="BG189" s="215">
        <f>G189*DG189</f>
        <v>0</v>
      </c>
      <c r="BH189" s="215">
        <f t="shared" ref="BH189:DD191" si="1151">H189*DH189</f>
        <v>0</v>
      </c>
      <c r="BI189" s="215">
        <f t="shared" si="1151"/>
        <v>0</v>
      </c>
      <c r="BJ189" s="215">
        <f t="shared" si="1151"/>
        <v>0</v>
      </c>
      <c r="BK189" s="215">
        <f t="shared" si="1151"/>
        <v>0</v>
      </c>
      <c r="BL189" s="215">
        <f t="shared" si="1151"/>
        <v>0</v>
      </c>
      <c r="BM189" s="215">
        <f t="shared" si="1151"/>
        <v>0</v>
      </c>
      <c r="BN189" s="215">
        <f t="shared" si="1151"/>
        <v>0</v>
      </c>
      <c r="BO189" s="215">
        <f t="shared" si="1151"/>
        <v>0</v>
      </c>
      <c r="BP189" s="215">
        <f t="shared" si="1151"/>
        <v>0</v>
      </c>
      <c r="BQ189" s="215">
        <f t="shared" si="1151"/>
        <v>0</v>
      </c>
      <c r="BR189" s="215">
        <f t="shared" si="1151"/>
        <v>0</v>
      </c>
      <c r="BS189" s="215">
        <f t="shared" si="1151"/>
        <v>0</v>
      </c>
      <c r="BT189" s="215">
        <f t="shared" si="1151"/>
        <v>0</v>
      </c>
      <c r="BU189" s="215">
        <f t="shared" si="1151"/>
        <v>0</v>
      </c>
      <c r="BV189" s="215">
        <f t="shared" si="1151"/>
        <v>0</v>
      </c>
      <c r="BW189" s="215">
        <f t="shared" si="1151"/>
        <v>0</v>
      </c>
      <c r="BX189" s="215">
        <f t="shared" si="1151"/>
        <v>0</v>
      </c>
      <c r="BY189" s="215">
        <f t="shared" si="1151"/>
        <v>0</v>
      </c>
      <c r="BZ189" s="215">
        <f t="shared" si="1151"/>
        <v>0</v>
      </c>
      <c r="CA189" s="215">
        <f t="shared" si="1151"/>
        <v>0</v>
      </c>
      <c r="CB189" s="215">
        <f t="shared" si="1151"/>
        <v>0</v>
      </c>
      <c r="CC189" s="215">
        <f t="shared" si="1151"/>
        <v>0</v>
      </c>
      <c r="CD189" s="215">
        <f t="shared" si="1151"/>
        <v>0</v>
      </c>
      <c r="CE189" s="215">
        <f t="shared" si="1151"/>
        <v>0</v>
      </c>
      <c r="CF189" s="215">
        <f t="shared" si="1151"/>
        <v>0</v>
      </c>
      <c r="CG189" s="215">
        <f t="shared" si="1151"/>
        <v>0</v>
      </c>
      <c r="CH189" s="215">
        <f t="shared" si="1151"/>
        <v>0</v>
      </c>
      <c r="CI189" s="215">
        <f t="shared" si="1151"/>
        <v>0</v>
      </c>
      <c r="CJ189" s="215">
        <f t="shared" si="1151"/>
        <v>0</v>
      </c>
      <c r="CK189" s="215">
        <f t="shared" si="1151"/>
        <v>0</v>
      </c>
      <c r="CL189" s="215">
        <f t="shared" si="1151"/>
        <v>0</v>
      </c>
      <c r="CM189" s="215">
        <f t="shared" si="1151"/>
        <v>0</v>
      </c>
      <c r="CN189" s="215">
        <f t="shared" si="1151"/>
        <v>0</v>
      </c>
      <c r="CO189" s="215">
        <f t="shared" si="1151"/>
        <v>0</v>
      </c>
      <c r="CP189" s="215">
        <f t="shared" si="1151"/>
        <v>0</v>
      </c>
      <c r="CQ189" s="215">
        <f t="shared" si="1151"/>
        <v>0</v>
      </c>
      <c r="CR189" s="215">
        <f t="shared" si="1151"/>
        <v>0</v>
      </c>
      <c r="CS189" s="215">
        <f t="shared" si="1151"/>
        <v>0</v>
      </c>
      <c r="CT189" s="215">
        <f t="shared" si="1151"/>
        <v>2019423.7731170813</v>
      </c>
      <c r="CU189" s="215">
        <f t="shared" si="1151"/>
        <v>0</v>
      </c>
      <c r="CV189" s="215">
        <f t="shared" si="1151"/>
        <v>0</v>
      </c>
      <c r="CW189" s="215">
        <f t="shared" si="1151"/>
        <v>0</v>
      </c>
      <c r="CX189" s="215">
        <f t="shared" si="1151"/>
        <v>0</v>
      </c>
      <c r="CY189" s="215">
        <f t="shared" si="1151"/>
        <v>0</v>
      </c>
      <c r="CZ189" s="215">
        <f t="shared" si="1151"/>
        <v>1741794.4013966103</v>
      </c>
      <c r="DA189" s="215">
        <f t="shared" si="1151"/>
        <v>0</v>
      </c>
      <c r="DB189" s="215">
        <f t="shared" si="1151"/>
        <v>0</v>
      </c>
      <c r="DC189" s="215">
        <f t="shared" si="1151"/>
        <v>0</v>
      </c>
      <c r="DD189" s="215">
        <f t="shared" si="1151"/>
        <v>1286799.1438570507</v>
      </c>
      <c r="DE189" s="76">
        <f>SUM(BG189:DD189)</f>
        <v>5048017.3183707427</v>
      </c>
      <c r="DF189" s="70"/>
      <c r="DG189" s="230">
        <f>'(3) HH &amp; income data inputs'!DG96</f>
        <v>443.45241331112419</v>
      </c>
      <c r="DH189" s="230">
        <f>'(3) HH &amp; income data inputs'!DH96</f>
        <v>443.45241331112419</v>
      </c>
      <c r="DI189" s="230">
        <f>'(3) HH &amp; income data inputs'!DI96</f>
        <v>443.45241331112419</v>
      </c>
      <c r="DJ189" s="230">
        <f>'(3) HH &amp; income data inputs'!DJ96</f>
        <v>825.05453597519022</v>
      </c>
      <c r="DK189" s="230">
        <f>'(3) HH &amp; income data inputs'!DK96</f>
        <v>443.45241331112419</v>
      </c>
      <c r="DL189" s="230">
        <f>'(3) HH &amp; income data inputs'!DL96</f>
        <v>443.45241331112419</v>
      </c>
      <c r="DM189" s="230">
        <f>'(3) HH &amp; income data inputs'!DM96</f>
        <v>401.89053207189346</v>
      </c>
      <c r="DN189" s="230">
        <f>'(3) HH &amp; income data inputs'!DN96</f>
        <v>401.89053207189346</v>
      </c>
      <c r="DO189" s="230">
        <f>'(3) HH &amp; income data inputs'!DO96</f>
        <v>401.89053207189346</v>
      </c>
      <c r="DP189" s="230">
        <f>'(3) HH &amp; income data inputs'!DP96</f>
        <v>401.89053207189346</v>
      </c>
      <c r="DQ189" s="230">
        <f>'(3) HH &amp; income data inputs'!DQ96</f>
        <v>401.89053207189346</v>
      </c>
      <c r="DR189" s="230">
        <f>'(3) HH &amp; income data inputs'!DR96</f>
        <v>401.89053207189346</v>
      </c>
      <c r="DS189" s="230">
        <f>'(3) HH &amp; income data inputs'!DS96</f>
        <v>483.05917320341024</v>
      </c>
      <c r="DT189" s="230">
        <f>'(3) HH &amp; income data inputs'!DT96</f>
        <v>483.05917320341024</v>
      </c>
      <c r="DU189" s="230">
        <f>'(3) HH &amp; income data inputs'!DU96</f>
        <v>483.05917320341024</v>
      </c>
      <c r="DV189" s="230">
        <f>'(3) HH &amp; income data inputs'!DV96</f>
        <v>483.05917320341024</v>
      </c>
      <c r="DW189" s="230">
        <f>'(3) HH &amp; income data inputs'!DW96</f>
        <v>483.05917320341024</v>
      </c>
      <c r="DX189" s="230">
        <f>'(3) HH &amp; income data inputs'!DX96</f>
        <v>483.05917320341024</v>
      </c>
      <c r="DY189" s="230">
        <f>'(3) HH &amp; income data inputs'!DY96</f>
        <v>483.05917320341024</v>
      </c>
      <c r="DZ189" s="230">
        <f>'(3) HH &amp; income data inputs'!DZ96</f>
        <v>483.05917320341024</v>
      </c>
      <c r="EA189" s="230">
        <f>'(3) HH &amp; income data inputs'!EA96</f>
        <v>452.66367985097293</v>
      </c>
      <c r="EB189" s="230">
        <f>'(3) HH &amp; income data inputs'!EB96</f>
        <v>452.66367985097293</v>
      </c>
      <c r="EC189" s="230">
        <f>'(3) HH &amp; income data inputs'!EC96</f>
        <v>483.05917320341024</v>
      </c>
      <c r="ED189" s="230">
        <f>'(3) HH &amp; income data inputs'!ED96</f>
        <v>452.66367985097293</v>
      </c>
      <c r="EE189" s="230">
        <f>'(3) HH &amp; income data inputs'!EE96</f>
        <v>483.05917320341024</v>
      </c>
      <c r="EF189" s="230">
        <f>'(3) HH &amp; income data inputs'!EF96</f>
        <v>452.66367985097293</v>
      </c>
      <c r="EG189" s="230">
        <f>'(3) HH &amp; income data inputs'!EG96</f>
        <v>452.66367985097293</v>
      </c>
      <c r="EH189" s="230">
        <f>'(3) HH &amp; income data inputs'!EH96</f>
        <v>452.66367985097293</v>
      </c>
      <c r="EI189" s="230">
        <f>'(3) HH &amp; income data inputs'!EI96</f>
        <v>410.24549582113423</v>
      </c>
      <c r="EJ189" s="230">
        <f>'(3) HH &amp; income data inputs'!EJ96</f>
        <v>410.24549582113423</v>
      </c>
      <c r="EK189" s="230">
        <f>'(3) HH &amp; income data inputs'!EK96</f>
        <v>410.24549582113423</v>
      </c>
      <c r="EL189" s="230">
        <f>'(3) HH &amp; income data inputs'!EL96</f>
        <v>410.24549582113423</v>
      </c>
      <c r="EM189" s="230">
        <f>'(3) HH &amp; income data inputs'!EM96</f>
        <v>483.05917320341024</v>
      </c>
      <c r="EN189" s="230">
        <f>'(3) HH &amp; income data inputs'!EN96</f>
        <v>483.05917320341024</v>
      </c>
      <c r="EO189" s="230">
        <f>'(3) HH &amp; income data inputs'!EO96</f>
        <v>483.05917320341024</v>
      </c>
      <c r="EP189" s="230">
        <f>'(3) HH &amp; income data inputs'!EP96</f>
        <v>483.05917320341024</v>
      </c>
      <c r="EQ189" s="230">
        <f>'(3) HH &amp; income data inputs'!EQ96</f>
        <v>483.05917320341024</v>
      </c>
      <c r="ER189" s="230">
        <f>'(3) HH &amp; income data inputs'!ER96</f>
        <v>483.05917320341024</v>
      </c>
      <c r="ES189" s="230">
        <f>'(3) HH &amp; income data inputs'!ES96</f>
        <v>483.05917320341024</v>
      </c>
      <c r="ET189" s="230">
        <f>'(3) HH &amp; income data inputs'!ET96</f>
        <v>483.05917320341024</v>
      </c>
      <c r="EU189" s="230">
        <f>'(3) HH &amp; income data inputs'!EU96</f>
        <v>483.05917320341024</v>
      </c>
      <c r="EV189" s="230">
        <f>'(3) HH &amp; income data inputs'!EV96</f>
        <v>483.05917320341024</v>
      </c>
      <c r="EW189" s="230">
        <f>'(3) HH &amp; income data inputs'!EW96</f>
        <v>452.66367985097293</v>
      </c>
      <c r="EX189" s="230">
        <f>'(3) HH &amp; income data inputs'!EX96</f>
        <v>452.66367985097293</v>
      </c>
      <c r="EY189" s="230">
        <f>'(3) HH &amp; income data inputs'!EY96</f>
        <v>452.66367985097293</v>
      </c>
      <c r="EZ189" s="230">
        <f>'(3) HH &amp; income data inputs'!EZ96</f>
        <v>452.66367985097293</v>
      </c>
      <c r="FA189" s="230">
        <f>'(3) HH &amp; income data inputs'!FA96</f>
        <v>452.66367985097293</v>
      </c>
      <c r="FB189" s="230">
        <f>'(3) HH &amp; income data inputs'!FB96</f>
        <v>452.66367985097293</v>
      </c>
      <c r="FC189" s="230">
        <f>'(3) HH &amp; income data inputs'!FC96</f>
        <v>452.66367985097293</v>
      </c>
      <c r="FD189" s="230">
        <f>'(3) HH &amp; income data inputs'!FD96</f>
        <v>452.66367985097293</v>
      </c>
      <c r="FE189" s="231">
        <f>DE189/BE189</f>
        <v>464.3522957807246</v>
      </c>
    </row>
    <row r="190" spans="1:165">
      <c r="A190" s="70" t="s">
        <v>710</v>
      </c>
      <c r="B190" s="2"/>
      <c r="C190" s="37" t="s">
        <v>307</v>
      </c>
      <c r="D190" s="1">
        <v>2</v>
      </c>
      <c r="E190" s="1">
        <v>4</v>
      </c>
      <c r="F190" s="96" t="s">
        <v>306</v>
      </c>
      <c r="G190" s="7">
        <v>0</v>
      </c>
      <c r="H190" s="215">
        <v>0</v>
      </c>
      <c r="I190" s="215">
        <v>0</v>
      </c>
      <c r="J190" s="215">
        <v>0</v>
      </c>
      <c r="K190" s="215">
        <v>0</v>
      </c>
      <c r="L190" s="215">
        <v>0</v>
      </c>
      <c r="M190" s="215">
        <v>0</v>
      </c>
      <c r="N190" s="215">
        <v>0</v>
      </c>
      <c r="O190" s="215">
        <v>791.12843210834035</v>
      </c>
      <c r="P190" s="215">
        <v>0</v>
      </c>
      <c r="Q190" s="215">
        <v>0</v>
      </c>
      <c r="R190" s="215">
        <v>0</v>
      </c>
      <c r="S190" s="215">
        <v>0</v>
      </c>
      <c r="T190" s="215">
        <v>0</v>
      </c>
      <c r="U190" s="215">
        <v>0</v>
      </c>
      <c r="V190" s="215">
        <v>0</v>
      </c>
      <c r="W190" s="215">
        <v>0</v>
      </c>
      <c r="X190" s="215">
        <v>0</v>
      </c>
      <c r="Y190" s="215">
        <v>0</v>
      </c>
      <c r="Z190" s="215">
        <v>0</v>
      </c>
      <c r="AA190" s="215">
        <v>0</v>
      </c>
      <c r="AB190" s="215">
        <v>0</v>
      </c>
      <c r="AC190" s="215">
        <v>0</v>
      </c>
      <c r="AD190" s="215">
        <v>0</v>
      </c>
      <c r="AE190" s="215">
        <v>0</v>
      </c>
      <c r="AF190" s="215">
        <v>0</v>
      </c>
      <c r="AG190" s="215">
        <v>0</v>
      </c>
      <c r="AH190" s="215">
        <v>0</v>
      </c>
      <c r="AI190" s="215">
        <v>0</v>
      </c>
      <c r="AJ190" s="215">
        <v>0</v>
      </c>
      <c r="AK190" s="215">
        <v>0</v>
      </c>
      <c r="AL190" s="215">
        <v>0</v>
      </c>
      <c r="AM190" s="215">
        <v>0</v>
      </c>
      <c r="AN190" s="215">
        <v>0</v>
      </c>
      <c r="AO190" s="215">
        <v>0</v>
      </c>
      <c r="AP190" s="215">
        <v>1733.9343479438567</v>
      </c>
      <c r="AQ190" s="215">
        <v>0</v>
      </c>
      <c r="AR190" s="215">
        <v>630.46705852785601</v>
      </c>
      <c r="AS190" s="215">
        <v>0</v>
      </c>
      <c r="AT190" s="215">
        <v>10596.206475769019</v>
      </c>
      <c r="AU190" s="215">
        <v>2538.3946502231352</v>
      </c>
      <c r="AV190" s="215">
        <v>14361.02865846615</v>
      </c>
      <c r="AW190" s="215">
        <v>0</v>
      </c>
      <c r="AX190" s="215">
        <v>2466.3662119245791</v>
      </c>
      <c r="AY190" s="215">
        <v>0</v>
      </c>
      <c r="AZ190" s="215">
        <v>19385.208920394554</v>
      </c>
      <c r="BA190" s="215">
        <v>0</v>
      </c>
      <c r="BB190" s="215">
        <v>0</v>
      </c>
      <c r="BC190" s="215">
        <v>0</v>
      </c>
      <c r="BD190" s="215">
        <v>10926.93504165272</v>
      </c>
      <c r="BE190" s="76">
        <f t="shared" ref="BE190:BE223" si="1152">SUM(G190:BD190)</f>
        <v>63429.66979701021</v>
      </c>
      <c r="BF190" s="215"/>
      <c r="BG190" s="215">
        <f>G190*DG190</f>
        <v>0</v>
      </c>
      <c r="BH190" s="215">
        <f t="shared" si="1151"/>
        <v>0</v>
      </c>
      <c r="BI190" s="215">
        <f t="shared" si="1151"/>
        <v>0</v>
      </c>
      <c r="BJ190" s="215">
        <f t="shared" si="1151"/>
        <v>0</v>
      </c>
      <c r="BK190" s="215">
        <f t="shared" si="1151"/>
        <v>0</v>
      </c>
      <c r="BL190" s="215">
        <f t="shared" si="1151"/>
        <v>0</v>
      </c>
      <c r="BM190" s="215">
        <f t="shared" si="1151"/>
        <v>0</v>
      </c>
      <c r="BN190" s="215">
        <f t="shared" si="1151"/>
        <v>0</v>
      </c>
      <c r="BO190" s="215">
        <f t="shared" si="1151"/>
        <v>334054.65166139923</v>
      </c>
      <c r="BP190" s="215">
        <f t="shared" si="1151"/>
        <v>0</v>
      </c>
      <c r="BQ190" s="215">
        <f t="shared" si="1151"/>
        <v>0</v>
      </c>
      <c r="BR190" s="215">
        <f t="shared" si="1151"/>
        <v>0</v>
      </c>
      <c r="BS190" s="215">
        <f t="shared" si="1151"/>
        <v>0</v>
      </c>
      <c r="BT190" s="215">
        <f t="shared" si="1151"/>
        <v>0</v>
      </c>
      <c r="BU190" s="215">
        <f t="shared" si="1151"/>
        <v>0</v>
      </c>
      <c r="BV190" s="215">
        <f t="shared" si="1151"/>
        <v>0</v>
      </c>
      <c r="BW190" s="215">
        <f t="shared" si="1151"/>
        <v>0</v>
      </c>
      <c r="BX190" s="215">
        <f t="shared" si="1151"/>
        <v>0</v>
      </c>
      <c r="BY190" s="215">
        <f t="shared" si="1151"/>
        <v>0</v>
      </c>
      <c r="BZ190" s="215">
        <f t="shared" si="1151"/>
        <v>0</v>
      </c>
      <c r="CA190" s="215">
        <f t="shared" si="1151"/>
        <v>0</v>
      </c>
      <c r="CB190" s="215">
        <f t="shared" si="1151"/>
        <v>0</v>
      </c>
      <c r="CC190" s="215">
        <f t="shared" si="1151"/>
        <v>0</v>
      </c>
      <c r="CD190" s="215">
        <f t="shared" si="1151"/>
        <v>0</v>
      </c>
      <c r="CE190" s="215">
        <f t="shared" si="1151"/>
        <v>0</v>
      </c>
      <c r="CF190" s="215">
        <f t="shared" si="1151"/>
        <v>0</v>
      </c>
      <c r="CG190" s="215">
        <f t="shared" si="1151"/>
        <v>0</v>
      </c>
      <c r="CH190" s="215">
        <f t="shared" si="1151"/>
        <v>0</v>
      </c>
      <c r="CI190" s="215">
        <f t="shared" si="1151"/>
        <v>0</v>
      </c>
      <c r="CJ190" s="215">
        <f t="shared" si="1151"/>
        <v>0</v>
      </c>
      <c r="CK190" s="215">
        <f t="shared" si="1151"/>
        <v>0</v>
      </c>
      <c r="CL190" s="215">
        <f t="shared" si="1151"/>
        <v>0</v>
      </c>
      <c r="CM190" s="215">
        <f t="shared" si="1151"/>
        <v>0</v>
      </c>
      <c r="CN190" s="215">
        <f t="shared" si="1151"/>
        <v>0</v>
      </c>
      <c r="CO190" s="215">
        <f t="shared" si="1151"/>
        <v>0</v>
      </c>
      <c r="CP190" s="215">
        <f t="shared" si="1151"/>
        <v>572047.07518360438</v>
      </c>
      <c r="CQ190" s="215">
        <f t="shared" si="1151"/>
        <v>0</v>
      </c>
      <c r="CR190" s="215">
        <f t="shared" si="1151"/>
        <v>192043.46845552541</v>
      </c>
      <c r="CS190" s="215">
        <f t="shared" si="1151"/>
        <v>0</v>
      </c>
      <c r="CT190" s="215">
        <f t="shared" si="1151"/>
        <v>2626247.3374509085</v>
      </c>
      <c r="CU190" s="215">
        <f t="shared" si="1151"/>
        <v>692856.14645084098</v>
      </c>
      <c r="CV190" s="215">
        <f t="shared" si="1151"/>
        <v>3783344.6751609938</v>
      </c>
      <c r="CW190" s="215">
        <f t="shared" si="1151"/>
        <v>0</v>
      </c>
      <c r="CX190" s="215">
        <f t="shared" si="1151"/>
        <v>539053.72155471542</v>
      </c>
      <c r="CY190" s="215">
        <f t="shared" si="1151"/>
        <v>0</v>
      </c>
      <c r="CZ190" s="215">
        <f t="shared" si="1151"/>
        <v>8233538.9654300623</v>
      </c>
      <c r="DA190" s="215">
        <f t="shared" si="1151"/>
        <v>0</v>
      </c>
      <c r="DB190" s="215">
        <f t="shared" si="1151"/>
        <v>0</v>
      </c>
      <c r="DC190" s="215">
        <f t="shared" si="1151"/>
        <v>0</v>
      </c>
      <c r="DD190" s="215">
        <f t="shared" si="1151"/>
        <v>5369235.3063203823</v>
      </c>
      <c r="DE190" s="76">
        <f>SUM(BG190:DD190)</f>
        <v>22342421.347668432</v>
      </c>
      <c r="DF190" s="70"/>
      <c r="DG190" s="230">
        <f t="shared" ref="DG190:EL190" si="1153">DG313+(G186*DG306)</f>
        <v>302.60636355347037</v>
      </c>
      <c r="DH190" s="230">
        <f t="shared" si="1153"/>
        <v>252.56672529986656</v>
      </c>
      <c r="DI190" s="230">
        <f t="shared" si="1153"/>
        <v>323.54019687160655</v>
      </c>
      <c r="DJ190" s="230">
        <f t="shared" si="1153"/>
        <v>332.67696013660816</v>
      </c>
      <c r="DK190" s="230">
        <f t="shared" si="1153"/>
        <v>283.73748476835465</v>
      </c>
      <c r="DL190" s="230">
        <f t="shared" si="1153"/>
        <v>603.57643417856877</v>
      </c>
      <c r="DM190" s="230">
        <f t="shared" si="1153"/>
        <v>270.29012492021519</v>
      </c>
      <c r="DN190" s="230">
        <f t="shared" si="1153"/>
        <v>216.05497152614871</v>
      </c>
      <c r="DO190" s="230">
        <f t="shared" si="1153"/>
        <v>422.25084841300765</v>
      </c>
      <c r="DP190" s="230">
        <f t="shared" si="1153"/>
        <v>341.0901249202152</v>
      </c>
      <c r="DQ190" s="230">
        <f t="shared" si="1153"/>
        <v>287.76372340160981</v>
      </c>
      <c r="DR190" s="230">
        <f t="shared" si="1153"/>
        <v>288.22972719812333</v>
      </c>
      <c r="DS190" s="230">
        <f t="shared" si="1153"/>
        <v>369.87433697787583</v>
      </c>
      <c r="DT190" s="230">
        <f t="shared" si="1153"/>
        <v>306.31323474555904</v>
      </c>
      <c r="DU190" s="230">
        <f t="shared" si="1153"/>
        <v>316.35366844334658</v>
      </c>
      <c r="DV190" s="230">
        <f t="shared" si="1153"/>
        <v>505.35270812437312</v>
      </c>
      <c r="DW190" s="230">
        <f t="shared" si="1153"/>
        <v>311.79674229299474</v>
      </c>
      <c r="DX190" s="230">
        <f t="shared" si="1153"/>
        <v>278.33395823835144</v>
      </c>
      <c r="DY190" s="230">
        <f t="shared" si="1153"/>
        <v>367.08914760811365</v>
      </c>
      <c r="DZ190" s="230">
        <f t="shared" si="1153"/>
        <v>354.08714001508656</v>
      </c>
      <c r="EA190" s="230">
        <f t="shared" si="1153"/>
        <v>235.80035975695682</v>
      </c>
      <c r="EB190" s="230">
        <f t="shared" si="1153"/>
        <v>255.6528370234671</v>
      </c>
      <c r="EC190" s="230">
        <f t="shared" si="1153"/>
        <v>377.81768362940056</v>
      </c>
      <c r="ED190" s="230">
        <f t="shared" si="1153"/>
        <v>219.72676127556224</v>
      </c>
      <c r="EE190" s="230">
        <f t="shared" si="1153"/>
        <v>250.35395823835142</v>
      </c>
      <c r="EF190" s="230">
        <f t="shared" si="1153"/>
        <v>315.73551315102338</v>
      </c>
      <c r="EG190" s="230">
        <f t="shared" si="1153"/>
        <v>246.01240332567954</v>
      </c>
      <c r="EH190" s="230">
        <f t="shared" si="1153"/>
        <v>235.60035975695683</v>
      </c>
      <c r="EI190" s="230">
        <f t="shared" si="1153"/>
        <v>422.58715899765411</v>
      </c>
      <c r="EJ190" s="230">
        <f t="shared" si="1153"/>
        <v>284.78039573265255</v>
      </c>
      <c r="EK190" s="230">
        <f t="shared" si="1153"/>
        <v>375.63667034160335</v>
      </c>
      <c r="EL190" s="230">
        <f t="shared" si="1153"/>
        <v>218.41240332567952</v>
      </c>
      <c r="EM190" s="230">
        <f t="shared" ref="EM190:FD190" si="1154">EM313+(AM186*EM306)</f>
        <v>503.25032179182182</v>
      </c>
      <c r="EN190" s="230">
        <f t="shared" si="1154"/>
        <v>525.54553014415148</v>
      </c>
      <c r="EO190" s="230">
        <f t="shared" si="1154"/>
        <v>469.13209454810715</v>
      </c>
      <c r="EP190" s="230">
        <f t="shared" si="1154"/>
        <v>329.91276507207573</v>
      </c>
      <c r="EQ190" s="230">
        <f t="shared" si="1154"/>
        <v>298.12874988602175</v>
      </c>
      <c r="ER190" s="230">
        <f t="shared" si="1154"/>
        <v>304.60507945323576</v>
      </c>
      <c r="ES190" s="230">
        <f t="shared" si="1154"/>
        <v>369.14916659068115</v>
      </c>
      <c r="ET190" s="230">
        <f t="shared" si="1154"/>
        <v>247.84788249044655</v>
      </c>
      <c r="EU190" s="230">
        <f t="shared" si="1154"/>
        <v>272.95052264230708</v>
      </c>
      <c r="EV190" s="230">
        <f t="shared" si="1154"/>
        <v>263.44524233858601</v>
      </c>
      <c r="EW190" s="230">
        <f t="shared" si="1154"/>
        <v>218.92708704626278</v>
      </c>
      <c r="EX190" s="230">
        <f t="shared" si="1154"/>
        <v>218.56191466962875</v>
      </c>
      <c r="EY190" s="230">
        <f t="shared" si="1154"/>
        <v>397.69229340915308</v>
      </c>
      <c r="EZ190" s="230">
        <f t="shared" si="1154"/>
        <v>424.73305287764123</v>
      </c>
      <c r="FA190" s="230">
        <f t="shared" si="1154"/>
        <v>525.98817029601196</v>
      </c>
      <c r="FB190" s="230">
        <f t="shared" si="1154"/>
        <v>511.27594684881092</v>
      </c>
      <c r="FC190" s="230">
        <f t="shared" si="1154"/>
        <v>568.69164186775208</v>
      </c>
      <c r="FD190" s="230">
        <f t="shared" si="1154"/>
        <v>491.3761531347289</v>
      </c>
      <c r="FE190" s="231">
        <f>DE190/BE190</f>
        <v>352.23928201375492</v>
      </c>
    </row>
    <row r="191" spans="1:165">
      <c r="A191" s="70" t="s">
        <v>710</v>
      </c>
      <c r="B191" s="2"/>
      <c r="C191" s="37" t="s">
        <v>309</v>
      </c>
      <c r="D191" s="1">
        <v>3</v>
      </c>
      <c r="E191" s="1">
        <v>4</v>
      </c>
      <c r="F191" s="96" t="s">
        <v>306</v>
      </c>
      <c r="G191" s="7">
        <v>0</v>
      </c>
      <c r="H191" s="215">
        <v>0</v>
      </c>
      <c r="I191" s="215">
        <v>0</v>
      </c>
      <c r="J191" s="215">
        <v>0</v>
      </c>
      <c r="K191" s="215">
        <v>0</v>
      </c>
      <c r="L191" s="215">
        <v>0</v>
      </c>
      <c r="M191" s="215">
        <v>28.598637689224404</v>
      </c>
      <c r="N191" s="215">
        <v>1168.0536606070687</v>
      </c>
      <c r="O191" s="215">
        <v>101.92154832078302</v>
      </c>
      <c r="P191" s="215">
        <v>85.525384392273736</v>
      </c>
      <c r="Q191" s="215">
        <v>571.43102696193887</v>
      </c>
      <c r="R191" s="215">
        <v>1685.7519045102963</v>
      </c>
      <c r="S191" s="215">
        <v>0</v>
      </c>
      <c r="T191" s="215">
        <v>141.29838215645702</v>
      </c>
      <c r="U191" s="215">
        <v>69.803180208148603</v>
      </c>
      <c r="V191" s="215">
        <v>0</v>
      </c>
      <c r="W191" s="215">
        <v>563.75560038632784</v>
      </c>
      <c r="X191" s="215">
        <v>0</v>
      </c>
      <c r="Y191" s="215">
        <v>45.707929595996688</v>
      </c>
      <c r="Z191" s="215">
        <v>0</v>
      </c>
      <c r="AA191" s="215">
        <v>122.86799310790559</v>
      </c>
      <c r="AB191" s="215">
        <v>233.27162244990228</v>
      </c>
      <c r="AC191" s="215">
        <v>108.73370704326078</v>
      </c>
      <c r="AD191" s="215">
        <v>305.9356999603973</v>
      </c>
      <c r="AE191" s="215">
        <v>166.30787800695177</v>
      </c>
      <c r="AF191" s="215">
        <v>401.96270168276851</v>
      </c>
      <c r="AG191" s="215">
        <v>218.52345375979274</v>
      </c>
      <c r="AH191" s="215">
        <v>608.80919552574335</v>
      </c>
      <c r="AI191" s="215">
        <v>106.85163756307111</v>
      </c>
      <c r="AJ191" s="215">
        <v>0</v>
      </c>
      <c r="AK191" s="215">
        <v>286.44038200196724</v>
      </c>
      <c r="AL191" s="215">
        <v>339.93839360766731</v>
      </c>
      <c r="AM191" s="215">
        <v>110.66799371033551</v>
      </c>
      <c r="AN191" s="215">
        <v>156.45596942144707</v>
      </c>
      <c r="AO191" s="215">
        <v>63.902060858792851</v>
      </c>
      <c r="AP191" s="215">
        <v>758.97547917600286</v>
      </c>
      <c r="AQ191" s="215">
        <v>266.72486006618038</v>
      </c>
      <c r="AR191" s="215">
        <v>598.17301428498308</v>
      </c>
      <c r="AS191" s="215">
        <v>1370.4766156110873</v>
      </c>
      <c r="AT191" s="215">
        <v>1045.2634631207425</v>
      </c>
      <c r="AU191" s="215">
        <v>369.73636290786897</v>
      </c>
      <c r="AV191" s="215">
        <v>1218.7064999485265</v>
      </c>
      <c r="AW191" s="215">
        <v>1557.091664539741</v>
      </c>
      <c r="AX191" s="215">
        <v>1573.6449753471675</v>
      </c>
      <c r="AY191" s="215">
        <v>0</v>
      </c>
      <c r="AZ191" s="215">
        <v>815.92165195824339</v>
      </c>
      <c r="BA191" s="215">
        <v>0</v>
      </c>
      <c r="BB191" s="215">
        <v>0</v>
      </c>
      <c r="BC191" s="215">
        <v>206.04865898822788</v>
      </c>
      <c r="BD191" s="215">
        <v>732.07764634527985</v>
      </c>
      <c r="BE191" s="76">
        <f t="shared" si="1152"/>
        <v>18205.356835822568</v>
      </c>
      <c r="BF191" s="215"/>
      <c r="BG191" s="215">
        <f>G191*DG191</f>
        <v>0</v>
      </c>
      <c r="BH191" s="215">
        <f t="shared" si="1151"/>
        <v>0</v>
      </c>
      <c r="BI191" s="215">
        <f t="shared" si="1151"/>
        <v>0</v>
      </c>
      <c r="BJ191" s="215">
        <f t="shared" si="1151"/>
        <v>0</v>
      </c>
      <c r="BK191" s="215">
        <f t="shared" si="1151"/>
        <v>0</v>
      </c>
      <c r="BL191" s="215">
        <f t="shared" si="1151"/>
        <v>0</v>
      </c>
      <c r="BM191" s="215">
        <f t="shared" si="1151"/>
        <v>21135.719156228359</v>
      </c>
      <c r="BN191" s="215">
        <f t="shared" si="1151"/>
        <v>774573.41359480482</v>
      </c>
      <c r="BO191" s="215">
        <f t="shared" si="1151"/>
        <v>109886.98061284237</v>
      </c>
      <c r="BP191" s="215">
        <f t="shared" si="1151"/>
        <v>75043.49479882927</v>
      </c>
      <c r="BQ191" s="215">
        <f t="shared" si="1151"/>
        <v>436675.22148435283</v>
      </c>
      <c r="BR191" s="215">
        <f t="shared" si="1151"/>
        <v>1341434.314863452</v>
      </c>
      <c r="BS191" s="215">
        <f t="shared" si="1151"/>
        <v>0</v>
      </c>
      <c r="BT191" s="215">
        <f t="shared" si="1151"/>
        <v>116569.12317478775</v>
      </c>
      <c r="BU191" s="215">
        <f t="shared" si="1151"/>
        <v>56219.674311645322</v>
      </c>
      <c r="BV191" s="215">
        <f t="shared" si="1151"/>
        <v>0</v>
      </c>
      <c r="BW191" s="215">
        <f t="shared" si="1151"/>
        <v>421852.62397250219</v>
      </c>
      <c r="BX191" s="215">
        <f t="shared" si="1151"/>
        <v>0</v>
      </c>
      <c r="BY191" s="215">
        <f t="shared" si="1151"/>
        <v>41680.8046341011</v>
      </c>
      <c r="BZ191" s="215">
        <f t="shared" si="1151"/>
        <v>0</v>
      </c>
      <c r="CA191" s="215">
        <f t="shared" si="1151"/>
        <v>84520.583003769643</v>
      </c>
      <c r="CB191" s="215">
        <f t="shared" si="1151"/>
        <v>177872.14113744025</v>
      </c>
      <c r="CC191" s="215">
        <f t="shared" si="1151"/>
        <v>115319.76983607268</v>
      </c>
      <c r="CD191" s="215">
        <f t="shared" si="1151"/>
        <v>202742.88152784816</v>
      </c>
      <c r="CE191" s="215">
        <f t="shared" si="1151"/>
        <v>127963.127520165</v>
      </c>
      <c r="CF191" s="215">
        <f t="shared" si="1151"/>
        <v>322335.73537443997</v>
      </c>
      <c r="CG191" s="215">
        <f t="shared" si="1151"/>
        <v>158767.91267150402</v>
      </c>
      <c r="CH191" s="215">
        <f t="shared" si="1151"/>
        <v>420231.29409741331</v>
      </c>
      <c r="CI191" s="215">
        <f t="shared" si="1151"/>
        <v>111637.39683965287</v>
      </c>
      <c r="CJ191" s="215">
        <f t="shared" si="1151"/>
        <v>0</v>
      </c>
      <c r="CK191" s="215">
        <f t="shared" si="1151"/>
        <v>262242.59111783776</v>
      </c>
      <c r="CL191" s="215">
        <f t="shared" si="1151"/>
        <v>303240.09024974285</v>
      </c>
      <c r="CM191" s="215">
        <f t="shared" si="1151"/>
        <v>118303.26324927386</v>
      </c>
      <c r="CN191" s="215">
        <f t="shared" si="1151"/>
        <v>172754.01232273868</v>
      </c>
      <c r="CO191" s="215">
        <f t="shared" si="1151"/>
        <v>66330.91706800666</v>
      </c>
      <c r="CP191" s="215">
        <f t="shared" si="1151"/>
        <v>789607.32411639427</v>
      </c>
      <c r="CQ191" s="215">
        <f t="shared" si="1151"/>
        <v>205336.38040598252</v>
      </c>
      <c r="CR191" s="215">
        <f t="shared" si="1151"/>
        <v>552532.62453478167</v>
      </c>
      <c r="CS191" s="215">
        <f t="shared" si="1151"/>
        <v>2052071.8097644325</v>
      </c>
      <c r="CT191" s="215">
        <f t="shared" si="1151"/>
        <v>788746.62767115002</v>
      </c>
      <c r="CU191" s="215">
        <f t="shared" si="1151"/>
        <v>306080.29389907402</v>
      </c>
      <c r="CV191" s="215">
        <f t="shared" si="1151"/>
        <v>964174.59076573118</v>
      </c>
      <c r="CW191" s="215">
        <f t="shared" si="1151"/>
        <v>1106392.7405159997</v>
      </c>
      <c r="CX191" s="215">
        <f t="shared" si="1151"/>
        <v>987546.37517997355</v>
      </c>
      <c r="CY191" s="215">
        <f t="shared" si="1151"/>
        <v>0</v>
      </c>
      <c r="CZ191" s="215">
        <f t="shared" si="1151"/>
        <v>734388.4123189958</v>
      </c>
      <c r="DA191" s="215">
        <f t="shared" si="1151"/>
        <v>0</v>
      </c>
      <c r="DB191" s="215">
        <f t="shared" si="1151"/>
        <v>0</v>
      </c>
      <c r="DC191" s="215">
        <f t="shared" si="1151"/>
        <v>341195.37613034958</v>
      </c>
      <c r="DD191" s="215">
        <f t="shared" si="1151"/>
        <v>789590.31248473492</v>
      </c>
      <c r="DE191" s="76">
        <f>SUM(BG191:DD191)</f>
        <v>15656995.954407053</v>
      </c>
      <c r="DF191" s="70"/>
      <c r="DG191" s="230">
        <f>DG120</f>
        <v>827.30413123719518</v>
      </c>
      <c r="DH191" s="230">
        <f t="shared" ref="DH191:FD191" si="1155">DH120</f>
        <v>763.61368821557755</v>
      </c>
      <c r="DI191" s="230">
        <f t="shared" si="1155"/>
        <v>854.56031994949944</v>
      </c>
      <c r="DJ191" s="230">
        <f t="shared" si="1155"/>
        <v>1248.4200893559264</v>
      </c>
      <c r="DK191" s="230">
        <f t="shared" si="1155"/>
        <v>831.06975698442886</v>
      </c>
      <c r="DL191" s="230">
        <f t="shared" si="1155"/>
        <v>1482.8907246964802</v>
      </c>
      <c r="DM191" s="230">
        <f t="shared" si="1155"/>
        <v>739.04636248432291</v>
      </c>
      <c r="DN191" s="230">
        <f t="shared" si="1155"/>
        <v>663.13170337759857</v>
      </c>
      <c r="DO191" s="230">
        <f t="shared" si="1155"/>
        <v>1078.1525832691368</v>
      </c>
      <c r="DP191" s="230">
        <f t="shared" si="1155"/>
        <v>877.44118698879083</v>
      </c>
      <c r="DQ191" s="230">
        <f t="shared" si="1155"/>
        <v>764.17835378308632</v>
      </c>
      <c r="DR191" s="230">
        <f t="shared" si="1155"/>
        <v>795.74836087943379</v>
      </c>
      <c r="DS191" s="230">
        <f t="shared" si="1155"/>
        <v>841.81116880264074</v>
      </c>
      <c r="DT191" s="230">
        <f t="shared" si="1155"/>
        <v>824.98554757486863</v>
      </c>
      <c r="DU191" s="230">
        <f t="shared" si="1155"/>
        <v>805.40276451591262</v>
      </c>
      <c r="DV191" s="230">
        <f t="shared" si="1155"/>
        <v>1167.3347594110162</v>
      </c>
      <c r="DW191" s="230">
        <f t="shared" si="1155"/>
        <v>748.28990378706123</v>
      </c>
      <c r="DX191" s="230">
        <f t="shared" si="1155"/>
        <v>796.94320364712314</v>
      </c>
      <c r="DY191" s="230">
        <f t="shared" si="1155"/>
        <v>911.89439124697742</v>
      </c>
      <c r="DZ191" s="230">
        <f t="shared" si="1155"/>
        <v>826.87140868564506</v>
      </c>
      <c r="EA191" s="230">
        <f t="shared" si="1155"/>
        <v>687.89748140137408</v>
      </c>
      <c r="EB191" s="230">
        <f t="shared" si="1155"/>
        <v>762.51084152184137</v>
      </c>
      <c r="EC191" s="230">
        <f t="shared" si="1155"/>
        <v>1060.5705716461187</v>
      </c>
      <c r="ED191" s="230">
        <f t="shared" si="1155"/>
        <v>662.69768959324711</v>
      </c>
      <c r="EE191" s="230">
        <f t="shared" si="1155"/>
        <v>769.43515276417668</v>
      </c>
      <c r="EF191" s="230">
        <f t="shared" si="1155"/>
        <v>801.90458971695671</v>
      </c>
      <c r="EG191" s="230">
        <f t="shared" si="1155"/>
        <v>726.54861498769037</v>
      </c>
      <c r="EH191" s="230">
        <f t="shared" si="1155"/>
        <v>690.25122679777905</v>
      </c>
      <c r="EI191" s="230">
        <f t="shared" si="1155"/>
        <v>1044.7888248203672</v>
      </c>
      <c r="EJ191" s="230">
        <f t="shared" si="1155"/>
        <v>962.91819907242188</v>
      </c>
      <c r="EK191" s="230">
        <f t="shared" si="1155"/>
        <v>915.52241791116137</v>
      </c>
      <c r="EL191" s="230">
        <f t="shared" si="1155"/>
        <v>892.04425258219283</v>
      </c>
      <c r="EM191" s="230">
        <f t="shared" si="1155"/>
        <v>1068.9925721335751</v>
      </c>
      <c r="EN191" s="230">
        <f t="shared" si="1155"/>
        <v>1104.1701570196367</v>
      </c>
      <c r="EO191" s="230">
        <f t="shared" si="1155"/>
        <v>1038.0090434732763</v>
      </c>
      <c r="EP191" s="230">
        <f t="shared" si="1155"/>
        <v>1040.3594658600136</v>
      </c>
      <c r="EQ191" s="230">
        <f t="shared" si="1155"/>
        <v>769.84342724946589</v>
      </c>
      <c r="ER191" s="230">
        <f t="shared" si="1155"/>
        <v>923.70035314154552</v>
      </c>
      <c r="ES191" s="230">
        <f t="shared" si="1155"/>
        <v>1497.341717756655</v>
      </c>
      <c r="ET191" s="230">
        <f t="shared" si="1155"/>
        <v>754.5912159947361</v>
      </c>
      <c r="EU191" s="230">
        <f t="shared" si="1155"/>
        <v>827.83389627095789</v>
      </c>
      <c r="EV191" s="230">
        <f t="shared" si="1155"/>
        <v>791.14585079053427</v>
      </c>
      <c r="EW191" s="230">
        <f t="shared" si="1155"/>
        <v>710.55080809454921</v>
      </c>
      <c r="EX191" s="230">
        <f t="shared" si="1155"/>
        <v>627.55347657886261</v>
      </c>
      <c r="EY191" s="230">
        <f t="shared" si="1155"/>
        <v>827.72787345318477</v>
      </c>
      <c r="EZ191" s="230">
        <f t="shared" si="1155"/>
        <v>900.07221962603319</v>
      </c>
      <c r="FA191" s="230">
        <f t="shared" si="1155"/>
        <v>1114.0058903358213</v>
      </c>
      <c r="FB191" s="230">
        <f t="shared" si="1155"/>
        <v>1179.7073354912604</v>
      </c>
      <c r="FC191" s="230">
        <f t="shared" si="1155"/>
        <v>1655.8970963739346</v>
      </c>
      <c r="FD191" s="230">
        <f t="shared" si="1155"/>
        <v>1078.5608827514036</v>
      </c>
      <c r="FE191" s="231">
        <f>DE191/BE191</f>
        <v>860.02137148989459</v>
      </c>
    </row>
    <row r="192" spans="1:165">
      <c r="A192" s="70"/>
      <c r="B192" s="2"/>
      <c r="C192" s="37"/>
      <c r="D192" s="1"/>
      <c r="E192" s="1"/>
      <c r="F192" s="96"/>
      <c r="G192" s="243"/>
      <c r="H192" s="215"/>
      <c r="I192" s="215"/>
      <c r="J192" s="215"/>
      <c r="K192" s="215"/>
      <c r="L192" s="215"/>
      <c r="M192" s="215"/>
      <c r="N192" s="215"/>
      <c r="O192" s="215"/>
      <c r="P192" s="215"/>
      <c r="Q192" s="215"/>
      <c r="R192" s="215"/>
      <c r="S192" s="215"/>
      <c r="T192" s="215"/>
      <c r="U192" s="215"/>
      <c r="V192" s="215"/>
      <c r="W192" s="215"/>
      <c r="X192" s="215"/>
      <c r="Y192" s="215"/>
      <c r="Z192" s="215"/>
      <c r="AA192" s="215"/>
      <c r="AB192" s="215"/>
      <c r="AC192" s="215"/>
      <c r="AD192" s="215"/>
      <c r="AE192" s="215"/>
      <c r="AF192" s="215"/>
      <c r="AG192" s="215"/>
      <c r="AH192" s="215"/>
      <c r="AI192" s="215"/>
      <c r="AJ192" s="215"/>
      <c r="AK192" s="215"/>
      <c r="AL192" s="215"/>
      <c r="AM192" s="215"/>
      <c r="AN192" s="215"/>
      <c r="AO192" s="215"/>
      <c r="AP192" s="215"/>
      <c r="AQ192" s="215"/>
      <c r="AR192" s="215"/>
      <c r="AS192" s="215"/>
      <c r="AT192" s="215"/>
      <c r="AU192" s="215"/>
      <c r="AV192" s="215"/>
      <c r="AW192" s="215"/>
      <c r="AX192" s="215"/>
      <c r="AY192" s="215"/>
      <c r="AZ192" s="215"/>
      <c r="BA192" s="215"/>
      <c r="BB192" s="215"/>
      <c r="BC192" s="215"/>
      <c r="BD192" s="215"/>
      <c r="BE192" s="76"/>
      <c r="BF192" s="215"/>
      <c r="BG192" s="215"/>
      <c r="BH192" s="215"/>
      <c r="BI192" s="215"/>
      <c r="BJ192" s="215"/>
      <c r="BK192" s="215"/>
      <c r="BL192" s="215"/>
      <c r="BM192" s="215"/>
      <c r="BN192" s="215"/>
      <c r="BO192" s="215"/>
      <c r="BP192" s="215"/>
      <c r="BQ192" s="215"/>
      <c r="BR192" s="215"/>
      <c r="BS192" s="215"/>
      <c r="BT192" s="215"/>
      <c r="BU192" s="215"/>
      <c r="BV192" s="215"/>
      <c r="BW192" s="215"/>
      <c r="BX192" s="215"/>
      <c r="BY192" s="215"/>
      <c r="BZ192" s="215"/>
      <c r="CA192" s="215"/>
      <c r="CB192" s="215"/>
      <c r="CC192" s="215"/>
      <c r="CD192" s="215"/>
      <c r="CE192" s="215"/>
      <c r="CF192" s="215"/>
      <c r="CG192" s="215"/>
      <c r="CH192" s="215"/>
      <c r="CI192" s="215"/>
      <c r="CJ192" s="215"/>
      <c r="CK192" s="215"/>
      <c r="CL192" s="215"/>
      <c r="CM192" s="215"/>
      <c r="CN192" s="215"/>
      <c r="CO192" s="215"/>
      <c r="CP192" s="215"/>
      <c r="CQ192" s="215"/>
      <c r="CR192" s="215"/>
      <c r="CS192" s="215"/>
      <c r="CT192" s="215"/>
      <c r="CU192" s="215"/>
      <c r="CV192" s="215"/>
      <c r="CW192" s="215"/>
      <c r="CX192" s="215"/>
      <c r="CY192" s="215"/>
      <c r="CZ192" s="215"/>
      <c r="DA192" s="215"/>
      <c r="DB192" s="215"/>
      <c r="DC192" s="215"/>
      <c r="DD192" s="215"/>
      <c r="DE192" s="76"/>
      <c r="DF192" s="70"/>
      <c r="DG192" s="230"/>
      <c r="DH192" s="230"/>
      <c r="DI192" s="230"/>
      <c r="DJ192" s="230"/>
      <c r="DK192" s="230"/>
      <c r="DL192" s="230"/>
      <c r="DM192" s="230"/>
      <c r="DN192" s="230"/>
      <c r="DO192" s="230"/>
      <c r="DP192" s="230"/>
      <c r="DQ192" s="230"/>
      <c r="DR192" s="230"/>
      <c r="DS192" s="230"/>
      <c r="DT192" s="230"/>
      <c r="DU192" s="230"/>
      <c r="DV192" s="230"/>
      <c r="DW192" s="230"/>
      <c r="DX192" s="230"/>
      <c r="DY192" s="230"/>
      <c r="DZ192" s="230"/>
      <c r="EA192" s="230"/>
      <c r="EB192" s="230"/>
      <c r="EC192" s="230"/>
      <c r="ED192" s="230"/>
      <c r="EE192" s="230"/>
      <c r="EF192" s="230"/>
      <c r="EG192" s="230"/>
      <c r="EH192" s="230"/>
      <c r="EI192" s="230"/>
      <c r="EJ192" s="230"/>
      <c r="EK192" s="230"/>
      <c r="EL192" s="230"/>
      <c r="EM192" s="230"/>
      <c r="EN192" s="230"/>
      <c r="EO192" s="230"/>
      <c r="EP192" s="230"/>
      <c r="EQ192" s="230"/>
      <c r="ER192" s="230"/>
      <c r="ES192" s="230"/>
      <c r="ET192" s="230"/>
      <c r="EU192" s="230"/>
      <c r="EV192" s="230"/>
      <c r="EW192" s="230"/>
      <c r="EX192" s="230"/>
      <c r="EY192" s="230"/>
      <c r="EZ192" s="230"/>
      <c r="FA192" s="230"/>
      <c r="FB192" s="230"/>
      <c r="FC192" s="230"/>
      <c r="FD192" s="230"/>
      <c r="FE192" s="231"/>
    </row>
    <row r="193" spans="1:162">
      <c r="A193" s="1" t="s">
        <v>399</v>
      </c>
      <c r="B193" s="2"/>
      <c r="C193" s="37" t="s">
        <v>310</v>
      </c>
      <c r="D193" s="1">
        <v>4</v>
      </c>
      <c r="E193" s="1">
        <v>4</v>
      </c>
      <c r="F193" s="96" t="s">
        <v>306</v>
      </c>
      <c r="G193" s="7">
        <v>166.48914663027446</v>
      </c>
      <c r="H193" s="215">
        <v>534.00647497107536</v>
      </c>
      <c r="I193" s="215">
        <v>641.55336269805457</v>
      </c>
      <c r="J193" s="215">
        <v>248.22600704553798</v>
      </c>
      <c r="K193" s="215">
        <v>332.37849714862955</v>
      </c>
      <c r="L193" s="215">
        <v>3311.1786019732717</v>
      </c>
      <c r="M193" s="215">
        <v>907.41328370743418</v>
      </c>
      <c r="N193" s="215">
        <v>996.85357388371926</v>
      </c>
      <c r="O193" s="215">
        <v>295.58869023222792</v>
      </c>
      <c r="P193" s="215">
        <v>1282.431969083586</v>
      </c>
      <c r="Q193" s="215">
        <v>906.8856613091242</v>
      </c>
      <c r="R193" s="215">
        <v>467.56825263966209</v>
      </c>
      <c r="S193" s="215">
        <v>825.67394281314034</v>
      </c>
      <c r="T193" s="215">
        <v>415.11422062836726</v>
      </c>
      <c r="U193" s="215">
        <v>537.48032105916229</v>
      </c>
      <c r="V193" s="215">
        <v>3028.1690800488068</v>
      </c>
      <c r="W193" s="215">
        <v>671.30550102885582</v>
      </c>
      <c r="X193" s="215">
        <v>436.84853049694402</v>
      </c>
      <c r="Y193" s="215">
        <v>841.78668814149216</v>
      </c>
      <c r="Z193" s="215">
        <v>653.78712805619739</v>
      </c>
      <c r="AA193" s="215">
        <v>835.36344710850085</v>
      </c>
      <c r="AB193" s="215">
        <v>629.1569685476768</v>
      </c>
      <c r="AC193" s="215">
        <v>710.35317544870009</v>
      </c>
      <c r="AD193" s="215">
        <v>518.03489248703613</v>
      </c>
      <c r="AE193" s="215">
        <v>547.2458143420962</v>
      </c>
      <c r="AF193" s="215">
        <v>983.84740857201496</v>
      </c>
      <c r="AG193" s="215">
        <v>675.52961541871332</v>
      </c>
      <c r="AH193" s="215">
        <v>772.77969186440578</v>
      </c>
      <c r="AI193" s="215">
        <v>625.223375885015</v>
      </c>
      <c r="AJ193" s="215">
        <v>1051.2359077488256</v>
      </c>
      <c r="AK193" s="215">
        <v>1105.3341695385509</v>
      </c>
      <c r="AL193" s="215">
        <v>1100.5482297199635</v>
      </c>
      <c r="AM193" s="215">
        <v>649.90876001409765</v>
      </c>
      <c r="AN193" s="215">
        <v>1669.2207083025942</v>
      </c>
      <c r="AO193" s="215">
        <v>461.04155675837694</v>
      </c>
      <c r="AP193" s="215">
        <v>1047.1246696320409</v>
      </c>
      <c r="AQ193" s="215">
        <v>945.48209960268525</v>
      </c>
      <c r="AR193" s="215">
        <v>1412.5618103946608</v>
      </c>
      <c r="AS193" s="215">
        <v>925.58489391793296</v>
      </c>
      <c r="AT193" s="215">
        <v>2177.328206564956</v>
      </c>
      <c r="AU193" s="215">
        <v>1021.595626423036</v>
      </c>
      <c r="AV193" s="215">
        <v>2788.9708769323206</v>
      </c>
      <c r="AW193" s="215">
        <v>3378.3376299326342</v>
      </c>
      <c r="AX193" s="215">
        <v>2346.442758461083</v>
      </c>
      <c r="AY193" s="215">
        <v>182.80240962259901</v>
      </c>
      <c r="AZ193" s="215">
        <v>2891.3951335836086</v>
      </c>
      <c r="BA193" s="215">
        <v>1051.0913689131555</v>
      </c>
      <c r="BB193" s="215">
        <v>1129.8563217737267</v>
      </c>
      <c r="BC193" s="215">
        <v>1188.8468127017425</v>
      </c>
      <c r="BD193" s="215">
        <v>2686.844142484963</v>
      </c>
      <c r="BE193" s="76">
        <f t="shared" si="1152"/>
        <v>55009.827416293272</v>
      </c>
      <c r="BF193" s="215"/>
      <c r="BG193" s="215"/>
      <c r="BH193" s="215"/>
      <c r="BI193" s="215"/>
      <c r="BJ193" s="215"/>
      <c r="BK193" s="215"/>
      <c r="BL193" s="215"/>
      <c r="BM193" s="215"/>
      <c r="BN193" s="215"/>
      <c r="BO193" s="215"/>
      <c r="BP193" s="215"/>
      <c r="BQ193" s="215"/>
      <c r="BR193" s="215"/>
      <c r="BS193" s="215"/>
      <c r="BT193" s="215"/>
      <c r="BU193" s="215"/>
      <c r="BV193" s="215"/>
      <c r="BW193" s="215"/>
      <c r="BX193" s="215"/>
      <c r="BY193" s="215"/>
      <c r="BZ193" s="215"/>
      <c r="CA193" s="215"/>
      <c r="CB193" s="215"/>
      <c r="CC193" s="215"/>
      <c r="CD193" s="215"/>
      <c r="CE193" s="215"/>
      <c r="CF193" s="215"/>
      <c r="CG193" s="215"/>
      <c r="CH193" s="215"/>
      <c r="CI193" s="215"/>
      <c r="CJ193" s="215"/>
      <c r="CK193" s="215"/>
      <c r="CL193" s="215"/>
      <c r="CM193" s="215"/>
      <c r="CN193" s="215"/>
      <c r="CO193" s="215"/>
      <c r="CP193" s="215"/>
      <c r="CQ193" s="215"/>
      <c r="CR193" s="215"/>
      <c r="CS193" s="215"/>
      <c r="CT193" s="215"/>
      <c r="CU193" s="215"/>
      <c r="CV193" s="215"/>
      <c r="CW193" s="215"/>
      <c r="CX193" s="215"/>
      <c r="CY193" s="215"/>
      <c r="CZ193" s="215"/>
      <c r="DA193" s="215"/>
      <c r="DB193" s="215"/>
      <c r="DC193" s="215"/>
      <c r="DD193" s="215"/>
      <c r="DE193" s="76"/>
      <c r="DF193" s="70"/>
      <c r="DG193" s="230"/>
      <c r="DH193" s="230"/>
      <c r="DI193" s="230"/>
      <c r="DJ193" s="230"/>
      <c r="DK193" s="230"/>
      <c r="DL193" s="230"/>
      <c r="DM193" s="230"/>
      <c r="DN193" s="230"/>
      <c r="DO193" s="230"/>
      <c r="DP193" s="230"/>
      <c r="DQ193" s="230"/>
      <c r="DR193" s="230"/>
      <c r="DS193" s="230"/>
      <c r="DT193" s="230"/>
      <c r="DU193" s="230"/>
      <c r="DV193" s="230"/>
      <c r="DW193" s="230"/>
      <c r="DX193" s="230"/>
      <c r="DY193" s="230"/>
      <c r="DZ193" s="230"/>
      <c r="EA193" s="230"/>
      <c r="EB193" s="230"/>
      <c r="EC193" s="230"/>
      <c r="ED193" s="230"/>
      <c r="EE193" s="230"/>
      <c r="EF193" s="230"/>
      <c r="EG193" s="230"/>
      <c r="EH193" s="230"/>
      <c r="EI193" s="230"/>
      <c r="EJ193" s="230"/>
      <c r="EK193" s="230"/>
      <c r="EL193" s="230"/>
      <c r="EM193" s="230"/>
      <c r="EN193" s="230"/>
      <c r="EO193" s="230"/>
      <c r="EP193" s="230"/>
      <c r="EQ193" s="230"/>
      <c r="ER193" s="230"/>
      <c r="ES193" s="230"/>
      <c r="ET193" s="230"/>
      <c r="EU193" s="230"/>
      <c r="EV193" s="230"/>
      <c r="EW193" s="230"/>
      <c r="EX193" s="230"/>
      <c r="EY193" s="230"/>
      <c r="EZ193" s="230"/>
      <c r="FA193" s="230"/>
      <c r="FB193" s="230"/>
      <c r="FC193" s="230"/>
      <c r="FD193" s="230"/>
      <c r="FE193" s="231"/>
    </row>
    <row r="194" spans="1:162">
      <c r="A194" s="1"/>
      <c r="B194" t="s">
        <v>116</v>
      </c>
      <c r="C194" s="37"/>
      <c r="D194" s="1"/>
      <c r="E194" s="1"/>
      <c r="F194" s="96"/>
      <c r="G194" s="268">
        <v>0.45498119644536511</v>
      </c>
      <c r="H194" s="269">
        <v>0.53798410198280333</v>
      </c>
      <c r="I194" s="269">
        <v>0.45861729679947605</v>
      </c>
      <c r="J194" s="269">
        <v>0.48948404570123216</v>
      </c>
      <c r="K194" s="269">
        <v>0.41321875560832694</v>
      </c>
      <c r="L194" s="269">
        <v>0.32294644564150349</v>
      </c>
      <c r="M194" s="269">
        <v>0.56099270920279209</v>
      </c>
      <c r="N194" s="269">
        <v>0.47499682513806868</v>
      </c>
      <c r="O194" s="269">
        <v>0.40520722540130694</v>
      </c>
      <c r="P194" s="269">
        <v>0.45529109185075017</v>
      </c>
      <c r="Q194" s="269">
        <v>0.54859277713904286</v>
      </c>
      <c r="R194" s="269">
        <v>0.42855162064287033</v>
      </c>
      <c r="S194" s="269">
        <v>0.43187345861093818</v>
      </c>
      <c r="T194" s="269">
        <v>0.4399836299672133</v>
      </c>
      <c r="U194" s="269">
        <v>0.43876141639351018</v>
      </c>
      <c r="V194" s="269">
        <v>0.3581591301876193</v>
      </c>
      <c r="W194" s="269">
        <v>0.39654443661037542</v>
      </c>
      <c r="X194" s="269">
        <v>0.37305663777924242</v>
      </c>
      <c r="Y194" s="269">
        <v>0.50747203796966844</v>
      </c>
      <c r="Z194" s="269">
        <v>0.4475399876131898</v>
      </c>
      <c r="AA194" s="269">
        <v>0.47898053229242032</v>
      </c>
      <c r="AB194" s="269">
        <v>0.39592899102622858</v>
      </c>
      <c r="AC194" s="269">
        <v>0.42129773270952547</v>
      </c>
      <c r="AD194" s="269">
        <v>0.45887659077374982</v>
      </c>
      <c r="AE194" s="269">
        <v>0.40023656433768495</v>
      </c>
      <c r="AF194" s="269">
        <v>0.45284938724406354</v>
      </c>
      <c r="AG194" s="269">
        <v>0.5008821571259866</v>
      </c>
      <c r="AH194" s="269">
        <v>0.45115229217335784</v>
      </c>
      <c r="AI194" s="269">
        <v>0.46020926478032231</v>
      </c>
      <c r="AJ194" s="269">
        <v>0.35889221601235127</v>
      </c>
      <c r="AK194" s="269">
        <v>0.37803923611849499</v>
      </c>
      <c r="AL194" s="269">
        <v>0.43822645418117984</v>
      </c>
      <c r="AM194" s="269">
        <v>0.4538472525570818</v>
      </c>
      <c r="AN194" s="269">
        <v>0.47269932345075616</v>
      </c>
      <c r="AO194" s="269">
        <v>0.47343958962314403</v>
      </c>
      <c r="AP194" s="269">
        <v>0.39063007872037708</v>
      </c>
      <c r="AQ194" s="269">
        <v>0.3963937080166608</v>
      </c>
      <c r="AR194" s="269">
        <v>0.47479439833754855</v>
      </c>
      <c r="AS194" s="269">
        <v>0.40205910803967121</v>
      </c>
      <c r="AT194" s="269">
        <v>0.53643243468607227</v>
      </c>
      <c r="AU194" s="269">
        <v>0.48011325789541481</v>
      </c>
      <c r="AV194" s="269">
        <v>0.58260520051111797</v>
      </c>
      <c r="AW194" s="269">
        <v>0.48005844831960154</v>
      </c>
      <c r="AX194" s="269">
        <v>0.50624317385564188</v>
      </c>
      <c r="AY194" s="269">
        <v>0.3</v>
      </c>
      <c r="AZ194" s="269">
        <v>0.87901839957261818</v>
      </c>
      <c r="BA194" s="269">
        <v>0.38808198735055593</v>
      </c>
      <c r="BB194" s="269">
        <v>0.44358616529184325</v>
      </c>
      <c r="BC194" s="269">
        <v>0.47244408339753069</v>
      </c>
      <c r="BD194" s="269">
        <v>0.421356153927189</v>
      </c>
      <c r="BE194" s="270">
        <v>0.44981959578237179</v>
      </c>
      <c r="BF194" s="215"/>
      <c r="BG194" s="215"/>
      <c r="BH194" s="215"/>
      <c r="BI194" s="215"/>
      <c r="BJ194" s="215"/>
      <c r="BK194" s="215"/>
      <c r="BL194" s="215"/>
      <c r="BM194" s="215"/>
      <c r="BN194" s="215"/>
      <c r="BO194" s="215"/>
      <c r="BP194" s="215"/>
      <c r="BQ194" s="215"/>
      <c r="BR194" s="215"/>
      <c r="BS194" s="215"/>
      <c r="BT194" s="215"/>
      <c r="BU194" s="215"/>
      <c r="BV194" s="215"/>
      <c r="BW194" s="215"/>
      <c r="BX194" s="215"/>
      <c r="BY194" s="215"/>
      <c r="BZ194" s="215"/>
      <c r="CA194" s="215"/>
      <c r="CB194" s="215"/>
      <c r="CC194" s="215"/>
      <c r="CD194" s="215"/>
      <c r="CE194" s="215"/>
      <c r="CF194" s="215"/>
      <c r="CG194" s="215"/>
      <c r="CH194" s="215"/>
      <c r="CI194" s="215"/>
      <c r="CJ194" s="215"/>
      <c r="CK194" s="215"/>
      <c r="CL194" s="215"/>
      <c r="CM194" s="215"/>
      <c r="CN194" s="215"/>
      <c r="CO194" s="215"/>
      <c r="CP194" s="215"/>
      <c r="CQ194" s="215"/>
      <c r="CR194" s="215"/>
      <c r="CS194" s="215"/>
      <c r="CT194" s="215"/>
      <c r="CU194" s="215"/>
      <c r="CV194" s="215"/>
      <c r="CW194" s="215"/>
      <c r="CX194" s="215"/>
      <c r="CY194" s="215"/>
      <c r="CZ194" s="215"/>
      <c r="DA194" s="215"/>
      <c r="DB194" s="215"/>
      <c r="DC194" s="215"/>
      <c r="DD194" s="215"/>
      <c r="DE194" s="76"/>
      <c r="DF194" s="70"/>
      <c r="DG194" s="230"/>
      <c r="DH194" s="230"/>
      <c r="DI194" s="230"/>
      <c r="DJ194" s="230"/>
      <c r="DK194" s="230"/>
      <c r="DL194" s="230"/>
      <c r="DM194" s="230"/>
      <c r="DN194" s="230"/>
      <c r="DO194" s="230"/>
      <c r="DP194" s="230"/>
      <c r="DQ194" s="230"/>
      <c r="DR194" s="230"/>
      <c r="DS194" s="230"/>
      <c r="DT194" s="230"/>
      <c r="DU194" s="230"/>
      <c r="DV194" s="230"/>
      <c r="DW194" s="230"/>
      <c r="DX194" s="230"/>
      <c r="DY194" s="230"/>
      <c r="DZ194" s="230"/>
      <c r="EA194" s="230"/>
      <c r="EB194" s="230"/>
      <c r="EC194" s="230"/>
      <c r="ED194" s="230"/>
      <c r="EE194" s="230"/>
      <c r="EF194" s="230"/>
      <c r="EG194" s="230"/>
      <c r="EH194" s="230"/>
      <c r="EI194" s="230"/>
      <c r="EJ194" s="230"/>
      <c r="EK194" s="230"/>
      <c r="EL194" s="230"/>
      <c r="EM194" s="230"/>
      <c r="EN194" s="230"/>
      <c r="EO194" s="230"/>
      <c r="EP194" s="230"/>
      <c r="EQ194" s="230"/>
      <c r="ER194" s="230"/>
      <c r="ES194" s="230"/>
      <c r="ET194" s="230"/>
      <c r="EU194" s="230"/>
      <c r="EV194" s="230"/>
      <c r="EW194" s="230"/>
      <c r="EX194" s="230"/>
      <c r="EY194" s="230"/>
      <c r="EZ194" s="230"/>
      <c r="FA194" s="230"/>
      <c r="FB194" s="230"/>
      <c r="FC194" s="230"/>
      <c r="FD194" s="230"/>
      <c r="FE194" s="231"/>
      <c r="FF194" s="70"/>
    </row>
    <row r="195" spans="1:162">
      <c r="A195" s="1" t="s">
        <v>539</v>
      </c>
      <c r="B195" s="2" t="s">
        <v>282</v>
      </c>
      <c r="C195" s="37" t="s">
        <v>310</v>
      </c>
      <c r="D195" s="1">
        <v>4</v>
      </c>
      <c r="E195" s="1">
        <v>4</v>
      </c>
      <c r="F195" s="96" t="s">
        <v>306</v>
      </c>
      <c r="G195" s="271">
        <f>G$194*'(3) HH &amp; income data inputs'!G92</f>
        <v>0.34851701130775281</v>
      </c>
      <c r="H195" s="271">
        <f>H$194*'(3) HH &amp; income data inputs'!H92</f>
        <v>1.1178526915583644</v>
      </c>
      <c r="I195" s="243">
        <f>I$194*'(3) HH &amp; income data inputs'!I92</f>
        <v>1.3429840027860809</v>
      </c>
      <c r="J195" s="243">
        <f>J$194*'(3) HH &amp; income data inputs'!J92</f>
        <v>0.51961937372701317</v>
      </c>
      <c r="K195" s="243">
        <f>K$194*'(3) HH &amp; income data inputs'!K92</f>
        <v>0.69577845039022201</v>
      </c>
      <c r="L195" s="243">
        <f>L$194*'(3) HH &amp; income data inputs'!L92</f>
        <v>6.9313951907545164</v>
      </c>
      <c r="M195" s="243">
        <f>M$194*'(3) HH &amp; income data inputs'!M92</f>
        <v>1.8995170079222576</v>
      </c>
      <c r="N195" s="243">
        <f>N$194*'(3) HH &amp; income data inputs'!N92</f>
        <v>2.0867452041959771</v>
      </c>
      <c r="O195" s="243">
        <f>O$194*'(3) HH &amp; income data inputs'!O92</f>
        <v>0.61876518068101172</v>
      </c>
      <c r="P195" s="243">
        <f>P$194*'(3) HH &amp; income data inputs'!P92</f>
        <v>2.6845555167813826</v>
      </c>
      <c r="Q195" s="243">
        <f>Q$194*'(3) HH &amp; income data inputs'!Q92</f>
        <v>1.898412519220863</v>
      </c>
      <c r="R195" s="243">
        <f>R$194*'(3) HH &amp; income data inputs'!R92</f>
        <v>0.97877545347890837</v>
      </c>
      <c r="S195" s="243">
        <f>S$194*'(3) HH &amp; income data inputs'!S92</f>
        <v>1.7284094530375675</v>
      </c>
      <c r="T195" s="243">
        <f>T$194*'(3) HH &amp; income data inputs'!T92</f>
        <v>0.8689717645440681</v>
      </c>
      <c r="U195" s="243">
        <f>U$194*'(3) HH &amp; income data inputs'!U92</f>
        <v>1.1251246037572527</v>
      </c>
      <c r="V195" s="243">
        <f>V$194*'(3) HH &amp; income data inputs'!V92</f>
        <v>6.3389623820754748</v>
      </c>
      <c r="W195" s="243">
        <f>W$194*'(3) HH &amp; income data inputs'!W92</f>
        <v>1.4052650976258101</v>
      </c>
      <c r="X195" s="243">
        <f>X$194*'(3) HH &amp; income data inputs'!X92</f>
        <v>0.91446888475608057</v>
      </c>
      <c r="Y195" s="243">
        <f>Y$194*'(3) HH &amp; income data inputs'!Y92</f>
        <v>1.7621387738939642</v>
      </c>
      <c r="Z195" s="243">
        <f>Z$194*'(3) HH &amp; income data inputs'!Z92</f>
        <v>1.3685933318381942</v>
      </c>
      <c r="AA195" s="243">
        <f>AA$194*'(3) HH &amp; income data inputs'!AA92</f>
        <v>1.7486927997086392</v>
      </c>
      <c r="AB195" s="243">
        <f>AB$194*'(3) HH &amp; income data inputs'!AB92</f>
        <v>1.3170342377249573</v>
      </c>
      <c r="AC195" s="243">
        <f>AC$194*'(3) HH &amp; income data inputs'!AC92</f>
        <v>1.487004832994528</v>
      </c>
      <c r="AD195" s="243">
        <f>AD$194*'(3) HH &amp; income data inputs'!AD92</f>
        <v>1.0844188713613403</v>
      </c>
      <c r="AE195" s="243">
        <f>AE$194*'(3) HH &amp; income data inputs'!AE92</f>
        <v>1.1455670205862136</v>
      </c>
      <c r="AF195" s="243">
        <f>AF$194*'(3) HH &amp; income data inputs'!AF92</f>
        <v>2.0595189858222591</v>
      </c>
      <c r="AG195" s="243">
        <f>AG$194*'(3) HH &amp; income data inputs'!AG92</f>
        <v>1.4141075702576416</v>
      </c>
      <c r="AH195" s="243">
        <f>AH$194*'(3) HH &amp; income data inputs'!AH92</f>
        <v>1.6176842398382163</v>
      </c>
      <c r="AI195" s="243">
        <f>AI$194*'(3) HH &amp; income data inputs'!AI92</f>
        <v>1.3087999234393695</v>
      </c>
      <c r="AJ195" s="243">
        <f>AJ$194*'(3) HH &amp; income data inputs'!AJ92</f>
        <v>2.2005854685628603</v>
      </c>
      <c r="AK195" s="243">
        <f>AK$194*'(3) HH &amp; income data inputs'!AK92</f>
        <v>2.3138310758442122</v>
      </c>
      <c r="AL195" s="243">
        <f>AL$194*'(3) HH &amp; income data inputs'!AL92</f>
        <v>2.3038125162225631</v>
      </c>
      <c r="AM195" s="243">
        <f>AM$194*'(3) HH &amp; income data inputs'!AM92</f>
        <v>1.3604746210024317</v>
      </c>
      <c r="AN195" s="243">
        <f>AN$194*'(3) HH &amp; income data inputs'!AN92</f>
        <v>3.4942326526697709</v>
      </c>
      <c r="AO195" s="243">
        <f>AO$194*'(3) HH &amp; income data inputs'!AO92</f>
        <v>0.96511291397829146</v>
      </c>
      <c r="AP195" s="243">
        <f>AP$194*'(3) HH &amp; income data inputs'!AP92</f>
        <v>2.1919792834136369</v>
      </c>
      <c r="AQ195" s="243">
        <f>AQ$194*'(3) HH &amp; income data inputs'!AQ92</f>
        <v>1.9792076676942225</v>
      </c>
      <c r="AR195" s="243">
        <f>AR$194*'(3) HH &amp; income data inputs'!AR92</f>
        <v>2.9569604410279049</v>
      </c>
      <c r="AS195" s="243">
        <f>AS$194*'(3) HH &amp; income data inputs'!AS92</f>
        <v>1.9375562159390813</v>
      </c>
      <c r="AT195" s="243">
        <f>AT$194*'(3) HH &amp; income data inputs'!AT92</f>
        <v>4.5578701948256661</v>
      </c>
      <c r="AU195" s="243">
        <f>AU$194*'(3) HH &amp; income data inputs'!AU92</f>
        <v>2.1385385275395783</v>
      </c>
      <c r="AV195" s="243">
        <f>AV$194*'(3) HH &amp; income data inputs'!AV92</f>
        <v>5.83824119665507</v>
      </c>
      <c r="AW195" s="243">
        <f>AW$194*'(3) HH &amp; income data inputs'!AW92</f>
        <v>7.0719813141173153</v>
      </c>
      <c r="AX195" s="243">
        <f>AX$194*'(3) HH &amp; income data inputs'!AX92</f>
        <v>4.9118830502484627</v>
      </c>
      <c r="AY195" s="243">
        <f>AY$194*'(3) HH &amp; income data inputs'!AY92</f>
        <v>0.38266608215011894</v>
      </c>
      <c r="AZ195" s="243">
        <f>AZ$194*'(3) HH &amp; income data inputs'!AZ92</f>
        <v>6.052649141773542</v>
      </c>
      <c r="BA195" s="243">
        <f>BA$194*'(3) HH &amp; income data inputs'!BA92</f>
        <v>2.2002829008337006</v>
      </c>
      <c r="BB195" s="243">
        <f>BB$194*'(3) HH &amp; income data inputs'!BB92</f>
        <v>2.3651640749064047</v>
      </c>
      <c r="BC195" s="243">
        <f>BC$194*'(3) HH &amp; income data inputs'!BC92</f>
        <v>2.4886507406136018</v>
      </c>
      <c r="BD195" s="243">
        <f>BD$194*'(3) HH &amp; income data inputs'!BD92</f>
        <v>5.6244560642028292</v>
      </c>
      <c r="BE195" s="76">
        <f t="shared" si="1152"/>
        <v>115.15381652028721</v>
      </c>
      <c r="BF195" s="215"/>
      <c r="BG195" s="215">
        <f>G195*DG195</f>
        <v>4792.0217762287739</v>
      </c>
      <c r="BH195" s="215">
        <f t="shared" ref="BH195:DD195" si="1156">H195*DH195</f>
        <v>15370.195045754621</v>
      </c>
      <c r="BI195" s="215">
        <f t="shared" si="1156"/>
        <v>18465.694292307915</v>
      </c>
      <c r="BJ195" s="215">
        <f t="shared" si="1156"/>
        <v>7144.6364839029993</v>
      </c>
      <c r="BK195" s="215">
        <f t="shared" si="1156"/>
        <v>9566.779748252955</v>
      </c>
      <c r="BL195" s="215">
        <f t="shared" si="1156"/>
        <v>95304.951024076916</v>
      </c>
      <c r="BM195" s="215">
        <f t="shared" si="1156"/>
        <v>26117.883979679063</v>
      </c>
      <c r="BN195" s="215">
        <f t="shared" si="1156"/>
        <v>28692.224871393635</v>
      </c>
      <c r="BO195" s="215">
        <f t="shared" si="1156"/>
        <v>8507.8665430687415</v>
      </c>
      <c r="BP195" s="215">
        <f t="shared" si="1156"/>
        <v>36911.967216864818</v>
      </c>
      <c r="BQ195" s="215">
        <f t="shared" si="1156"/>
        <v>26102.697536157062</v>
      </c>
      <c r="BR195" s="215">
        <f t="shared" si="1156"/>
        <v>13457.91779147162</v>
      </c>
      <c r="BS195" s="215">
        <f t="shared" si="1156"/>
        <v>23765.197876903294</v>
      </c>
      <c r="BT195" s="215">
        <f t="shared" si="1156"/>
        <v>11948.144519539801</v>
      </c>
      <c r="BU195" s="215">
        <f t="shared" si="1156"/>
        <v>15470.182020511285</v>
      </c>
      <c r="BV195" s="215">
        <f t="shared" si="1156"/>
        <v>87159.148012942256</v>
      </c>
      <c r="BW195" s="215">
        <f t="shared" si="1156"/>
        <v>19322.043776080482</v>
      </c>
      <c r="BX195" s="215">
        <f t="shared" si="1156"/>
        <v>12573.718548174918</v>
      </c>
      <c r="BY195" s="215">
        <f t="shared" si="1156"/>
        <v>24228.967606348535</v>
      </c>
      <c r="BZ195" s="215">
        <f t="shared" si="1156"/>
        <v>18817.816164442211</v>
      </c>
      <c r="CA195" s="215">
        <f t="shared" si="1156"/>
        <v>24044.088822793863</v>
      </c>
      <c r="CB195" s="215">
        <f t="shared" si="1156"/>
        <v>18108.891510158734</v>
      </c>
      <c r="CC195" s="215">
        <f t="shared" si="1156"/>
        <v>20445.944702466513</v>
      </c>
      <c r="CD195" s="215">
        <f t="shared" si="1156"/>
        <v>14910.488376500589</v>
      </c>
      <c r="CE195" s="215">
        <f t="shared" si="1156"/>
        <v>15751.260141305291</v>
      </c>
      <c r="CF195" s="215">
        <f t="shared" si="1156"/>
        <v>28317.871175309607</v>
      </c>
      <c r="CG195" s="215">
        <f t="shared" si="1156"/>
        <v>19443.625564150007</v>
      </c>
      <c r="CH195" s="215">
        <f t="shared" si="1156"/>
        <v>22242.753876715513</v>
      </c>
      <c r="CI195" s="215">
        <f t="shared" si="1156"/>
        <v>17995.671747310469</v>
      </c>
      <c r="CJ195" s="215">
        <f t="shared" si="1156"/>
        <v>30257.500046372188</v>
      </c>
      <c r="CK195" s="215">
        <f t="shared" si="1156"/>
        <v>31814.598835088957</v>
      </c>
      <c r="CL195" s="215">
        <f t="shared" si="1156"/>
        <v>31676.846144931187</v>
      </c>
      <c r="CM195" s="215">
        <f t="shared" si="1156"/>
        <v>18706.185920128184</v>
      </c>
      <c r="CN195" s="215">
        <f t="shared" si="1156"/>
        <v>48044.82541604618</v>
      </c>
      <c r="CO195" s="215">
        <f t="shared" si="1156"/>
        <v>13270.061288973013</v>
      </c>
      <c r="CP195" s="215">
        <f t="shared" si="1156"/>
        <v>30139.167152116654</v>
      </c>
      <c r="CQ195" s="215">
        <f t="shared" si="1156"/>
        <v>27213.610628878636</v>
      </c>
      <c r="CR195" s="215">
        <f t="shared" si="1156"/>
        <v>40657.466824023439</v>
      </c>
      <c r="CS195" s="215">
        <f t="shared" si="1156"/>
        <v>26640.913580108383</v>
      </c>
      <c r="CT195" s="215">
        <f t="shared" si="1156"/>
        <v>62669.575711304205</v>
      </c>
      <c r="CU195" s="215">
        <f t="shared" si="1156"/>
        <v>29404.370119037318</v>
      </c>
      <c r="CV195" s="215">
        <f t="shared" si="1156"/>
        <v>80274.356893708042</v>
      </c>
      <c r="CW195" s="215">
        <f t="shared" si="1156"/>
        <v>97237.975073784561</v>
      </c>
      <c r="CX195" s="215">
        <f t="shared" si="1156"/>
        <v>67537.163970153793</v>
      </c>
      <c r="CY195" s="215">
        <f t="shared" si="1156"/>
        <v>5261.5629630435978</v>
      </c>
      <c r="CZ195" s="215">
        <f t="shared" si="1156"/>
        <v>83222.412537100754</v>
      </c>
      <c r="DA195" s="215">
        <f t="shared" si="1156"/>
        <v>30253.339815738174</v>
      </c>
      <c r="DB195" s="215">
        <f t="shared" si="1156"/>
        <v>32520.414738944339</v>
      </c>
      <c r="DC195" s="215">
        <f t="shared" si="1156"/>
        <v>34218.325520751874</v>
      </c>
      <c r="DD195" s="215">
        <f t="shared" si="1156"/>
        <v>77334.864768772852</v>
      </c>
      <c r="DE195" s="76">
        <f>SUM(BG195:DD195)</f>
        <v>1583336.1886998184</v>
      </c>
      <c r="DF195" s="70"/>
      <c r="DG195" s="230">
        <f>'(3) HH &amp; income data inputs'!DG92</f>
        <v>13749.75</v>
      </c>
      <c r="DH195" s="230">
        <f>'(3) HH &amp; income data inputs'!DH92</f>
        <v>13749.75</v>
      </c>
      <c r="DI195" s="230">
        <f>'(3) HH &amp; income data inputs'!DI92</f>
        <v>13749.75</v>
      </c>
      <c r="DJ195" s="230">
        <f>'(3) HH &amp; income data inputs'!DJ92</f>
        <v>13749.75</v>
      </c>
      <c r="DK195" s="230">
        <f>'(3) HH &amp; income data inputs'!DK92</f>
        <v>13749.75</v>
      </c>
      <c r="DL195" s="230">
        <f>'(3) HH &amp; income data inputs'!DL92</f>
        <v>13749.75</v>
      </c>
      <c r="DM195" s="230">
        <f>'(3) HH &amp; income data inputs'!DM92</f>
        <v>13749.75</v>
      </c>
      <c r="DN195" s="230">
        <f>'(3) HH &amp; income data inputs'!DN92</f>
        <v>13749.75</v>
      </c>
      <c r="DO195" s="230">
        <f>'(3) HH &amp; income data inputs'!DO92</f>
        <v>13749.75</v>
      </c>
      <c r="DP195" s="230">
        <f>'(3) HH &amp; income data inputs'!DP92</f>
        <v>13749.75</v>
      </c>
      <c r="DQ195" s="230">
        <f>'(3) HH &amp; income data inputs'!DQ92</f>
        <v>13749.75</v>
      </c>
      <c r="DR195" s="230">
        <f>'(3) HH &amp; income data inputs'!DR92</f>
        <v>13749.75</v>
      </c>
      <c r="DS195" s="230">
        <f>'(3) HH &amp; income data inputs'!DS92</f>
        <v>13749.75</v>
      </c>
      <c r="DT195" s="230">
        <f>'(3) HH &amp; income data inputs'!DT92</f>
        <v>13749.75</v>
      </c>
      <c r="DU195" s="230">
        <f>'(3) HH &amp; income data inputs'!DU92</f>
        <v>13749.75</v>
      </c>
      <c r="DV195" s="230">
        <f>'(3) HH &amp; income data inputs'!DV92</f>
        <v>13749.75</v>
      </c>
      <c r="DW195" s="230">
        <f>'(3) HH &amp; income data inputs'!DW92</f>
        <v>13749.75</v>
      </c>
      <c r="DX195" s="230">
        <f>'(3) HH &amp; income data inputs'!DX92</f>
        <v>13749.75</v>
      </c>
      <c r="DY195" s="230">
        <f>'(3) HH &amp; income data inputs'!DY92</f>
        <v>13749.75</v>
      </c>
      <c r="DZ195" s="230">
        <f>'(3) HH &amp; income data inputs'!DZ92</f>
        <v>13749.75</v>
      </c>
      <c r="EA195" s="230">
        <f>'(3) HH &amp; income data inputs'!EA92</f>
        <v>13749.75</v>
      </c>
      <c r="EB195" s="230">
        <f>'(3) HH &amp; income data inputs'!EB92</f>
        <v>13749.75</v>
      </c>
      <c r="EC195" s="230">
        <f>'(3) HH &amp; income data inputs'!EC92</f>
        <v>13749.75</v>
      </c>
      <c r="ED195" s="230">
        <f>'(3) HH &amp; income data inputs'!ED92</f>
        <v>13749.75</v>
      </c>
      <c r="EE195" s="230">
        <f>'(3) HH &amp; income data inputs'!EE92</f>
        <v>13749.75</v>
      </c>
      <c r="EF195" s="230">
        <f>'(3) HH &amp; income data inputs'!EF92</f>
        <v>13749.75</v>
      </c>
      <c r="EG195" s="230">
        <f>'(3) HH &amp; income data inputs'!EG92</f>
        <v>13749.75</v>
      </c>
      <c r="EH195" s="230">
        <f>'(3) HH &amp; income data inputs'!EH92</f>
        <v>13749.75</v>
      </c>
      <c r="EI195" s="230">
        <f>'(3) HH &amp; income data inputs'!EI92</f>
        <v>13749.75</v>
      </c>
      <c r="EJ195" s="230">
        <f>'(3) HH &amp; income data inputs'!EJ92</f>
        <v>13749.75</v>
      </c>
      <c r="EK195" s="230">
        <f>'(3) HH &amp; income data inputs'!EK92</f>
        <v>13749.75</v>
      </c>
      <c r="EL195" s="230">
        <f>'(3) HH &amp; income data inputs'!EL92</f>
        <v>13749.75</v>
      </c>
      <c r="EM195" s="230">
        <f>'(3) HH &amp; income data inputs'!EM92</f>
        <v>13749.75</v>
      </c>
      <c r="EN195" s="230">
        <f>'(3) HH &amp; income data inputs'!EN92</f>
        <v>13749.75</v>
      </c>
      <c r="EO195" s="230">
        <f>'(3) HH &amp; income data inputs'!EO92</f>
        <v>13749.75</v>
      </c>
      <c r="EP195" s="230">
        <f>'(3) HH &amp; income data inputs'!EP92</f>
        <v>13749.75</v>
      </c>
      <c r="EQ195" s="230">
        <f>'(3) HH &amp; income data inputs'!EQ92</f>
        <v>13749.75</v>
      </c>
      <c r="ER195" s="230">
        <f>'(3) HH &amp; income data inputs'!ER92</f>
        <v>13749.75</v>
      </c>
      <c r="ES195" s="230">
        <f>'(3) HH &amp; income data inputs'!ES92</f>
        <v>13749.75</v>
      </c>
      <c r="ET195" s="230">
        <f>'(3) HH &amp; income data inputs'!ET92</f>
        <v>13749.75</v>
      </c>
      <c r="EU195" s="230">
        <f>'(3) HH &amp; income data inputs'!EU92</f>
        <v>13749.75</v>
      </c>
      <c r="EV195" s="230">
        <f>'(3) HH &amp; income data inputs'!EV92</f>
        <v>13749.75</v>
      </c>
      <c r="EW195" s="230">
        <f>'(3) HH &amp; income data inputs'!EW92</f>
        <v>13749.75</v>
      </c>
      <c r="EX195" s="230">
        <f>'(3) HH &amp; income data inputs'!EX92</f>
        <v>13749.75</v>
      </c>
      <c r="EY195" s="230">
        <f>'(3) HH &amp; income data inputs'!EY92</f>
        <v>13749.75</v>
      </c>
      <c r="EZ195" s="230">
        <f>'(3) HH &amp; income data inputs'!EZ92</f>
        <v>13749.75</v>
      </c>
      <c r="FA195" s="230">
        <f>'(3) HH &amp; income data inputs'!FA92</f>
        <v>13749.75</v>
      </c>
      <c r="FB195" s="230">
        <f>'(3) HH &amp; income data inputs'!FB92</f>
        <v>13749.75</v>
      </c>
      <c r="FC195" s="230">
        <f>'(3) HH &amp; income data inputs'!FC92</f>
        <v>13749.75</v>
      </c>
      <c r="FD195" s="230">
        <f>'(3) HH &amp; income data inputs'!FD92</f>
        <v>13749.75</v>
      </c>
      <c r="FE195" s="231">
        <f>DE195/BE195</f>
        <v>13749.749999999995</v>
      </c>
      <c r="FF195" s="70"/>
    </row>
    <row r="196" spans="1:162">
      <c r="A196" s="1" t="s">
        <v>539</v>
      </c>
      <c r="B196" s="2" t="s">
        <v>263</v>
      </c>
      <c r="C196" s="37" t="s">
        <v>310</v>
      </c>
      <c r="D196" s="1">
        <v>4</v>
      </c>
      <c r="E196" s="1">
        <v>4</v>
      </c>
      <c r="F196" s="96" t="s">
        <v>306</v>
      </c>
      <c r="G196" s="243">
        <f>G$194*'(3) HH &amp; income data inputs'!G93</f>
        <v>3.1475442583731428</v>
      </c>
      <c r="H196" s="243">
        <f>H$194*'(3) HH &amp; income data inputs'!H93</f>
        <v>10.095607120636478</v>
      </c>
      <c r="I196" s="243">
        <f>I$194*'(3) HH &amp; income data inputs'!I93</f>
        <v>12.128824275161794</v>
      </c>
      <c r="J196" s="243">
        <f>J$194*'(3) HH &amp; income data inputs'!J93</f>
        <v>4.6928124689720887</v>
      </c>
      <c r="K196" s="243">
        <f>K$194*'(3) HH &amp; income data inputs'!K93</f>
        <v>6.2837491300866928</v>
      </c>
      <c r="L196" s="243">
        <f>L$194*'(3) HH &amp; income data inputs'!L93</f>
        <v>62.599162816501732</v>
      </c>
      <c r="M196" s="243">
        <f>M$194*'(3) HH &amp; income data inputs'!M93</f>
        <v>17.155012977797888</v>
      </c>
      <c r="N196" s="243">
        <f>N$194*'(3) HH &amp; income data inputs'!N93</f>
        <v>18.845917625394918</v>
      </c>
      <c r="O196" s="243">
        <f>O$194*'(3) HH &amp; income data inputs'!O93</f>
        <v>5.5882230380253874</v>
      </c>
      <c r="P196" s="243">
        <f>P$194*'(3) HH &amp; income data inputs'!P93</f>
        <v>24.244892010931864</v>
      </c>
      <c r="Q196" s="243">
        <f>Q$194*'(3) HH &amp; income data inputs'!Q93</f>
        <v>17.145038064213416</v>
      </c>
      <c r="R196" s="243">
        <f>R$194*'(3) HH &amp; income data inputs'!R93</f>
        <v>8.8395658142313902</v>
      </c>
      <c r="S196" s="243">
        <f>S$194*'(3) HH &amp; income data inputs'!S93</f>
        <v>15.609697872745533</v>
      </c>
      <c r="T196" s="243">
        <f>T$194*'(3) HH &amp; income data inputs'!T93</f>
        <v>7.8479012485386157</v>
      </c>
      <c r="U196" s="243">
        <f>U$194*'(3) HH &amp; income data inputs'!U93</f>
        <v>10.16128157768269</v>
      </c>
      <c r="V196" s="243">
        <f>V$194*'(3) HH &amp; income data inputs'!V93</f>
        <v>57.248754013119139</v>
      </c>
      <c r="W196" s="243">
        <f>W$194*'(3) HH &amp; income data inputs'!W93</f>
        <v>12.691300412933096</v>
      </c>
      <c r="X196" s="243">
        <f>X$194*'(3) HH &amp; income data inputs'!X93</f>
        <v>8.258797115453353</v>
      </c>
      <c r="Y196" s="243">
        <f>Y$194*'(3) HH &amp; income data inputs'!Y93</f>
        <v>15.914315801729861</v>
      </c>
      <c r="Z196" s="243">
        <f>Z$194*'(3) HH &amp; income data inputs'!Z93</f>
        <v>12.360108528163693</v>
      </c>
      <c r="AA196" s="243">
        <f>AA$194*'(3) HH &amp; income data inputs'!AA93</f>
        <v>15.792881847368648</v>
      </c>
      <c r="AB196" s="243">
        <f>AB$194*'(3) HH &amp; income data inputs'!AB93</f>
        <v>11.894465459453521</v>
      </c>
      <c r="AC196" s="243">
        <f>AC$194*'(3) HH &amp; income data inputs'!AC93</f>
        <v>13.42951239798183</v>
      </c>
      <c r="AD196" s="243">
        <f>AD$194*'(3) HH &amp; income data inputs'!AD93</f>
        <v>9.7936579319821035</v>
      </c>
      <c r="AE196" s="243">
        <f>AE$194*'(3) HH &amp; income data inputs'!AE93</f>
        <v>10.345902154669242</v>
      </c>
      <c r="AF196" s="243">
        <f>AF$194*'(3) HH &amp; income data inputs'!AF93</f>
        <v>18.60003084070728</v>
      </c>
      <c r="AG196" s="243">
        <f>AG$194*'(3) HH &amp; income data inputs'!AG93</f>
        <v>12.771158993889326</v>
      </c>
      <c r="AH196" s="243">
        <f>AH$194*'(3) HH &amp; income data inputs'!AH93</f>
        <v>14.609710791038891</v>
      </c>
      <c r="AI196" s="243">
        <f>AI$194*'(3) HH &amp; income data inputs'!AI93</f>
        <v>11.820099308561806</v>
      </c>
      <c r="AJ196" s="243">
        <f>AJ$194*'(3) HH &amp; income data inputs'!AJ93</f>
        <v>19.874037512958331</v>
      </c>
      <c r="AK196" s="243">
        <f>AK$194*'(3) HH &amp; income data inputs'!AK93</f>
        <v>20.896786903718041</v>
      </c>
      <c r="AL196" s="243">
        <f>AL$194*'(3) HH &amp; income data inputs'!AL93</f>
        <v>20.806306787135025</v>
      </c>
      <c r="AM196" s="243">
        <f>AM$194*'(3) HH &amp; income data inputs'!AM93</f>
        <v>12.286786420928211</v>
      </c>
      <c r="AN196" s="243">
        <f>AN$194*'(3) HH &amp; income data inputs'!AN93</f>
        <v>31.55728864442387</v>
      </c>
      <c r="AO196" s="243">
        <f>AO$194*'(3) HH &amp; income data inputs'!AO93</f>
        <v>8.716176004366444</v>
      </c>
      <c r="AP196" s="243">
        <f>AP$194*'(3) HH &amp; income data inputs'!AP93</f>
        <v>19.796312903329408</v>
      </c>
      <c r="AQ196" s="243">
        <f>AQ$194*'(3) HH &amp; income data inputs'!AQ93</f>
        <v>17.874719248863446</v>
      </c>
      <c r="AR196" s="243">
        <f>AR$194*'(3) HH &amp; income data inputs'!AR93</f>
        <v>26.705048983033265</v>
      </c>
      <c r="AS196" s="243">
        <f>AS$194*'(3) HH &amp; income data inputs'!AS93</f>
        <v>17.498554575199829</v>
      </c>
      <c r="AT196" s="243">
        <f>AT$194*'(3) HH &amp; income data inputs'!AT93</f>
        <v>41.163265197019307</v>
      </c>
      <c r="AU196" s="243">
        <f>AU$194*'(3) HH &amp; income data inputs'!AU93</f>
        <v>19.313676076841816</v>
      </c>
      <c r="AV196" s="243">
        <f>AV$194*'(3) HH &amp; income data inputs'!AV93</f>
        <v>52.726615807291097</v>
      </c>
      <c r="AW196" s="243">
        <f>AW$194*'(3) HH &amp; income data inputs'!AW93</f>
        <v>63.86883124312201</v>
      </c>
      <c r="AX196" s="243">
        <f>AX$194*'(3) HH &amp; income data inputs'!AX93</f>
        <v>44.360443797556428</v>
      </c>
      <c r="AY196" s="243">
        <f>AY$194*'(3) HH &amp; income data inputs'!AY93</f>
        <v>3.4559530544182615</v>
      </c>
      <c r="AZ196" s="243">
        <f>AZ$194*'(3) HH &amp; income data inputs'!AZ93</f>
        <v>54.662987561642296</v>
      </c>
      <c r="BA196" s="243">
        <f>BA$194*'(3) HH &amp; income data inputs'!BA93</f>
        <v>19.871304948154361</v>
      </c>
      <c r="BB196" s="243">
        <f>BB$194*'(3) HH &amp; income data inputs'!BB93</f>
        <v>21.360388051498472</v>
      </c>
      <c r="BC196" s="243">
        <f>BC$194*'(3) HH &amp; income data inputs'!BC93</f>
        <v>22.475627001166597</v>
      </c>
      <c r="BD196" s="243">
        <f>BD$194*'(3) HH &amp; income data inputs'!BD93</f>
        <v>50.795868829831811</v>
      </c>
      <c r="BE196" s="76">
        <f t="shared" si="1152"/>
        <v>1039.9829054488439</v>
      </c>
      <c r="BF196" s="215"/>
      <c r="BG196" s="215">
        <f t="shared" ref="BG196:BG198" si="1157">G196*DG196</f>
        <v>21260.647226351892</v>
      </c>
      <c r="BH196" s="215">
        <f t="shared" ref="BH196:BH198" si="1158">H196*DH196</f>
        <v>68192.572973902483</v>
      </c>
      <c r="BI196" s="215">
        <f t="shared" ref="BI196:BI198" si="1159">I196*DI196</f>
        <v>81926.299685428559</v>
      </c>
      <c r="BJ196" s="215">
        <f t="shared" ref="BJ196:BJ198" si="1160">J196*DJ196</f>
        <v>31698.436054338385</v>
      </c>
      <c r="BK196" s="215">
        <f t="shared" ref="BK196:BK198" si="1161">K196*DK196</f>
        <v>42444.70054972959</v>
      </c>
      <c r="BL196" s="215">
        <f t="shared" ref="BL196:BL198" si="1162">L196*DL196</f>
        <v>422837.1733824336</v>
      </c>
      <c r="BM196" s="215">
        <f t="shared" ref="BM196:BM198" si="1163">M196*DM196</f>
        <v>115876.58477373215</v>
      </c>
      <c r="BN196" s="215">
        <f t="shared" ref="BN196:BN198" si="1164">N196*DN196</f>
        <v>127298.10080494452</v>
      </c>
      <c r="BO196" s="215">
        <f t="shared" ref="BO196:BO198" si="1165">O196*DO196</f>
        <v>37746.645918503651</v>
      </c>
      <c r="BP196" s="215">
        <f t="shared" ref="BP196:BP198" si="1166">P196*DP196</f>
        <v>163766.4330578291</v>
      </c>
      <c r="BQ196" s="215">
        <f t="shared" ref="BQ196:BQ198" si="1167">Q196*DQ196</f>
        <v>115809.20744670373</v>
      </c>
      <c r="BR196" s="215">
        <f t="shared" ref="BR196:BR198" si="1168">R196*DR196</f>
        <v>59708.418685629753</v>
      </c>
      <c r="BS196" s="215">
        <f t="shared" ref="BS196:BS198" si="1169">S196*DS196</f>
        <v>105438.47918882375</v>
      </c>
      <c r="BT196" s="215">
        <f t="shared" ref="BT196:BT198" si="1170">T196*DT196</f>
        <v>53010.044090266689</v>
      </c>
      <c r="BU196" s="215">
        <f t="shared" ref="BU196:BU198" si="1171">U196*DU196</f>
        <v>68636.182768848914</v>
      </c>
      <c r="BV196" s="215">
        <f t="shared" ref="BV196:BV198" si="1172">V196*DV196</f>
        <v>386696.88598762505</v>
      </c>
      <c r="BW196" s="215">
        <f t="shared" ref="BW196:BW198" si="1173">W196*DW196</f>
        <v>85725.644748356295</v>
      </c>
      <c r="BX196" s="215">
        <f t="shared" ref="BX196:BX198" si="1174">X196*DX196</f>
        <v>55785.513267546994</v>
      </c>
      <c r="BY196" s="215">
        <f t="shared" ref="BY196:BY198" si="1175">Y196*DY196</f>
        <v>107496.07514151899</v>
      </c>
      <c r="BZ196" s="215">
        <f t="shared" ref="BZ196:BZ198" si="1176">Z196*DZ196</f>
        <v>83488.550287307386</v>
      </c>
      <c r="CA196" s="215">
        <f t="shared" ref="CA196:CA198" si="1177">AA196*EA196</f>
        <v>106675.82790969481</v>
      </c>
      <c r="CB196" s="215">
        <f t="shared" ref="CB196:CB198" si="1178">AB196*EB196</f>
        <v>80343.281403190151</v>
      </c>
      <c r="CC196" s="215">
        <f t="shared" ref="CC196:CC198" si="1179">AC196*EC196</f>
        <v>90712.028831958742</v>
      </c>
      <c r="CD196" s="215">
        <f t="shared" ref="CD196:CD198" si="1180">AD196*ED196</f>
        <v>66153.003502182997</v>
      </c>
      <c r="CE196" s="215">
        <f t="shared" ref="CE196:CE198" si="1181">AE196*EE196</f>
        <v>69883.235275765968</v>
      </c>
      <c r="CF196" s="215">
        <f t="shared" ref="CF196:CF198" si="1182">AF196*EF196</f>
        <v>125637.21480692909</v>
      </c>
      <c r="CG196" s="215">
        <f t="shared" ref="CG196:CG198" si="1183">AG196*EG196</f>
        <v>86265.063729738642</v>
      </c>
      <c r="CH196" s="215">
        <f t="shared" ref="CH196:CH198" si="1184">AH196*EH196</f>
        <v>98683.888679566619</v>
      </c>
      <c r="CI196" s="215">
        <f t="shared" ref="CI196:CI198" si="1185">AI196*EI196</f>
        <v>79840.962017057798</v>
      </c>
      <c r="CJ196" s="215">
        <f t="shared" ref="CJ196:CJ198" si="1186">AJ196*EJ196</f>
        <v>134242.71935247851</v>
      </c>
      <c r="CK196" s="215">
        <f t="shared" ref="CK196:CK198" si="1187">AK196*EK196</f>
        <v>141151.06192464856</v>
      </c>
      <c r="CL196" s="215">
        <f t="shared" ref="CL196:CL198" si="1188">AL196*EL196</f>
        <v>140539.89789270418</v>
      </c>
      <c r="CM196" s="215">
        <f t="shared" ref="CM196:CM198" si="1189">AM196*EM196</f>
        <v>82993.283079648783</v>
      </c>
      <c r="CN196" s="215">
        <f t="shared" ref="CN196:CN198" si="1190">AN196*EN196</f>
        <v>213159.31603009012</v>
      </c>
      <c r="CO196" s="215">
        <f t="shared" ref="CO196:CO198" si="1191">AO196*EO196</f>
        <v>58874.960280116757</v>
      </c>
      <c r="CP196" s="215">
        <f t="shared" ref="CP196:CP198" si="1192">AP196*EP196</f>
        <v>133717.71465977866</v>
      </c>
      <c r="CQ196" s="215">
        <f t="shared" ref="CQ196:CQ198" si="1193">AQ196*EQ196</f>
        <v>120737.96872250839</v>
      </c>
      <c r="CR196" s="215">
        <f t="shared" ref="CR196:CR198" si="1194">AR196*ER196</f>
        <v>180384.00066348125</v>
      </c>
      <c r="CS196" s="215">
        <f t="shared" ref="CS196:CS198" si="1195">AS196*ES196</f>
        <v>118197.0975641433</v>
      </c>
      <c r="CT196" s="215">
        <f t="shared" ref="CT196:CT198" si="1196">AT196*ET196</f>
        <v>278044.59229143127</v>
      </c>
      <c r="CU196" s="215">
        <f t="shared" ref="CU196:CU198" si="1197">AU196*EU196</f>
        <v>130457.65841780468</v>
      </c>
      <c r="CV196" s="215">
        <f t="shared" ref="CV196:CV198" si="1198">AV196*EV196</f>
        <v>356151.29958414391</v>
      </c>
      <c r="CW196" s="215">
        <f t="shared" ref="CW196:CW198" si="1199">AW196*EW196</f>
        <v>431413.37447666802</v>
      </c>
      <c r="CX196" s="215">
        <f t="shared" ref="CX196:CX198" si="1200">AX196*EX196</f>
        <v>299640.50350533571</v>
      </c>
      <c r="CY196" s="215">
        <f t="shared" ref="CY196:CY198" si="1201">AY196*EY196</f>
        <v>23343.849264504723</v>
      </c>
      <c r="CZ196" s="215">
        <f t="shared" ref="CZ196:CZ198" si="1202">AZ196*EZ196</f>
        <v>369230.8668241647</v>
      </c>
      <c r="DA196" s="215">
        <f t="shared" ref="DA196:DA198" si="1203">BA196*FA196</f>
        <v>134224.26175774707</v>
      </c>
      <c r="DB196" s="215">
        <f t="shared" ref="DB196:DB198" si="1204">BB196*FB196</f>
        <v>144282.53829085731</v>
      </c>
      <c r="DC196" s="215">
        <f t="shared" ref="DC196:DC198" si="1205">BC196*FC196</f>
        <v>151815.6180303735</v>
      </c>
      <c r="DD196" s="215">
        <f t="shared" ref="DD196:DD198" si="1206">BD196*FD196</f>
        <v>343109.72589954577</v>
      </c>
      <c r="DE196" s="76">
        <f t="shared" ref="DE196:DE198" si="1207">SUM(BG196:DD196)</f>
        <v>7024749.4107080838</v>
      </c>
      <c r="DF196" s="70"/>
      <c r="DG196" s="230">
        <f>'(3) HH &amp; income data inputs'!DG93</f>
        <v>6754.6777681660897</v>
      </c>
      <c r="DH196" s="230">
        <f>'(3) HH &amp; income data inputs'!DH93</f>
        <v>6754.6777681660897</v>
      </c>
      <c r="DI196" s="230">
        <f>'(3) HH &amp; income data inputs'!DI93</f>
        <v>6754.6777681660897</v>
      </c>
      <c r="DJ196" s="230">
        <f>'(3) HH &amp; income data inputs'!DJ93</f>
        <v>6754.6777681660897</v>
      </c>
      <c r="DK196" s="230">
        <f>'(3) HH &amp; income data inputs'!DK93</f>
        <v>6754.6777681660897</v>
      </c>
      <c r="DL196" s="230">
        <f>'(3) HH &amp; income data inputs'!DL93</f>
        <v>6754.6777681660897</v>
      </c>
      <c r="DM196" s="230">
        <f>'(3) HH &amp; income data inputs'!DM93</f>
        <v>6754.6777681660897</v>
      </c>
      <c r="DN196" s="230">
        <f>'(3) HH &amp; income data inputs'!DN93</f>
        <v>6754.6777681660897</v>
      </c>
      <c r="DO196" s="230">
        <f>'(3) HH &amp; income data inputs'!DO93</f>
        <v>6754.6777681660897</v>
      </c>
      <c r="DP196" s="230">
        <f>'(3) HH &amp; income data inputs'!DP93</f>
        <v>6754.6777681660897</v>
      </c>
      <c r="DQ196" s="230">
        <f>'(3) HH &amp; income data inputs'!DQ93</f>
        <v>6754.6777681660897</v>
      </c>
      <c r="DR196" s="230">
        <f>'(3) HH &amp; income data inputs'!DR93</f>
        <v>6754.6777681660897</v>
      </c>
      <c r="DS196" s="230">
        <f>'(3) HH &amp; income data inputs'!DS93</f>
        <v>6754.6777681660897</v>
      </c>
      <c r="DT196" s="230">
        <f>'(3) HH &amp; income data inputs'!DT93</f>
        <v>6754.6777681660897</v>
      </c>
      <c r="DU196" s="230">
        <f>'(3) HH &amp; income data inputs'!DU93</f>
        <v>6754.6777681660897</v>
      </c>
      <c r="DV196" s="230">
        <f>'(3) HH &amp; income data inputs'!DV93</f>
        <v>6754.6777681660897</v>
      </c>
      <c r="DW196" s="230">
        <f>'(3) HH &amp; income data inputs'!DW93</f>
        <v>6754.6777681660897</v>
      </c>
      <c r="DX196" s="230">
        <f>'(3) HH &amp; income data inputs'!DX93</f>
        <v>6754.6777681660897</v>
      </c>
      <c r="DY196" s="230">
        <f>'(3) HH &amp; income data inputs'!DY93</f>
        <v>6754.6777681660897</v>
      </c>
      <c r="DZ196" s="230">
        <f>'(3) HH &amp; income data inputs'!DZ93</f>
        <v>6754.6777681660897</v>
      </c>
      <c r="EA196" s="230">
        <f>'(3) HH &amp; income data inputs'!EA93</f>
        <v>6754.6777681660897</v>
      </c>
      <c r="EB196" s="230">
        <f>'(3) HH &amp; income data inputs'!EB93</f>
        <v>6754.6777681660897</v>
      </c>
      <c r="EC196" s="230">
        <f>'(3) HH &amp; income data inputs'!EC93</f>
        <v>6754.6777681660897</v>
      </c>
      <c r="ED196" s="230">
        <f>'(3) HH &amp; income data inputs'!ED93</f>
        <v>6754.6777681660897</v>
      </c>
      <c r="EE196" s="230">
        <f>'(3) HH &amp; income data inputs'!EE93</f>
        <v>6754.6777681660897</v>
      </c>
      <c r="EF196" s="230">
        <f>'(3) HH &amp; income data inputs'!EF93</f>
        <v>6754.6777681660897</v>
      </c>
      <c r="EG196" s="230">
        <f>'(3) HH &amp; income data inputs'!EG93</f>
        <v>6754.6777681660897</v>
      </c>
      <c r="EH196" s="230">
        <f>'(3) HH &amp; income data inputs'!EH93</f>
        <v>6754.6777681660897</v>
      </c>
      <c r="EI196" s="230">
        <f>'(3) HH &amp; income data inputs'!EI93</f>
        <v>6754.6777681660897</v>
      </c>
      <c r="EJ196" s="230">
        <f>'(3) HH &amp; income data inputs'!EJ93</f>
        <v>6754.6777681660897</v>
      </c>
      <c r="EK196" s="230">
        <f>'(3) HH &amp; income data inputs'!EK93</f>
        <v>6754.6777681660897</v>
      </c>
      <c r="EL196" s="230">
        <f>'(3) HH &amp; income data inputs'!EL93</f>
        <v>6754.6777681660897</v>
      </c>
      <c r="EM196" s="230">
        <f>'(3) HH &amp; income data inputs'!EM93</f>
        <v>6754.6777681660897</v>
      </c>
      <c r="EN196" s="230">
        <f>'(3) HH &amp; income data inputs'!EN93</f>
        <v>6754.6777681660897</v>
      </c>
      <c r="EO196" s="230">
        <f>'(3) HH &amp; income data inputs'!EO93</f>
        <v>6754.6777681660897</v>
      </c>
      <c r="EP196" s="230">
        <f>'(3) HH &amp; income data inputs'!EP93</f>
        <v>6754.6777681660897</v>
      </c>
      <c r="EQ196" s="230">
        <f>'(3) HH &amp; income data inputs'!EQ93</f>
        <v>6754.6777681660897</v>
      </c>
      <c r="ER196" s="230">
        <f>'(3) HH &amp; income data inputs'!ER93</f>
        <v>6754.6777681660897</v>
      </c>
      <c r="ES196" s="230">
        <f>'(3) HH &amp; income data inputs'!ES93</f>
        <v>6754.6777681660897</v>
      </c>
      <c r="ET196" s="230">
        <f>'(3) HH &amp; income data inputs'!ET93</f>
        <v>6754.6777681660897</v>
      </c>
      <c r="EU196" s="230">
        <f>'(3) HH &amp; income data inputs'!EU93</f>
        <v>6754.6777681660897</v>
      </c>
      <c r="EV196" s="230">
        <f>'(3) HH &amp; income data inputs'!EV93</f>
        <v>6754.6777681660897</v>
      </c>
      <c r="EW196" s="230">
        <f>'(3) HH &amp; income data inputs'!EW93</f>
        <v>6754.6777681660897</v>
      </c>
      <c r="EX196" s="230">
        <f>'(3) HH &amp; income data inputs'!EX93</f>
        <v>6754.6777681660897</v>
      </c>
      <c r="EY196" s="230">
        <f>'(3) HH &amp; income data inputs'!EY93</f>
        <v>6754.6777681660897</v>
      </c>
      <c r="EZ196" s="230">
        <f>'(3) HH &amp; income data inputs'!EZ93</f>
        <v>6754.6777681660897</v>
      </c>
      <c r="FA196" s="230">
        <f>'(3) HH &amp; income data inputs'!FA93</f>
        <v>6754.6777681660897</v>
      </c>
      <c r="FB196" s="230">
        <f>'(3) HH &amp; income data inputs'!FB93</f>
        <v>6754.6777681660897</v>
      </c>
      <c r="FC196" s="230">
        <f>'(3) HH &amp; income data inputs'!FC93</f>
        <v>6754.6777681660897</v>
      </c>
      <c r="FD196" s="230">
        <f>'(3) HH &amp; income data inputs'!FD93</f>
        <v>6754.6777681660897</v>
      </c>
      <c r="FE196" s="231">
        <f t="shared" ref="FE196:FE198" si="1208">DE196/BE196</f>
        <v>6754.6777681660915</v>
      </c>
      <c r="FF196" s="70"/>
    </row>
    <row r="197" spans="1:162">
      <c r="A197" s="1" t="s">
        <v>539</v>
      </c>
      <c r="B197" s="2" t="s">
        <v>368</v>
      </c>
      <c r="C197" s="37" t="s">
        <v>310</v>
      </c>
      <c r="D197" s="1">
        <v>4</v>
      </c>
      <c r="E197" s="1">
        <v>4</v>
      </c>
      <c r="F197" s="96" t="s">
        <v>306</v>
      </c>
      <c r="G197" s="243">
        <f>G$194*'(3) HH &amp; income data inputs'!G94</f>
        <v>12.266165124542395</v>
      </c>
      <c r="H197" s="243">
        <f>H$194*'(3) HH &amp; income data inputs'!H94</f>
        <v>39.343174808362754</v>
      </c>
      <c r="I197" s="243">
        <f>I$194*'(3) HH &amp; income data inputs'!I94</f>
        <v>47.266741660556988</v>
      </c>
      <c r="J197" s="243">
        <f>J$194*'(3) HH &amp; income data inputs'!J94</f>
        <v>18.288166239376519</v>
      </c>
      <c r="K197" s="243">
        <f>K$194*'(3) HH &amp; income data inputs'!K94</f>
        <v>24.488139992249611</v>
      </c>
      <c r="L197" s="243">
        <f>L$194*'(3) HH &amp; income data inputs'!L94</f>
        <v>243.95261979960236</v>
      </c>
      <c r="M197" s="243">
        <f>M$194*'(3) HH &amp; income data inputs'!M94</f>
        <v>66.854094692888836</v>
      </c>
      <c r="N197" s="243">
        <f>N$194*'(3) HH &amp; income data inputs'!N94</f>
        <v>73.443649569553713</v>
      </c>
      <c r="O197" s="243">
        <f>O$194*'(3) HH &amp; income data inputs'!O94</f>
        <v>21.777633898187169</v>
      </c>
      <c r="P197" s="243">
        <f>P$194*'(3) HH &amp; income data inputs'!P94</f>
        <v>94.483770336719758</v>
      </c>
      <c r="Q197" s="243">
        <f>Q$194*'(3) HH &amp; income data inputs'!Q94</f>
        <v>66.815221867890514</v>
      </c>
      <c r="R197" s="243">
        <f>R$194*'(3) HH &amp; income data inputs'!R94</f>
        <v>34.448307952519393</v>
      </c>
      <c r="S197" s="243">
        <f>S$194*'(3) HH &amp; income data inputs'!S94</f>
        <v>60.831910827611267</v>
      </c>
      <c r="T197" s="243">
        <f>T$194*'(3) HH &amp; income data inputs'!T94</f>
        <v>30.583732806804896</v>
      </c>
      <c r="U197" s="243">
        <f>U$194*'(3) HH &amp; income data inputs'!U94</f>
        <v>39.599112030675187</v>
      </c>
      <c r="V197" s="243">
        <f>V$194*'(3) HH &amp; income data inputs'!V94</f>
        <v>223.10176196289075</v>
      </c>
      <c r="W197" s="243">
        <f>W$194*'(3) HH &amp; income data inputs'!W94</f>
        <v>49.458744256283389</v>
      </c>
      <c r="X197" s="243">
        <f>X$194*'(3) HH &amp; income data inputs'!X94</f>
        <v>32.185018170516734</v>
      </c>
      <c r="Y197" s="243">
        <f>Y$194*'(3) HH &amp; income data inputs'!Y94</f>
        <v>62.019024815564912</v>
      </c>
      <c r="Z197" s="243">
        <f>Z$194*'(3) HH &amp; income data inputs'!Z94</f>
        <v>48.168069999461444</v>
      </c>
      <c r="AA197" s="243">
        <f>AA$194*'(3) HH &amp; income data inputs'!AA94</f>
        <v>61.545789552245466</v>
      </c>
      <c r="AB197" s="243">
        <f>AB$194*'(3) HH &amp; income data inputs'!AB94</f>
        <v>46.353431569929164</v>
      </c>
      <c r="AC197" s="243">
        <f>AC$194*'(3) HH &amp; income data inputs'!AC94</f>
        <v>52.335599786252722</v>
      </c>
      <c r="AD197" s="243">
        <f>AD$194*'(3) HH &amp; income data inputs'!AD94</f>
        <v>38.166461058459667</v>
      </c>
      <c r="AE197" s="243">
        <f>AE$194*'(3) HH &amp; income data inputs'!AE94</f>
        <v>40.318589279225719</v>
      </c>
      <c r="AF197" s="243">
        <f>AF$194*'(3) HH &amp; income data inputs'!AF94</f>
        <v>72.485414305697489</v>
      </c>
      <c r="AG197" s="243">
        <f>AG$194*'(3) HH &amp; income data inputs'!AG94</f>
        <v>49.769957843833403</v>
      </c>
      <c r="AH197" s="243">
        <f>AH$194*'(3) HH &amp; income data inputs'!AH94</f>
        <v>56.934902347430963</v>
      </c>
      <c r="AI197" s="243">
        <f>AI$194*'(3) HH &amp; income data inputs'!AI94</f>
        <v>46.06362230542468</v>
      </c>
      <c r="AJ197" s="243">
        <f>AJ$194*'(3) HH &amp; income data inputs'!AJ94</f>
        <v>77.450293249028789</v>
      </c>
      <c r="AK197" s="243">
        <f>AK$194*'(3) HH &amp; income data inputs'!AK94</f>
        <v>81.436007786548259</v>
      </c>
      <c r="AL197" s="243">
        <f>AL$194*'(3) HH &amp; income data inputs'!AL94</f>
        <v>81.083401449864439</v>
      </c>
      <c r="AM197" s="243">
        <f>AM$194*'(3) HH &amp; income data inputs'!AM94</f>
        <v>47.882329434499646</v>
      </c>
      <c r="AN197" s="243">
        <f>AN$194*'(3) HH &amp; income data inputs'!AN94</f>
        <v>122.98061015841654</v>
      </c>
      <c r="AO197" s="243">
        <f>AO$194*'(3) HH &amp; income data inputs'!AO94</f>
        <v>33.967450605251592</v>
      </c>
      <c r="AP197" s="243">
        <f>AP$194*'(3) HH &amp; income data inputs'!AP94</f>
        <v>77.147395873269019</v>
      </c>
      <c r="AQ197" s="243">
        <f>AQ$194*'(3) HH &amp; income data inputs'!AQ94</f>
        <v>69.658832366894316</v>
      </c>
      <c r="AR197" s="243">
        <f>AR$194*'(3) HH &amp; income data inputs'!AR94</f>
        <v>104.07114677211493</v>
      </c>
      <c r="AS197" s="243">
        <f>AS$194*'(3) HH &amp; income data inputs'!AS94</f>
        <v>68.192896506293465</v>
      </c>
      <c r="AT197" s="243">
        <f>AT$194*'(3) HH &amp; income data inputs'!AT94</f>
        <v>160.41566584132522</v>
      </c>
      <c r="AU197" s="243">
        <f>AU$194*'(3) HH &amp; income data inputs'!AU94</f>
        <v>75.266531770045319</v>
      </c>
      <c r="AV197" s="243">
        <f>AV$194*'(3) HH &amp; income data inputs'!AV94</f>
        <v>205.47872336664915</v>
      </c>
      <c r="AW197" s="243">
        <f>AW$194*'(3) HH &amp; income data inputs'!AW94</f>
        <v>248.90059234451959</v>
      </c>
      <c r="AX197" s="243">
        <f>AX$194*'(3) HH &amp; income data inputs'!AX94</f>
        <v>172.87525891694784</v>
      </c>
      <c r="AY197" s="243">
        <f>AY$194*'(3) HH &amp; income data inputs'!AY94</f>
        <v>13.468052344424109</v>
      </c>
      <c r="AZ197" s="243">
        <f>AZ$194*'(3) HH &amp; income data inputs'!AZ94</f>
        <v>213.0248779975766</v>
      </c>
      <c r="BA197" s="243">
        <f>BA$194*'(3) HH &amp; income data inputs'!BA94</f>
        <v>77.439644283248612</v>
      </c>
      <c r="BB197" s="243">
        <f>BB$194*'(3) HH &amp; income data inputs'!BB94</f>
        <v>83.242688730104334</v>
      </c>
      <c r="BC197" s="243">
        <f>BC$194*'(3) HH &amp; income data inputs'!BC94</f>
        <v>87.588840519252173</v>
      </c>
      <c r="BD197" s="243">
        <f>BD$194*'(3) HH &amp; income data inputs'!BD94</f>
        <v>197.95448882213864</v>
      </c>
      <c r="BE197" s="76">
        <f t="shared" si="1152"/>
        <v>4052.874557999171</v>
      </c>
      <c r="BF197" s="215"/>
      <c r="BG197" s="215">
        <f t="shared" si="1157"/>
        <v>41173.245628305725</v>
      </c>
      <c r="BH197" s="215">
        <f t="shared" si="1158"/>
        <v>132061.33976959009</v>
      </c>
      <c r="BI197" s="215">
        <f t="shared" si="1159"/>
        <v>158657.99495442442</v>
      </c>
      <c r="BJ197" s="215">
        <f t="shared" si="1160"/>
        <v>61387.006698495643</v>
      </c>
      <c r="BK197" s="215">
        <f t="shared" si="1161"/>
        <v>82198.159950080095</v>
      </c>
      <c r="BL197" s="215">
        <f t="shared" si="1162"/>
        <v>818864.00800041598</v>
      </c>
      <c r="BM197" s="215">
        <f t="shared" si="1163"/>
        <v>224405.91938069247</v>
      </c>
      <c r="BN197" s="215">
        <f t="shared" si="1164"/>
        <v>246524.76082489197</v>
      </c>
      <c r="BO197" s="215">
        <f t="shared" si="1165"/>
        <v>73099.934705699503</v>
      </c>
      <c r="BP197" s="215">
        <f t="shared" si="1166"/>
        <v>317149.12072874268</v>
      </c>
      <c r="BQ197" s="215">
        <f t="shared" si="1167"/>
        <v>224275.43684147409</v>
      </c>
      <c r="BR197" s="215">
        <f t="shared" si="1168"/>
        <v>115630.97597396087</v>
      </c>
      <c r="BS197" s="215">
        <f t="shared" si="1169"/>
        <v>204191.54488089189</v>
      </c>
      <c r="BT197" s="215">
        <f t="shared" si="1170"/>
        <v>102658.94273390742</v>
      </c>
      <c r="BU197" s="215">
        <f t="shared" si="1171"/>
        <v>132920.4319155626</v>
      </c>
      <c r="BV197" s="215">
        <f t="shared" si="1172"/>
        <v>748874.937858672</v>
      </c>
      <c r="BW197" s="215">
        <f t="shared" si="1173"/>
        <v>166015.78448158063</v>
      </c>
      <c r="BX197" s="215">
        <f t="shared" si="1174"/>
        <v>108033.90018244233</v>
      </c>
      <c r="BY197" s="215">
        <f t="shared" si="1175"/>
        <v>208176.27322251664</v>
      </c>
      <c r="BZ197" s="215">
        <f t="shared" si="1176"/>
        <v>161683.44037380934</v>
      </c>
      <c r="CA197" s="215">
        <f t="shared" si="1177"/>
        <v>206587.78720926036</v>
      </c>
      <c r="CB197" s="215">
        <f t="shared" si="1178"/>
        <v>155592.3309661751</v>
      </c>
      <c r="CC197" s="215">
        <f t="shared" si="1179"/>
        <v>175672.38686463359</v>
      </c>
      <c r="CD197" s="215">
        <f t="shared" si="1180"/>
        <v>128111.52140606371</v>
      </c>
      <c r="CE197" s="215">
        <f t="shared" si="1181"/>
        <v>135335.46653948739</v>
      </c>
      <c r="CF197" s="215">
        <f t="shared" si="1182"/>
        <v>243308.29867165411</v>
      </c>
      <c r="CG197" s="215">
        <f t="shared" si="1183"/>
        <v>167060.42014015539</v>
      </c>
      <c r="CH197" s="215">
        <f t="shared" si="1184"/>
        <v>191110.64422930867</v>
      </c>
      <c r="CI197" s="215">
        <f t="shared" si="1185"/>
        <v>154619.54216774882</v>
      </c>
      <c r="CJ197" s="215">
        <f t="shared" si="1186"/>
        <v>259973.66866896278</v>
      </c>
      <c r="CK197" s="215">
        <f t="shared" si="1187"/>
        <v>273352.32467036077</v>
      </c>
      <c r="CL197" s="215">
        <f t="shared" si="1188"/>
        <v>272168.74796460354</v>
      </c>
      <c r="CM197" s="215">
        <f t="shared" si="1189"/>
        <v>160724.30878315403</v>
      </c>
      <c r="CN197" s="215">
        <f t="shared" si="1190"/>
        <v>412803.09030246281</v>
      </c>
      <c r="CO197" s="215">
        <f t="shared" si="1191"/>
        <v>114016.90527866104</v>
      </c>
      <c r="CP197" s="215">
        <f t="shared" si="1192"/>
        <v>258956.94763792321</v>
      </c>
      <c r="CQ197" s="215">
        <f t="shared" si="1193"/>
        <v>233820.44723045503</v>
      </c>
      <c r="CR197" s="215">
        <f t="shared" si="1194"/>
        <v>349330.60539796052</v>
      </c>
      <c r="CS197" s="215">
        <f t="shared" si="1195"/>
        <v>228899.81093940293</v>
      </c>
      <c r="CT197" s="215">
        <f t="shared" si="1196"/>
        <v>538459.53851526172</v>
      </c>
      <c r="CU197" s="215">
        <f t="shared" si="1197"/>
        <v>252643.54170141366</v>
      </c>
      <c r="CV197" s="215">
        <f t="shared" si="1198"/>
        <v>689720.53308155248</v>
      </c>
      <c r="CW197" s="215">
        <f t="shared" si="1199"/>
        <v>835472.6291045273</v>
      </c>
      <c r="CX197" s="215">
        <f t="shared" si="1200"/>
        <v>580282.05442978523</v>
      </c>
      <c r="CY197" s="215">
        <f t="shared" si="1201"/>
        <v>45207.562565936016</v>
      </c>
      <c r="CZ197" s="215">
        <f t="shared" si="1202"/>
        <v>715050.34684271726</v>
      </c>
      <c r="DA197" s="215">
        <f t="shared" si="1203"/>
        <v>259937.9237984753</v>
      </c>
      <c r="DB197" s="215">
        <f t="shared" si="1204"/>
        <v>279416.72356812051</v>
      </c>
      <c r="DC197" s="215">
        <f t="shared" si="1205"/>
        <v>294005.2419302651</v>
      </c>
      <c r="DD197" s="215">
        <f t="shared" si="1206"/>
        <v>664464.29741860146</v>
      </c>
      <c r="DE197" s="76">
        <f t="shared" si="1207"/>
        <v>13604088.807131248</v>
      </c>
      <c r="DF197" s="70"/>
      <c r="DG197" s="230">
        <f>'(3) HH &amp; income data inputs'!DG94</f>
        <v>3356.6518312985572</v>
      </c>
      <c r="DH197" s="230">
        <f>'(3) HH &amp; income data inputs'!DH94</f>
        <v>3356.6518312985572</v>
      </c>
      <c r="DI197" s="230">
        <f>'(3) HH &amp; income data inputs'!DI94</f>
        <v>3356.6518312985572</v>
      </c>
      <c r="DJ197" s="230">
        <f>'(3) HH &amp; income data inputs'!DJ94</f>
        <v>3356.6518312985572</v>
      </c>
      <c r="DK197" s="230">
        <f>'(3) HH &amp; income data inputs'!DK94</f>
        <v>3356.6518312985572</v>
      </c>
      <c r="DL197" s="230">
        <f>'(3) HH &amp; income data inputs'!DL94</f>
        <v>3356.6518312985572</v>
      </c>
      <c r="DM197" s="230">
        <f>'(3) HH &amp; income data inputs'!DM94</f>
        <v>3356.6518312985572</v>
      </c>
      <c r="DN197" s="230">
        <f>'(3) HH &amp; income data inputs'!DN94</f>
        <v>3356.6518312985572</v>
      </c>
      <c r="DO197" s="230">
        <f>'(3) HH &amp; income data inputs'!DO94</f>
        <v>3356.6518312985572</v>
      </c>
      <c r="DP197" s="230">
        <f>'(3) HH &amp; income data inputs'!DP94</f>
        <v>3356.6518312985572</v>
      </c>
      <c r="DQ197" s="230">
        <f>'(3) HH &amp; income data inputs'!DQ94</f>
        <v>3356.6518312985572</v>
      </c>
      <c r="DR197" s="230">
        <f>'(3) HH &amp; income data inputs'!DR94</f>
        <v>3356.6518312985572</v>
      </c>
      <c r="DS197" s="230">
        <f>'(3) HH &amp; income data inputs'!DS94</f>
        <v>3356.6518312985572</v>
      </c>
      <c r="DT197" s="230">
        <f>'(3) HH &amp; income data inputs'!DT94</f>
        <v>3356.6518312985572</v>
      </c>
      <c r="DU197" s="230">
        <f>'(3) HH &amp; income data inputs'!DU94</f>
        <v>3356.6518312985572</v>
      </c>
      <c r="DV197" s="230">
        <f>'(3) HH &amp; income data inputs'!DV94</f>
        <v>3356.6518312985572</v>
      </c>
      <c r="DW197" s="230">
        <f>'(3) HH &amp; income data inputs'!DW94</f>
        <v>3356.6518312985572</v>
      </c>
      <c r="DX197" s="230">
        <f>'(3) HH &amp; income data inputs'!DX94</f>
        <v>3356.6518312985572</v>
      </c>
      <c r="DY197" s="230">
        <f>'(3) HH &amp; income data inputs'!DY94</f>
        <v>3356.6518312985572</v>
      </c>
      <c r="DZ197" s="230">
        <f>'(3) HH &amp; income data inputs'!DZ94</f>
        <v>3356.6518312985572</v>
      </c>
      <c r="EA197" s="230">
        <f>'(3) HH &amp; income data inputs'!EA94</f>
        <v>3356.6518312985572</v>
      </c>
      <c r="EB197" s="230">
        <f>'(3) HH &amp; income data inputs'!EB94</f>
        <v>3356.6518312985572</v>
      </c>
      <c r="EC197" s="230">
        <f>'(3) HH &amp; income data inputs'!EC94</f>
        <v>3356.6518312985572</v>
      </c>
      <c r="ED197" s="230">
        <f>'(3) HH &amp; income data inputs'!ED94</f>
        <v>3356.6518312985572</v>
      </c>
      <c r="EE197" s="230">
        <f>'(3) HH &amp; income data inputs'!EE94</f>
        <v>3356.6518312985572</v>
      </c>
      <c r="EF197" s="230">
        <f>'(3) HH &amp; income data inputs'!EF94</f>
        <v>3356.6518312985572</v>
      </c>
      <c r="EG197" s="230">
        <f>'(3) HH &amp; income data inputs'!EG94</f>
        <v>3356.6518312985572</v>
      </c>
      <c r="EH197" s="230">
        <f>'(3) HH &amp; income data inputs'!EH94</f>
        <v>3356.6518312985572</v>
      </c>
      <c r="EI197" s="230">
        <f>'(3) HH &amp; income data inputs'!EI94</f>
        <v>3356.6518312985572</v>
      </c>
      <c r="EJ197" s="230">
        <f>'(3) HH &amp; income data inputs'!EJ94</f>
        <v>3356.6518312985572</v>
      </c>
      <c r="EK197" s="230">
        <f>'(3) HH &amp; income data inputs'!EK94</f>
        <v>3356.6518312985572</v>
      </c>
      <c r="EL197" s="230">
        <f>'(3) HH &amp; income data inputs'!EL94</f>
        <v>3356.6518312985572</v>
      </c>
      <c r="EM197" s="230">
        <f>'(3) HH &amp; income data inputs'!EM94</f>
        <v>3356.6518312985572</v>
      </c>
      <c r="EN197" s="230">
        <f>'(3) HH &amp; income data inputs'!EN94</f>
        <v>3356.6518312985572</v>
      </c>
      <c r="EO197" s="230">
        <f>'(3) HH &amp; income data inputs'!EO94</f>
        <v>3356.6518312985572</v>
      </c>
      <c r="EP197" s="230">
        <f>'(3) HH &amp; income data inputs'!EP94</f>
        <v>3356.6518312985572</v>
      </c>
      <c r="EQ197" s="230">
        <f>'(3) HH &amp; income data inputs'!EQ94</f>
        <v>3356.6518312985572</v>
      </c>
      <c r="ER197" s="230">
        <f>'(3) HH &amp; income data inputs'!ER94</f>
        <v>3356.6518312985572</v>
      </c>
      <c r="ES197" s="230">
        <f>'(3) HH &amp; income data inputs'!ES94</f>
        <v>3356.6518312985572</v>
      </c>
      <c r="ET197" s="230">
        <f>'(3) HH &amp; income data inputs'!ET94</f>
        <v>3356.6518312985572</v>
      </c>
      <c r="EU197" s="230">
        <f>'(3) HH &amp; income data inputs'!EU94</f>
        <v>3356.6518312985572</v>
      </c>
      <c r="EV197" s="230">
        <f>'(3) HH &amp; income data inputs'!EV94</f>
        <v>3356.6518312985572</v>
      </c>
      <c r="EW197" s="230">
        <f>'(3) HH &amp; income data inputs'!EW94</f>
        <v>3356.6518312985572</v>
      </c>
      <c r="EX197" s="230">
        <f>'(3) HH &amp; income data inputs'!EX94</f>
        <v>3356.6518312985572</v>
      </c>
      <c r="EY197" s="230">
        <f>'(3) HH &amp; income data inputs'!EY94</f>
        <v>3356.6518312985572</v>
      </c>
      <c r="EZ197" s="230">
        <f>'(3) HH &amp; income data inputs'!EZ94</f>
        <v>3356.6518312985572</v>
      </c>
      <c r="FA197" s="230">
        <f>'(3) HH &amp; income data inputs'!FA94</f>
        <v>3356.6518312985572</v>
      </c>
      <c r="FB197" s="230">
        <f>'(3) HH &amp; income data inputs'!FB94</f>
        <v>3356.6518312985572</v>
      </c>
      <c r="FC197" s="230">
        <f>'(3) HH &amp; income data inputs'!FC94</f>
        <v>3356.6518312985572</v>
      </c>
      <c r="FD197" s="230">
        <f>'(3) HH &amp; income data inputs'!FD94</f>
        <v>3356.6518312985572</v>
      </c>
      <c r="FE197" s="231">
        <f t="shared" si="1208"/>
        <v>3356.6518312985572</v>
      </c>
      <c r="FF197" s="70"/>
    </row>
    <row r="198" spans="1:162">
      <c r="A198" s="1" t="s">
        <v>539</v>
      </c>
      <c r="B198" s="2" t="s">
        <v>369</v>
      </c>
      <c r="C198" s="37" t="s">
        <v>310</v>
      </c>
      <c r="D198" s="1">
        <v>4</v>
      </c>
      <c r="E198" s="1">
        <v>4</v>
      </c>
      <c r="F198" s="96" t="s">
        <v>306</v>
      </c>
      <c r="G198" s="243">
        <f>G$194*'(3) HH &amp; income data inputs'!G95</f>
        <v>4.1740357682405085</v>
      </c>
      <c r="H198" s="243">
        <f>H$194*'(3) HH &amp; income data inputs'!H95</f>
        <v>13.388032626241976</v>
      </c>
      <c r="I198" s="243">
        <f>I$194*'(3) HH &amp; income data inputs'!I95</f>
        <v>16.084331845867673</v>
      </c>
      <c r="J198" s="243">
        <f>J$194*'(3) HH &amp; income data inputs'!J95</f>
        <v>6.2232539056524327</v>
      </c>
      <c r="K198" s="243">
        <f>K$194*'(3) HH &amp; income data inputs'!K95</f>
        <v>8.3330340972516428</v>
      </c>
      <c r="L198" s="243">
        <f>L$194*'(3) HH &amp; income data inputs'!L95</f>
        <v>83.014287714270878</v>
      </c>
      <c r="M198" s="243">
        <f>M$194*'(3) HH &amp; income data inputs'!M95</f>
        <v>22.749684165193912</v>
      </c>
      <c r="N198" s="243">
        <f>N$194*'(3) HH &amp; income data inputs'!N95</f>
        <v>24.992034359628377</v>
      </c>
      <c r="O198" s="243">
        <f>O$194*'(3) HH &amp; income data inputs'!O95</f>
        <v>7.410679859249929</v>
      </c>
      <c r="P198" s="243">
        <f>P$194*'(3) HH &amp; income data inputs'!P95</f>
        <v>32.151746931452031</v>
      </c>
      <c r="Q198" s="243">
        <f>Q$194*'(3) HH &amp; income data inputs'!Q95</f>
        <v>22.736456187231116</v>
      </c>
      <c r="R198" s="243">
        <f>R$194*'(3) HH &amp; income data inputs'!R95</f>
        <v>11.722365392055988</v>
      </c>
      <c r="S198" s="243">
        <f>S$194*'(3) HH &amp; income data inputs'!S95</f>
        <v>20.700403839895245</v>
      </c>
      <c r="T198" s="243">
        <f>T$194*'(3) HH &amp; income data inputs'!T95</f>
        <v>10.407294648797317</v>
      </c>
      <c r="U198" s="243">
        <f>U$194*'(3) HH &amp; income data inputs'!U95</f>
        <v>13.475125137186472</v>
      </c>
      <c r="V198" s="243">
        <f>V$194*'(3) HH &amp; income data inputs'!V95</f>
        <v>75.918979154075799</v>
      </c>
      <c r="W198" s="243">
        <f>W$194*'(3) HH &amp; income data inputs'!W95</f>
        <v>16.830245270784111</v>
      </c>
      <c r="X198" s="243">
        <f>X$194*'(3) HH &amp; income data inputs'!X95</f>
        <v>10.952193752586496</v>
      </c>
      <c r="Y198" s="243">
        <f>Y$194*'(3) HH &amp; income data inputs'!Y95</f>
        <v>21.104365159214428</v>
      </c>
      <c r="Z198" s="243">
        <f>Z$194*'(3) HH &amp; income data inputs'!Z95</f>
        <v>16.391043575843376</v>
      </c>
      <c r="AA198" s="243">
        <f>AA$194*'(3) HH &amp; income data inputs'!AA95</f>
        <v>20.943328609010496</v>
      </c>
      <c r="AB198" s="243">
        <f>AB$194*'(3) HH &amp; income data inputs'!AB95</f>
        <v>15.773542862752809</v>
      </c>
      <c r="AC198" s="243">
        <f>AC$194*'(3) HH &amp; income data inputs'!AC95</f>
        <v>17.809206320161028</v>
      </c>
      <c r="AD198" s="243">
        <f>AD$194*'(3) HH &amp; income data inputs'!AD95</f>
        <v>12.987610389038549</v>
      </c>
      <c r="AE198" s="243">
        <f>AE$194*'(3) HH &amp; income data inputs'!AE95</f>
        <v>13.719955019989573</v>
      </c>
      <c r="AF198" s="243">
        <f>AF$194*'(3) HH &amp; income data inputs'!AF95</f>
        <v>24.6659578536369</v>
      </c>
      <c r="AG198" s="243">
        <f>AG$194*'(3) HH &amp; income data inputs'!AG95</f>
        <v>16.936147696913785</v>
      </c>
      <c r="AH198" s="243">
        <f>AH$194*'(3) HH &amp; income data inputs'!AH95</f>
        <v>19.374296403687385</v>
      </c>
      <c r="AI198" s="243">
        <f>AI$194*'(3) HH &amp; income data inputs'!AI95</f>
        <v>15.674924083066825</v>
      </c>
      <c r="AJ198" s="243">
        <f>AJ$194*'(3) HH &amp; income data inputs'!AJ95</f>
        <v>26.355449400834885</v>
      </c>
      <c r="AK198" s="243">
        <f>AK$194*'(3) HH &amp; income data inputs'!AK95</f>
        <v>27.711742494290444</v>
      </c>
      <c r="AL198" s="243">
        <f>AL$194*'(3) HH &amp; income data inputs'!AL95</f>
        <v>27.591754588821793</v>
      </c>
      <c r="AM198" s="243">
        <f>AM$194*'(3) HH &amp; income data inputs'!AM95</f>
        <v>16.293809328099435</v>
      </c>
      <c r="AN198" s="243">
        <f>AN$194*'(3) HH &amp; income data inputs'!AN95</f>
        <v>41.84889575424031</v>
      </c>
      <c r="AO198" s="243">
        <f>AO$194*'(3) HH &amp; income data inputs'!AO95</f>
        <v>11.55873513381813</v>
      </c>
      <c r="AP198" s="243">
        <f>AP$194*'(3) HH &amp; income data inputs'!AP95</f>
        <v>26.252376886508635</v>
      </c>
      <c r="AQ198" s="243">
        <f>AQ$194*'(3) HH &amp; income data inputs'!AQ95</f>
        <v>23.704104332619085</v>
      </c>
      <c r="AR198" s="243">
        <f>AR$194*'(3) HH &amp; income data inputs'!AR95</f>
        <v>35.414221531998272</v>
      </c>
      <c r="AS198" s="243">
        <f>AS$194*'(3) HH &amp; income data inputs'!AS95</f>
        <v>23.205263117457903</v>
      </c>
      <c r="AT198" s="243">
        <f>AT$194*'(3) HH &amp; income data inputs'!AT95</f>
        <v>54.587617255216777</v>
      </c>
      <c r="AU198" s="243">
        <f>AU$194*'(3) HH &amp; income data inputs'!AU95</f>
        <v>25.61234033373573</v>
      </c>
      <c r="AV198" s="243">
        <f>AV$194*'(3) HH &amp; income data inputs'!AV95</f>
        <v>69.922060581814236</v>
      </c>
      <c r="AW198" s="243">
        <f>AW$194*'(3) HH &amp; income data inputs'!AW95</f>
        <v>84.698026207358154</v>
      </c>
      <c r="AX198" s="243">
        <f>AX$194*'(3) HH &amp; income data inputs'!AX95</f>
        <v>58.827474343991348</v>
      </c>
      <c r="AY198" s="243">
        <f>AY$194*'(3) HH &amp; income data inputs'!AY95</f>
        <v>4.5830242495010332</v>
      </c>
      <c r="AZ198" s="243">
        <f>AZ$194*'(3) HH &amp; income data inputs'!AZ95</f>
        <v>72.489930737022192</v>
      </c>
      <c r="BA198" s="243">
        <f>BA$194*'(3) HH &amp; income data inputs'!BA95</f>
        <v>26.351825679516114</v>
      </c>
      <c r="BB198" s="243">
        <f>BB$194*'(3) HH &amp; income data inputs'!BB95</f>
        <v>28.326535365871241</v>
      </c>
      <c r="BC198" s="243">
        <f>BC$194*'(3) HH &amp; income data inputs'!BC95</f>
        <v>29.805481135630096</v>
      </c>
      <c r="BD198" s="243">
        <f>BD$194*'(3) HH &amp; income data inputs'!BD95</f>
        <v>67.361649581429205</v>
      </c>
      <c r="BE198" s="76">
        <f t="shared" si="1152"/>
        <v>1379.1468806687517</v>
      </c>
      <c r="BF198" s="215"/>
      <c r="BG198" s="215">
        <f t="shared" si="1157"/>
        <v>6475.6720615975673</v>
      </c>
      <c r="BH198" s="215">
        <f t="shared" si="1158"/>
        <v>20770.427866759099</v>
      </c>
      <c r="BI198" s="215">
        <f t="shared" si="1159"/>
        <v>24953.513612954692</v>
      </c>
      <c r="BJ198" s="215">
        <f t="shared" si="1160"/>
        <v>9654.8649045355578</v>
      </c>
      <c r="BK198" s="215">
        <f t="shared" si="1161"/>
        <v>12928.014777089249</v>
      </c>
      <c r="BL198" s="215">
        <f t="shared" si="1162"/>
        <v>128789.81722078791</v>
      </c>
      <c r="BM198" s="215">
        <f t="shared" si="1163"/>
        <v>35294.257725255367</v>
      </c>
      <c r="BN198" s="215">
        <f t="shared" si="1164"/>
        <v>38773.079017804594</v>
      </c>
      <c r="BO198" s="215">
        <f t="shared" si="1165"/>
        <v>11497.058287600046</v>
      </c>
      <c r="BP198" s="215">
        <f t="shared" si="1166"/>
        <v>49880.782268266012</v>
      </c>
      <c r="BQ198" s="215">
        <f t="shared" si="1167"/>
        <v>35273.73560899157</v>
      </c>
      <c r="BR198" s="215">
        <f t="shared" si="1168"/>
        <v>18186.282600346232</v>
      </c>
      <c r="BS198" s="215">
        <f t="shared" si="1169"/>
        <v>32114.968402942712</v>
      </c>
      <c r="BT198" s="215">
        <f t="shared" si="1170"/>
        <v>16146.058859107359</v>
      </c>
      <c r="BU198" s="215">
        <f t="shared" si="1171"/>
        <v>20905.544710795006</v>
      </c>
      <c r="BV198" s="215">
        <f t="shared" si="1172"/>
        <v>117782.03147988195</v>
      </c>
      <c r="BW198" s="215">
        <f t="shared" si="1173"/>
        <v>26110.736740474287</v>
      </c>
      <c r="BX198" s="215">
        <f t="shared" si="1174"/>
        <v>16991.424854685436</v>
      </c>
      <c r="BY198" s="215">
        <f t="shared" si="1175"/>
        <v>32741.681055811048</v>
      </c>
      <c r="BZ198" s="215">
        <f t="shared" si="1176"/>
        <v>25429.351552792268</v>
      </c>
      <c r="CA198" s="215">
        <f t="shared" si="1177"/>
        <v>32491.846136573826</v>
      </c>
      <c r="CB198" s="215">
        <f t="shared" si="1178"/>
        <v>24471.350151318231</v>
      </c>
      <c r="CC198" s="215">
        <f t="shared" si="1179"/>
        <v>27629.514026734727</v>
      </c>
      <c r="CD198" s="215">
        <f t="shared" si="1180"/>
        <v>20149.205807755596</v>
      </c>
      <c r="CE198" s="215">
        <f t="shared" si="1181"/>
        <v>21285.378071106759</v>
      </c>
      <c r="CF198" s="215">
        <f t="shared" si="1182"/>
        <v>38267.198225919943</v>
      </c>
      <c r="CG198" s="215">
        <f t="shared" si="1183"/>
        <v>26275.035615764569</v>
      </c>
      <c r="CH198" s="215">
        <f t="shared" si="1184"/>
        <v>30057.622143318327</v>
      </c>
      <c r="CI198" s="215">
        <f t="shared" si="1185"/>
        <v>24318.351252453846</v>
      </c>
      <c r="CJ198" s="215">
        <f t="shared" si="1186"/>
        <v>40888.304948037723</v>
      </c>
      <c r="CK198" s="215">
        <f t="shared" si="1187"/>
        <v>42992.481764023702</v>
      </c>
      <c r="CL198" s="215">
        <f t="shared" si="1188"/>
        <v>42806.330429843714</v>
      </c>
      <c r="CM198" s="215">
        <f t="shared" si="1189"/>
        <v>25278.500640987237</v>
      </c>
      <c r="CN198" s="215">
        <f t="shared" si="1190"/>
        <v>64925.108478090071</v>
      </c>
      <c r="CO198" s="215">
        <f t="shared" si="1191"/>
        <v>17932.423757121811</v>
      </c>
      <c r="CP198" s="215">
        <f t="shared" si="1192"/>
        <v>40728.396447391962</v>
      </c>
      <c r="CQ198" s="215">
        <f t="shared" si="1193"/>
        <v>36774.961858230672</v>
      </c>
      <c r="CR198" s="215">
        <f t="shared" si="1194"/>
        <v>54942.242398334463</v>
      </c>
      <c r="CS198" s="215">
        <f t="shared" si="1195"/>
        <v>36001.050876256908</v>
      </c>
      <c r="CT198" s="215">
        <f t="shared" si="1196"/>
        <v>84688.18371381535</v>
      </c>
      <c r="CU198" s="215">
        <f t="shared" si="1197"/>
        <v>39735.432550261816</v>
      </c>
      <c r="CV198" s="215">
        <f t="shared" si="1198"/>
        <v>108478.30716837716</v>
      </c>
      <c r="CW198" s="215">
        <f t="shared" si="1199"/>
        <v>131401.99855418308</v>
      </c>
      <c r="CX198" s="215">
        <f t="shared" si="1200"/>
        <v>91265.972122781823</v>
      </c>
      <c r="CY198" s="215">
        <f t="shared" si="1201"/>
        <v>7110.1839413868529</v>
      </c>
      <c r="CZ198" s="215">
        <f t="shared" si="1202"/>
        <v>112462.14581883029</v>
      </c>
      <c r="DA198" s="215">
        <f t="shared" si="1203"/>
        <v>40882.683043433666</v>
      </c>
      <c r="DB198" s="215">
        <f t="shared" si="1204"/>
        <v>43946.282172840831</v>
      </c>
      <c r="DC198" s="215">
        <f t="shared" si="1205"/>
        <v>46240.744495065352</v>
      </c>
      <c r="DD198" s="215">
        <f t="shared" si="1206"/>
        <v>104506.04078111771</v>
      </c>
      <c r="DE198" s="76">
        <f t="shared" si="1207"/>
        <v>2139632.5809998359</v>
      </c>
      <c r="DF198" s="70"/>
      <c r="DG198" s="230">
        <f>'(3) HH &amp; income data inputs'!DG95</f>
        <v>1551.4174820613177</v>
      </c>
      <c r="DH198" s="230">
        <f>'(3) HH &amp; income data inputs'!DH95</f>
        <v>1551.4174820613177</v>
      </c>
      <c r="DI198" s="230">
        <f>'(3) HH &amp; income data inputs'!DI95</f>
        <v>1551.4174820613177</v>
      </c>
      <c r="DJ198" s="230">
        <f>'(3) HH &amp; income data inputs'!DJ95</f>
        <v>1551.4174820613177</v>
      </c>
      <c r="DK198" s="230">
        <f>'(3) HH &amp; income data inputs'!DK95</f>
        <v>1551.4174820613177</v>
      </c>
      <c r="DL198" s="230">
        <f>'(3) HH &amp; income data inputs'!DL95</f>
        <v>1551.4174820613177</v>
      </c>
      <c r="DM198" s="230">
        <f>'(3) HH &amp; income data inputs'!DM95</f>
        <v>1551.4174820613177</v>
      </c>
      <c r="DN198" s="230">
        <f>'(3) HH &amp; income data inputs'!DN95</f>
        <v>1551.4174820613177</v>
      </c>
      <c r="DO198" s="230">
        <f>'(3) HH &amp; income data inputs'!DO95</f>
        <v>1551.4174820613177</v>
      </c>
      <c r="DP198" s="230">
        <f>'(3) HH &amp; income data inputs'!DP95</f>
        <v>1551.4174820613177</v>
      </c>
      <c r="DQ198" s="230">
        <f>'(3) HH &amp; income data inputs'!DQ95</f>
        <v>1551.4174820613177</v>
      </c>
      <c r="DR198" s="230">
        <f>'(3) HH &amp; income data inputs'!DR95</f>
        <v>1551.4174820613177</v>
      </c>
      <c r="DS198" s="230">
        <f>'(3) HH &amp; income data inputs'!DS95</f>
        <v>1551.4174820613177</v>
      </c>
      <c r="DT198" s="230">
        <f>'(3) HH &amp; income data inputs'!DT95</f>
        <v>1551.4174820613177</v>
      </c>
      <c r="DU198" s="230">
        <f>'(3) HH &amp; income data inputs'!DU95</f>
        <v>1551.4174820613177</v>
      </c>
      <c r="DV198" s="230">
        <f>'(3) HH &amp; income data inputs'!DV95</f>
        <v>1551.4174820613177</v>
      </c>
      <c r="DW198" s="230">
        <f>'(3) HH &amp; income data inputs'!DW95</f>
        <v>1551.4174820613177</v>
      </c>
      <c r="DX198" s="230">
        <f>'(3) HH &amp; income data inputs'!DX95</f>
        <v>1551.4174820613177</v>
      </c>
      <c r="DY198" s="230">
        <f>'(3) HH &amp; income data inputs'!DY95</f>
        <v>1551.4174820613177</v>
      </c>
      <c r="DZ198" s="230">
        <f>'(3) HH &amp; income data inputs'!DZ95</f>
        <v>1551.4174820613177</v>
      </c>
      <c r="EA198" s="230">
        <f>'(3) HH &amp; income data inputs'!EA95</f>
        <v>1551.4174820613177</v>
      </c>
      <c r="EB198" s="230">
        <f>'(3) HH &amp; income data inputs'!EB95</f>
        <v>1551.4174820613177</v>
      </c>
      <c r="EC198" s="230">
        <f>'(3) HH &amp; income data inputs'!EC95</f>
        <v>1551.4174820613177</v>
      </c>
      <c r="ED198" s="230">
        <f>'(3) HH &amp; income data inputs'!ED95</f>
        <v>1551.4174820613177</v>
      </c>
      <c r="EE198" s="230">
        <f>'(3) HH &amp; income data inputs'!EE95</f>
        <v>1551.4174820613177</v>
      </c>
      <c r="EF198" s="230">
        <f>'(3) HH &amp; income data inputs'!EF95</f>
        <v>1551.4174820613177</v>
      </c>
      <c r="EG198" s="230">
        <f>'(3) HH &amp; income data inputs'!EG95</f>
        <v>1551.4174820613177</v>
      </c>
      <c r="EH198" s="230">
        <f>'(3) HH &amp; income data inputs'!EH95</f>
        <v>1551.4174820613177</v>
      </c>
      <c r="EI198" s="230">
        <f>'(3) HH &amp; income data inputs'!EI95</f>
        <v>1551.4174820613177</v>
      </c>
      <c r="EJ198" s="230">
        <f>'(3) HH &amp; income data inputs'!EJ95</f>
        <v>1551.4174820613177</v>
      </c>
      <c r="EK198" s="230">
        <f>'(3) HH &amp; income data inputs'!EK95</f>
        <v>1551.4174820613177</v>
      </c>
      <c r="EL198" s="230">
        <f>'(3) HH &amp; income data inputs'!EL95</f>
        <v>1551.4174820613177</v>
      </c>
      <c r="EM198" s="230">
        <f>'(3) HH &amp; income data inputs'!EM95</f>
        <v>1551.4174820613177</v>
      </c>
      <c r="EN198" s="230">
        <f>'(3) HH &amp; income data inputs'!EN95</f>
        <v>1551.4174820613177</v>
      </c>
      <c r="EO198" s="230">
        <f>'(3) HH &amp; income data inputs'!EO95</f>
        <v>1551.4174820613177</v>
      </c>
      <c r="EP198" s="230">
        <f>'(3) HH &amp; income data inputs'!EP95</f>
        <v>1551.4174820613177</v>
      </c>
      <c r="EQ198" s="230">
        <f>'(3) HH &amp; income data inputs'!EQ95</f>
        <v>1551.4174820613177</v>
      </c>
      <c r="ER198" s="230">
        <f>'(3) HH &amp; income data inputs'!ER95</f>
        <v>1551.4174820613177</v>
      </c>
      <c r="ES198" s="230">
        <f>'(3) HH &amp; income data inputs'!ES95</f>
        <v>1551.4174820613177</v>
      </c>
      <c r="ET198" s="230">
        <f>'(3) HH &amp; income data inputs'!ET95</f>
        <v>1551.4174820613177</v>
      </c>
      <c r="EU198" s="230">
        <f>'(3) HH &amp; income data inputs'!EU95</f>
        <v>1551.4174820613177</v>
      </c>
      <c r="EV198" s="230">
        <f>'(3) HH &amp; income data inputs'!EV95</f>
        <v>1551.4174820613177</v>
      </c>
      <c r="EW198" s="230">
        <f>'(3) HH &amp; income data inputs'!EW95</f>
        <v>1551.4174820613177</v>
      </c>
      <c r="EX198" s="230">
        <f>'(3) HH &amp; income data inputs'!EX95</f>
        <v>1551.4174820613177</v>
      </c>
      <c r="EY198" s="230">
        <f>'(3) HH &amp; income data inputs'!EY95</f>
        <v>1551.4174820613177</v>
      </c>
      <c r="EZ198" s="230">
        <f>'(3) HH &amp; income data inputs'!EZ95</f>
        <v>1551.4174820613177</v>
      </c>
      <c r="FA198" s="230">
        <f>'(3) HH &amp; income data inputs'!FA95</f>
        <v>1551.4174820613177</v>
      </c>
      <c r="FB198" s="230">
        <f>'(3) HH &amp; income data inputs'!FB95</f>
        <v>1551.4174820613177</v>
      </c>
      <c r="FC198" s="230">
        <f>'(3) HH &amp; income data inputs'!FC95</f>
        <v>1551.4174820613177</v>
      </c>
      <c r="FD198" s="230">
        <f>'(3) HH &amp; income data inputs'!FD95</f>
        <v>1551.4174820613177</v>
      </c>
      <c r="FE198" s="231">
        <f t="shared" si="1208"/>
        <v>1551.417482061318</v>
      </c>
      <c r="FF198" s="70"/>
    </row>
    <row r="199" spans="1:162">
      <c r="A199" s="1"/>
      <c r="B199" s="2"/>
      <c r="C199" s="37"/>
      <c r="D199" s="1"/>
      <c r="E199" s="1"/>
      <c r="F199" s="96"/>
      <c r="G199" s="243"/>
      <c r="H199" s="215"/>
      <c r="I199" s="215"/>
      <c r="J199" s="215"/>
      <c r="K199" s="215"/>
      <c r="L199" s="215"/>
      <c r="M199" s="215"/>
      <c r="N199" s="215"/>
      <c r="O199" s="215"/>
      <c r="P199" s="215"/>
      <c r="Q199" s="215"/>
      <c r="R199" s="215"/>
      <c r="S199" s="215"/>
      <c r="T199" s="215"/>
      <c r="U199" s="215"/>
      <c r="V199" s="215"/>
      <c r="W199" s="215"/>
      <c r="X199" s="215"/>
      <c r="Y199" s="215"/>
      <c r="Z199" s="215"/>
      <c r="AA199" s="215"/>
      <c r="AB199" s="215"/>
      <c r="AC199" s="215"/>
      <c r="AD199" s="215"/>
      <c r="AE199" s="215"/>
      <c r="AF199" s="215"/>
      <c r="AG199" s="215"/>
      <c r="AH199" s="215"/>
      <c r="AI199" s="215"/>
      <c r="AJ199" s="215"/>
      <c r="AK199" s="215"/>
      <c r="AL199" s="215"/>
      <c r="AM199" s="215"/>
      <c r="AN199" s="215"/>
      <c r="AO199" s="215"/>
      <c r="AP199" s="215"/>
      <c r="AQ199" s="215"/>
      <c r="AR199" s="215"/>
      <c r="AS199" s="215"/>
      <c r="AT199" s="215"/>
      <c r="AU199" s="215"/>
      <c r="AV199" s="215"/>
      <c r="AW199" s="215"/>
      <c r="AX199" s="215"/>
      <c r="AY199" s="215"/>
      <c r="AZ199" s="215"/>
      <c r="BA199" s="215"/>
      <c r="BB199" s="215"/>
      <c r="BC199" s="215"/>
      <c r="BD199" s="215"/>
      <c r="BE199" s="76"/>
      <c r="BF199" s="215"/>
      <c r="BG199" s="215"/>
      <c r="BH199" s="215"/>
      <c r="BI199" s="215"/>
      <c r="BJ199" s="215"/>
      <c r="BK199" s="215"/>
      <c r="BL199" s="215"/>
      <c r="BM199" s="215"/>
      <c r="BN199" s="215"/>
      <c r="BO199" s="215"/>
      <c r="BP199" s="215"/>
      <c r="BQ199" s="215"/>
      <c r="BR199" s="215"/>
      <c r="BS199" s="215"/>
      <c r="BT199" s="215"/>
      <c r="BU199" s="215"/>
      <c r="BV199" s="215"/>
      <c r="BW199" s="215"/>
      <c r="BX199" s="215"/>
      <c r="BY199" s="215"/>
      <c r="BZ199" s="215"/>
      <c r="CA199" s="215"/>
      <c r="CB199" s="215"/>
      <c r="CC199" s="215"/>
      <c r="CD199" s="215"/>
      <c r="CE199" s="215"/>
      <c r="CF199" s="215"/>
      <c r="CG199" s="215"/>
      <c r="CH199" s="215"/>
      <c r="CI199" s="215"/>
      <c r="CJ199" s="215"/>
      <c r="CK199" s="215"/>
      <c r="CL199" s="215"/>
      <c r="CM199" s="215"/>
      <c r="CN199" s="215"/>
      <c r="CO199" s="215"/>
      <c r="CP199" s="215"/>
      <c r="CQ199" s="215"/>
      <c r="CR199" s="215"/>
      <c r="CS199" s="215"/>
      <c r="CT199" s="215"/>
      <c r="CU199" s="215"/>
      <c r="CV199" s="215"/>
      <c r="CW199" s="215"/>
      <c r="CX199" s="215"/>
      <c r="CY199" s="215"/>
      <c r="CZ199" s="215"/>
      <c r="DA199" s="215"/>
      <c r="DB199" s="215"/>
      <c r="DC199" s="215"/>
      <c r="DD199" s="215"/>
      <c r="DE199" s="76"/>
      <c r="DF199" s="70"/>
      <c r="DG199" s="230"/>
      <c r="DH199" s="230"/>
      <c r="DI199" s="230"/>
      <c r="DJ199" s="230"/>
      <c r="DK199" s="230"/>
      <c r="DL199" s="230"/>
      <c r="DM199" s="230"/>
      <c r="DN199" s="230"/>
      <c r="DO199" s="230"/>
      <c r="DP199" s="230"/>
      <c r="DQ199" s="230"/>
      <c r="DR199" s="230"/>
      <c r="DS199" s="230"/>
      <c r="DT199" s="230"/>
      <c r="DU199" s="230"/>
      <c r="DV199" s="230"/>
      <c r="DW199" s="230"/>
      <c r="DX199" s="230"/>
      <c r="DY199" s="230"/>
      <c r="DZ199" s="230"/>
      <c r="EA199" s="230"/>
      <c r="EB199" s="230"/>
      <c r="EC199" s="230"/>
      <c r="ED199" s="230"/>
      <c r="EE199" s="230"/>
      <c r="EF199" s="230"/>
      <c r="EG199" s="230"/>
      <c r="EH199" s="230"/>
      <c r="EI199" s="230"/>
      <c r="EJ199" s="230"/>
      <c r="EK199" s="230"/>
      <c r="EL199" s="230"/>
      <c r="EM199" s="230"/>
      <c r="EN199" s="230"/>
      <c r="EO199" s="230"/>
      <c r="EP199" s="230"/>
      <c r="EQ199" s="230"/>
      <c r="ER199" s="230"/>
      <c r="ES199" s="230"/>
      <c r="ET199" s="230"/>
      <c r="EU199" s="230"/>
      <c r="EV199" s="230"/>
      <c r="EW199" s="230"/>
      <c r="EX199" s="230"/>
      <c r="EY199" s="230"/>
      <c r="EZ199" s="230"/>
      <c r="FA199" s="230"/>
      <c r="FB199" s="230"/>
      <c r="FC199" s="230"/>
      <c r="FD199" s="230"/>
      <c r="FE199" s="231"/>
      <c r="FF199" s="70"/>
    </row>
    <row r="200" spans="1:162">
      <c r="A200" s="70" t="s">
        <v>539</v>
      </c>
      <c r="B200" s="2" t="s">
        <v>796</v>
      </c>
      <c r="C200" s="37" t="s">
        <v>288</v>
      </c>
      <c r="D200" s="1">
        <v>5</v>
      </c>
      <c r="E200" s="1">
        <v>4</v>
      </c>
      <c r="F200" s="96" t="s">
        <v>306</v>
      </c>
      <c r="G200" s="7">
        <v>461.71529530048576</v>
      </c>
      <c r="H200" s="215">
        <v>781.12079330015854</v>
      </c>
      <c r="I200" s="215">
        <v>857.02847035014429</v>
      </c>
      <c r="J200" s="215">
        <v>404.10283793445944</v>
      </c>
      <c r="K200" s="215">
        <v>502.4385459658285</v>
      </c>
      <c r="L200" s="215">
        <v>5384.6832043667637</v>
      </c>
      <c r="M200" s="215">
        <v>1494.4881176671374</v>
      </c>
      <c r="N200" s="215">
        <v>1583.4588512643134</v>
      </c>
      <c r="O200" s="215">
        <v>1027.4845080025382</v>
      </c>
      <c r="P200" s="215">
        <v>2245.5019075161367</v>
      </c>
      <c r="Q200" s="215">
        <v>1659.6450801889901</v>
      </c>
      <c r="R200" s="215">
        <v>1028.8095291280383</v>
      </c>
      <c r="S200" s="215">
        <v>1407.165915956336</v>
      </c>
      <c r="T200" s="215">
        <v>727.37613595242942</v>
      </c>
      <c r="U200" s="215">
        <v>1099.7380802684638</v>
      </c>
      <c r="V200" s="215">
        <v>2364.0646937518241</v>
      </c>
      <c r="W200" s="215">
        <v>1583.4623856375995</v>
      </c>
      <c r="X200" s="215">
        <v>726.03905074826002</v>
      </c>
      <c r="Y200" s="215">
        <v>1023.3367419840404</v>
      </c>
      <c r="Z200" s="215">
        <v>946.01744458572853</v>
      </c>
      <c r="AA200" s="215">
        <v>1139.2717543748856</v>
      </c>
      <c r="AB200" s="215">
        <v>1008.7633920476802</v>
      </c>
      <c r="AC200" s="215">
        <v>1027.7306495650905</v>
      </c>
      <c r="AD200" s="215">
        <v>969.23594056610455</v>
      </c>
      <c r="AE200" s="215">
        <v>876.1298438596757</v>
      </c>
      <c r="AF200" s="215">
        <v>1708.2403039753972</v>
      </c>
      <c r="AG200" s="215">
        <v>1202.8354781642706</v>
      </c>
      <c r="AH200" s="215">
        <v>1309.108150331856</v>
      </c>
      <c r="AI200" s="215">
        <v>787.88492907931072</v>
      </c>
      <c r="AJ200" s="215">
        <v>1227.7505272660212</v>
      </c>
      <c r="AK200" s="215">
        <v>1422.5416502399851</v>
      </c>
      <c r="AL200" s="215">
        <v>1122.602256051633</v>
      </c>
      <c r="AM200" s="215">
        <v>810.92537465517398</v>
      </c>
      <c r="AN200" s="215">
        <v>1338.5225930528634</v>
      </c>
      <c r="AO200" s="215">
        <v>494.2905747838617</v>
      </c>
      <c r="AP200" s="215">
        <v>1265.1787985915989</v>
      </c>
      <c r="AQ200" s="215">
        <v>856.69123577201219</v>
      </c>
      <c r="AR200" s="215">
        <v>1420.795638773455</v>
      </c>
      <c r="AS200" s="215">
        <v>958.79185790832628</v>
      </c>
      <c r="AT200" s="215">
        <v>1844.7852526278873</v>
      </c>
      <c r="AU200" s="215">
        <v>621.55074206760514</v>
      </c>
      <c r="AV200" s="215">
        <v>2149.3607243624901</v>
      </c>
      <c r="AW200" s="215">
        <v>1883.8861852926648</v>
      </c>
      <c r="AX200" s="215">
        <v>1992.3751730618196</v>
      </c>
      <c r="AY200" s="215">
        <v>504.47796764066072</v>
      </c>
      <c r="AZ200" s="215">
        <v>2960.4108645398928</v>
      </c>
      <c r="BA200" s="215">
        <v>1541.1002371249954</v>
      </c>
      <c r="BB200" s="215">
        <v>1041.0524969510752</v>
      </c>
      <c r="BC200" s="215">
        <v>1106.0495133549559</v>
      </c>
      <c r="BD200" s="215">
        <v>4037.4746214159441</v>
      </c>
      <c r="BE200" s="76">
        <f t="shared" si="1152"/>
        <v>67937.492317368858</v>
      </c>
      <c r="BF200" s="215"/>
      <c r="BG200" s="215"/>
      <c r="BH200" s="215"/>
      <c r="BI200" s="215"/>
      <c r="BJ200" s="215"/>
      <c r="BK200" s="215"/>
      <c r="BL200" s="215"/>
      <c r="BM200" s="215"/>
      <c r="BN200" s="215"/>
      <c r="BO200" s="215"/>
      <c r="BP200" s="215"/>
      <c r="BQ200" s="215"/>
      <c r="BR200" s="215"/>
      <c r="BS200" s="215"/>
      <c r="BT200" s="215"/>
      <c r="BU200" s="215"/>
      <c r="BV200" s="215"/>
      <c r="BW200" s="215"/>
      <c r="BX200" s="215"/>
      <c r="BY200" s="215"/>
      <c r="BZ200" s="215"/>
      <c r="CA200" s="215"/>
      <c r="CB200" s="215"/>
      <c r="CC200" s="215"/>
      <c r="CD200" s="215"/>
      <c r="CE200" s="215"/>
      <c r="CF200" s="215"/>
      <c r="CG200" s="215"/>
      <c r="CH200" s="215"/>
      <c r="CI200" s="215"/>
      <c r="CJ200" s="215"/>
      <c r="CK200" s="215"/>
      <c r="CL200" s="215"/>
      <c r="CM200" s="215"/>
      <c r="CN200" s="215"/>
      <c r="CO200" s="215"/>
      <c r="CP200" s="215"/>
      <c r="CQ200" s="215"/>
      <c r="CR200" s="215"/>
      <c r="CS200" s="215"/>
      <c r="CT200" s="215"/>
      <c r="CU200" s="215"/>
      <c r="CV200" s="215"/>
      <c r="CW200" s="215"/>
      <c r="CX200" s="215"/>
      <c r="CY200" s="215"/>
      <c r="CZ200" s="215"/>
      <c r="DA200" s="215"/>
      <c r="DB200" s="215"/>
      <c r="DC200" s="215"/>
      <c r="DD200" s="215"/>
      <c r="DE200" s="76"/>
      <c r="DF200" s="70"/>
      <c r="DG200" s="230"/>
      <c r="DH200" s="230"/>
      <c r="DI200" s="230"/>
      <c r="DJ200" s="230"/>
      <c r="DK200" s="230"/>
      <c r="DL200" s="230"/>
      <c r="DM200" s="230"/>
      <c r="DN200" s="230"/>
      <c r="DO200" s="230"/>
      <c r="DP200" s="230"/>
      <c r="DQ200" s="230"/>
      <c r="DR200" s="230"/>
      <c r="DS200" s="230"/>
      <c r="DT200" s="230"/>
      <c r="DU200" s="230"/>
      <c r="DV200" s="230"/>
      <c r="DW200" s="230"/>
      <c r="DX200" s="230"/>
      <c r="DY200" s="230"/>
      <c r="DZ200" s="230"/>
      <c r="EA200" s="230"/>
      <c r="EB200" s="230"/>
      <c r="EC200" s="230"/>
      <c r="ED200" s="230"/>
      <c r="EE200" s="230"/>
      <c r="EF200" s="230"/>
      <c r="EG200" s="230"/>
      <c r="EH200" s="230"/>
      <c r="EI200" s="230"/>
      <c r="EJ200" s="230"/>
      <c r="EK200" s="230"/>
      <c r="EL200" s="230"/>
      <c r="EM200" s="230"/>
      <c r="EN200" s="230"/>
      <c r="EO200" s="230"/>
      <c r="EP200" s="230"/>
      <c r="EQ200" s="230"/>
      <c r="ER200" s="230"/>
      <c r="ES200" s="230"/>
      <c r="ET200" s="230"/>
      <c r="EU200" s="230"/>
      <c r="EV200" s="230"/>
      <c r="EW200" s="230"/>
      <c r="EX200" s="230"/>
      <c r="EY200" s="230"/>
      <c r="EZ200" s="230"/>
      <c r="FA200" s="230"/>
      <c r="FB200" s="230"/>
      <c r="FC200" s="230"/>
      <c r="FD200" s="230"/>
      <c r="FE200" s="231"/>
      <c r="FF200" s="70"/>
    </row>
    <row r="201" spans="1:162">
      <c r="A201" s="1" t="s">
        <v>539</v>
      </c>
      <c r="B201" s="2" t="s">
        <v>263</v>
      </c>
      <c r="C201" s="37" t="s">
        <v>542</v>
      </c>
      <c r="D201" s="1">
        <v>5</v>
      </c>
      <c r="E201" s="2">
        <v>4</v>
      </c>
      <c r="F201" s="96" t="s">
        <v>306</v>
      </c>
      <c r="G201" s="243">
        <v>10.036449050413088</v>
      </c>
      <c r="H201" s="243">
        <v>16.979465752966245</v>
      </c>
      <c r="I201" s="243">
        <v>18.629494549936428</v>
      </c>
      <c r="J201" s="243">
        <v>8.7841091368156654</v>
      </c>
      <c r="K201" s="243">
        <v>10.92166302237804</v>
      </c>
      <c r="L201" s="243">
        <v>74.898524843796523</v>
      </c>
      <c r="M201" s="243">
        <v>32.486153268222054</v>
      </c>
      <c r="N201" s="243">
        <v>34.420137790317632</v>
      </c>
      <c r="O201" s="243">
        <v>14.250237161252748</v>
      </c>
      <c r="P201" s="243">
        <v>48.811173718479566</v>
      </c>
      <c r="Q201" s="243">
        <v>36.076221556067686</v>
      </c>
      <c r="R201" s="243">
        <v>22.363552879384486</v>
      </c>
      <c r="S201" s="243">
        <v>30.588003396730386</v>
      </c>
      <c r="T201" s="243">
        <v>15.81120141194773</v>
      </c>
      <c r="U201" s="243">
        <v>23.905348867055231</v>
      </c>
      <c r="V201" s="243">
        <v>51.388409897227078</v>
      </c>
      <c r="W201" s="243">
        <v>34.420214618089588</v>
      </c>
      <c r="X201" s="243">
        <v>15.782136774790811</v>
      </c>
      <c r="Y201" s="243">
        <v>22.244589202214677</v>
      </c>
      <c r="Z201" s="243">
        <v>20.563875574465214</v>
      </c>
      <c r="AA201" s="243">
        <v>24.764704643186736</v>
      </c>
      <c r="AB201" s="243">
        <v>21.927803759716113</v>
      </c>
      <c r="AC201" s="243">
        <v>22.340100938599178</v>
      </c>
      <c r="AD201" s="243">
        <v>21.068583246717242</v>
      </c>
      <c r="AE201" s="243">
        <v>19.044707049874418</v>
      </c>
      <c r="AF201" s="243">
        <v>37.132551057364118</v>
      </c>
      <c r="AG201" s="243">
        <v>26.146409086942516</v>
      </c>
      <c r="AH201" s="243">
        <v>28.456491231756623</v>
      </c>
      <c r="AI201" s="243">
        <v>17.126499877259995</v>
      </c>
      <c r="AJ201" s="243">
        <v>26.687995262326897</v>
      </c>
      <c r="AK201" s="243">
        <v>30.92223051747176</v>
      </c>
      <c r="AL201" s="243">
        <v>24.40235457092329</v>
      </c>
      <c r="AM201" s="243">
        <v>17.627337212463438</v>
      </c>
      <c r="AN201" s="243">
        <v>29.095882126363122</v>
      </c>
      <c r="AO201" s="243">
        <v>10.744548037311707</v>
      </c>
      <c r="AP201" s="243">
        <v>21.784918725544514</v>
      </c>
      <c r="AQ201" s="243">
        <v>18.622163976970985</v>
      </c>
      <c r="AR201" s="243">
        <v>23.511344174526286</v>
      </c>
      <c r="AS201" s="243">
        <v>20.841556971997715</v>
      </c>
      <c r="AT201" s="243">
        <v>24.060402657750657</v>
      </c>
      <c r="AU201" s="243">
        <v>12.108742886714904</v>
      </c>
      <c r="AV201" s="243">
        <v>33.516040913047682</v>
      </c>
      <c r="AW201" s="243">
        <v>40.950620237005204</v>
      </c>
      <c r="AX201" s="243">
        <v>34.550286013164822</v>
      </c>
      <c r="AY201" s="243">
        <v>10.965994565950666</v>
      </c>
      <c r="AZ201" s="243">
        <v>38.610823309512398</v>
      </c>
      <c r="BA201" s="243">
        <v>33.499375413626829</v>
      </c>
      <c r="BB201" s="243">
        <v>22.629682080717938</v>
      </c>
      <c r="BC201" s="243">
        <v>24.042542452046703</v>
      </c>
      <c r="BD201" s="243">
        <v>52.658305335722368</v>
      </c>
      <c r="BE201" s="76">
        <v>1313.201960805128</v>
      </c>
      <c r="BF201" s="215"/>
      <c r="BG201" s="215">
        <f>G201*DG201</f>
        <v>64493.544734060561</v>
      </c>
      <c r="BH201" s="215">
        <f t="shared" ref="BH201:DD201" si="1209">H201*DH201</f>
        <v>109108.90182362916</v>
      </c>
      <c r="BI201" s="215">
        <f t="shared" si="1209"/>
        <v>119711.87559406889</v>
      </c>
      <c r="BJ201" s="215">
        <f t="shared" si="1209"/>
        <v>56446.092907807266</v>
      </c>
      <c r="BK201" s="215">
        <f t="shared" si="1209"/>
        <v>70181.870018568152</v>
      </c>
      <c r="BL201" s="215">
        <f t="shared" si="1209"/>
        <v>481292.86944666156</v>
      </c>
      <c r="BM201" s="215">
        <f t="shared" si="1209"/>
        <v>208753.83001674211</v>
      </c>
      <c r="BN201" s="215">
        <f t="shared" si="1209"/>
        <v>221181.48412670026</v>
      </c>
      <c r="BO201" s="215">
        <f t="shared" si="1209"/>
        <v>91571.062954023495</v>
      </c>
      <c r="BP201" s="215">
        <f t="shared" si="1209"/>
        <v>313657.31046133244</v>
      </c>
      <c r="BQ201" s="215">
        <f t="shared" si="1209"/>
        <v>231823.36671816887</v>
      </c>
      <c r="BR201" s="215">
        <f t="shared" si="1209"/>
        <v>143706.68259206164</v>
      </c>
      <c r="BS201" s="215">
        <f t="shared" si="1209"/>
        <v>196556.44695485523</v>
      </c>
      <c r="BT201" s="215">
        <f t="shared" si="1209"/>
        <v>101601.71395666298</v>
      </c>
      <c r="BU201" s="215">
        <f t="shared" si="1209"/>
        <v>153614.15962922605</v>
      </c>
      <c r="BV201" s="215">
        <f t="shared" si="1209"/>
        <v>330218.45633567439</v>
      </c>
      <c r="BW201" s="215">
        <f t="shared" si="1209"/>
        <v>221181.97781678155</v>
      </c>
      <c r="BX201" s="215">
        <f t="shared" si="1209"/>
        <v>101414.94655842846</v>
      </c>
      <c r="BY201" s="215">
        <f t="shared" si="1209"/>
        <v>142942.23002554724</v>
      </c>
      <c r="BZ201" s="215">
        <f t="shared" si="1209"/>
        <v>132142.0776019225</v>
      </c>
      <c r="CA201" s="215">
        <f t="shared" si="1209"/>
        <v>159136.32189119951</v>
      </c>
      <c r="CB201" s="215">
        <f t="shared" si="1209"/>
        <v>140906.58813624381</v>
      </c>
      <c r="CC201" s="215">
        <f t="shared" si="1209"/>
        <v>143555.98200218764</v>
      </c>
      <c r="CD201" s="215">
        <f t="shared" si="1209"/>
        <v>135385.29506603844</v>
      </c>
      <c r="CE201" s="215">
        <f t="shared" si="1209"/>
        <v>122380.00311650071</v>
      </c>
      <c r="CF201" s="215">
        <f t="shared" si="1209"/>
        <v>238611.2688540309</v>
      </c>
      <c r="CG201" s="215">
        <f t="shared" si="1209"/>
        <v>168015.06146383213</v>
      </c>
      <c r="CH201" s="215">
        <f t="shared" si="1209"/>
        <v>182859.49353313967</v>
      </c>
      <c r="CI201" s="215">
        <f t="shared" si="1209"/>
        <v>110053.73319027493</v>
      </c>
      <c r="CJ201" s="215">
        <f t="shared" si="1209"/>
        <v>171495.25770196912</v>
      </c>
      <c r="CK201" s="215">
        <f t="shared" si="1209"/>
        <v>198704.16789227014</v>
      </c>
      <c r="CL201" s="215">
        <f t="shared" si="1209"/>
        <v>156807.8847639318</v>
      </c>
      <c r="CM201" s="215">
        <f t="shared" si="1209"/>
        <v>113272.08012953443</v>
      </c>
      <c r="CN201" s="215">
        <f t="shared" si="1209"/>
        <v>186968.1763009915</v>
      </c>
      <c r="CO201" s="215">
        <f t="shared" si="1209"/>
        <v>69043.741069268319</v>
      </c>
      <c r="CP201" s="215">
        <f t="shared" si="1209"/>
        <v>139988.41854290597</v>
      </c>
      <c r="CQ201" s="215">
        <f t="shared" si="1209"/>
        <v>119664.76982657099</v>
      </c>
      <c r="CR201" s="215">
        <f t="shared" si="1209"/>
        <v>151082.31204693802</v>
      </c>
      <c r="CS201" s="215">
        <f t="shared" si="1209"/>
        <v>133926.43953547324</v>
      </c>
      <c r="CT201" s="215">
        <f t="shared" si="1209"/>
        <v>154610.52483131809</v>
      </c>
      <c r="CU201" s="215">
        <f t="shared" si="1209"/>
        <v>77809.965169448333</v>
      </c>
      <c r="CV201" s="215">
        <f t="shared" si="1209"/>
        <v>215371.81856617675</v>
      </c>
      <c r="CW201" s="215">
        <f t="shared" si="1209"/>
        <v>263145.92390962399</v>
      </c>
      <c r="CX201" s="215">
        <f t="shared" si="1209"/>
        <v>222017.80782944534</v>
      </c>
      <c r="CY201" s="215">
        <f t="shared" si="1209"/>
        <v>70466.741527821068</v>
      </c>
      <c r="CZ201" s="215">
        <f t="shared" si="1209"/>
        <v>248110.54665080519</v>
      </c>
      <c r="DA201" s="215">
        <f t="shared" si="1209"/>
        <v>215264.7271908292</v>
      </c>
      <c r="DB201" s="215">
        <f t="shared" si="1209"/>
        <v>145416.81089192408</v>
      </c>
      <c r="DC201" s="215">
        <f t="shared" si="1209"/>
        <v>154495.75635396701</v>
      </c>
      <c r="DD201" s="215">
        <f t="shared" si="1209"/>
        <v>338378.71878096665</v>
      </c>
      <c r="DE201" s="76">
        <f t="shared" ref="DE201:DE204" si="1210">SUM(BG201:DD201)</f>
        <v>8438547.237038549</v>
      </c>
      <c r="DF201" s="70"/>
      <c r="DG201" s="230">
        <f>'(3) HH &amp; income data inputs'!DG87</f>
        <v>6425.9325594250968</v>
      </c>
      <c r="DH201" s="230">
        <f>'(3) HH &amp; income data inputs'!DH87</f>
        <v>6425.9325594250968</v>
      </c>
      <c r="DI201" s="230">
        <f>'(3) HH &amp; income data inputs'!DI87</f>
        <v>6425.9325594250968</v>
      </c>
      <c r="DJ201" s="230">
        <f>'(3) HH &amp; income data inputs'!DJ87</f>
        <v>6425.9325594250968</v>
      </c>
      <c r="DK201" s="230">
        <f>'(3) HH &amp; income data inputs'!DK87</f>
        <v>6425.9325594250968</v>
      </c>
      <c r="DL201" s="230">
        <f>'(3) HH &amp; income data inputs'!DL87</f>
        <v>6425.9325594250968</v>
      </c>
      <c r="DM201" s="230">
        <f>'(3) HH &amp; income data inputs'!DM87</f>
        <v>6425.9325594250968</v>
      </c>
      <c r="DN201" s="230">
        <f>'(3) HH &amp; income data inputs'!DN87</f>
        <v>6425.9325594250968</v>
      </c>
      <c r="DO201" s="230">
        <f>'(3) HH &amp; income data inputs'!DO87</f>
        <v>6425.9325594250968</v>
      </c>
      <c r="DP201" s="230">
        <f>'(3) HH &amp; income data inputs'!DP87</f>
        <v>6425.9325594250968</v>
      </c>
      <c r="DQ201" s="230">
        <f>'(3) HH &amp; income data inputs'!DQ87</f>
        <v>6425.9325594250968</v>
      </c>
      <c r="DR201" s="230">
        <f>'(3) HH &amp; income data inputs'!DR87</f>
        <v>6425.9325594250968</v>
      </c>
      <c r="DS201" s="230">
        <f>'(3) HH &amp; income data inputs'!DS87</f>
        <v>6425.9325594250968</v>
      </c>
      <c r="DT201" s="230">
        <f>'(3) HH &amp; income data inputs'!DT87</f>
        <v>6425.9325594250968</v>
      </c>
      <c r="DU201" s="230">
        <f>'(3) HH &amp; income data inputs'!DU87</f>
        <v>6425.9325594250968</v>
      </c>
      <c r="DV201" s="230">
        <f>'(3) HH &amp; income data inputs'!DV87</f>
        <v>6425.9325594250968</v>
      </c>
      <c r="DW201" s="230">
        <f>'(3) HH &amp; income data inputs'!DW87</f>
        <v>6425.9325594250968</v>
      </c>
      <c r="DX201" s="230">
        <f>'(3) HH &amp; income data inputs'!DX87</f>
        <v>6425.9325594250968</v>
      </c>
      <c r="DY201" s="230">
        <f>'(3) HH &amp; income data inputs'!DY87</f>
        <v>6425.9325594250968</v>
      </c>
      <c r="DZ201" s="230">
        <f>'(3) HH &amp; income data inputs'!DZ87</f>
        <v>6425.9325594250968</v>
      </c>
      <c r="EA201" s="230">
        <f>'(3) HH &amp; income data inputs'!EA87</f>
        <v>6425.9325594250968</v>
      </c>
      <c r="EB201" s="230">
        <f>'(3) HH &amp; income data inputs'!EB87</f>
        <v>6425.9325594250968</v>
      </c>
      <c r="EC201" s="230">
        <f>'(3) HH &amp; income data inputs'!EC87</f>
        <v>6425.9325594250968</v>
      </c>
      <c r="ED201" s="230">
        <f>'(3) HH &amp; income data inputs'!ED87</f>
        <v>6425.9325594250968</v>
      </c>
      <c r="EE201" s="230">
        <f>'(3) HH &amp; income data inputs'!EE87</f>
        <v>6425.9325594250968</v>
      </c>
      <c r="EF201" s="230">
        <f>'(3) HH &amp; income data inputs'!EF87</f>
        <v>6425.9325594250968</v>
      </c>
      <c r="EG201" s="230">
        <f>'(3) HH &amp; income data inputs'!EG87</f>
        <v>6425.9325594250968</v>
      </c>
      <c r="EH201" s="230">
        <f>'(3) HH &amp; income data inputs'!EH87</f>
        <v>6425.9325594250968</v>
      </c>
      <c r="EI201" s="230">
        <f>'(3) HH &amp; income data inputs'!EI87</f>
        <v>6425.9325594250968</v>
      </c>
      <c r="EJ201" s="230">
        <f>'(3) HH &amp; income data inputs'!EJ87</f>
        <v>6425.9325594250968</v>
      </c>
      <c r="EK201" s="230">
        <f>'(3) HH &amp; income data inputs'!EK87</f>
        <v>6425.9325594250968</v>
      </c>
      <c r="EL201" s="230">
        <f>'(3) HH &amp; income data inputs'!EL87</f>
        <v>6425.9325594250968</v>
      </c>
      <c r="EM201" s="230">
        <f>'(3) HH &amp; income data inputs'!EM87</f>
        <v>6425.9325594250968</v>
      </c>
      <c r="EN201" s="230">
        <f>'(3) HH &amp; income data inputs'!EN87</f>
        <v>6425.9325594250968</v>
      </c>
      <c r="EO201" s="230">
        <f>'(3) HH &amp; income data inputs'!EO87</f>
        <v>6425.9325594250968</v>
      </c>
      <c r="EP201" s="230">
        <f>'(3) HH &amp; income data inputs'!EP87</f>
        <v>6425.9325594250968</v>
      </c>
      <c r="EQ201" s="230">
        <f>'(3) HH &amp; income data inputs'!EQ87</f>
        <v>6425.9325594250968</v>
      </c>
      <c r="ER201" s="230">
        <f>'(3) HH &amp; income data inputs'!ER87</f>
        <v>6425.9325594250968</v>
      </c>
      <c r="ES201" s="230">
        <f>'(3) HH &amp; income data inputs'!ES87</f>
        <v>6425.9325594250968</v>
      </c>
      <c r="ET201" s="230">
        <f>'(3) HH &amp; income data inputs'!ET87</f>
        <v>6425.9325594250968</v>
      </c>
      <c r="EU201" s="230">
        <f>'(3) HH &amp; income data inputs'!EU87</f>
        <v>6425.9325594250968</v>
      </c>
      <c r="EV201" s="230">
        <f>'(3) HH &amp; income data inputs'!EV87</f>
        <v>6425.9325594250968</v>
      </c>
      <c r="EW201" s="230">
        <f>'(3) HH &amp; income data inputs'!EW87</f>
        <v>6425.9325594250968</v>
      </c>
      <c r="EX201" s="230">
        <f>'(3) HH &amp; income data inputs'!EX87</f>
        <v>6425.9325594250968</v>
      </c>
      <c r="EY201" s="230">
        <f>'(3) HH &amp; income data inputs'!EY87</f>
        <v>6425.9325594250968</v>
      </c>
      <c r="EZ201" s="230">
        <f>'(3) HH &amp; income data inputs'!EZ87</f>
        <v>6425.9325594250968</v>
      </c>
      <c r="FA201" s="230">
        <f>'(3) HH &amp; income data inputs'!FA87</f>
        <v>6425.9325594250968</v>
      </c>
      <c r="FB201" s="230">
        <f>'(3) HH &amp; income data inputs'!FB87</f>
        <v>6425.9325594250968</v>
      </c>
      <c r="FC201" s="230">
        <f>'(3) HH &amp; income data inputs'!FC87</f>
        <v>6425.9325594250968</v>
      </c>
      <c r="FD201" s="230">
        <f>'(3) HH &amp; income data inputs'!FD87</f>
        <v>6425.9325594250968</v>
      </c>
      <c r="FE201" s="231">
        <f t="shared" ref="FE201:FE204" si="1211">DE201/BE201</f>
        <v>6425.932559425095</v>
      </c>
      <c r="FF201" s="70"/>
    </row>
    <row r="202" spans="1:162">
      <c r="A202" s="1" t="s">
        <v>539</v>
      </c>
      <c r="B202" s="2" t="s">
        <v>368</v>
      </c>
      <c r="C202" s="37" t="s">
        <v>542</v>
      </c>
      <c r="D202" s="1">
        <v>5</v>
      </c>
      <c r="E202" s="2">
        <v>4</v>
      </c>
      <c r="F202" s="96" t="s">
        <v>306</v>
      </c>
      <c r="G202" s="243">
        <v>126.55690397400384</v>
      </c>
      <c r="H202" s="243">
        <v>214.10646395296467</v>
      </c>
      <c r="I202" s="243">
        <v>234.91288014295185</v>
      </c>
      <c r="J202" s="243">
        <v>110.76523688220129</v>
      </c>
      <c r="K202" s="243">
        <v>137.71921238444747</v>
      </c>
      <c r="L202" s="243">
        <v>944.45011067542418</v>
      </c>
      <c r="M202" s="243">
        <v>409.64159325672381</v>
      </c>
      <c r="N202" s="243">
        <v>434.02861422605622</v>
      </c>
      <c r="O202" s="243">
        <v>179.6916306718278</v>
      </c>
      <c r="P202" s="243">
        <v>615.49567921074492</v>
      </c>
      <c r="Q202" s="243">
        <v>454.91138193226095</v>
      </c>
      <c r="R202" s="243">
        <v>281.99834424081786</v>
      </c>
      <c r="S202" s="243">
        <v>385.70643752505077</v>
      </c>
      <c r="T202" s="243">
        <v>199.37496705800973</v>
      </c>
      <c r="U202" s="243">
        <v>301.43997402233106</v>
      </c>
      <c r="V202" s="243">
        <v>647.99392933424372</v>
      </c>
      <c r="W202" s="243">
        <v>434.02958300345023</v>
      </c>
      <c r="X202" s="243">
        <v>199.00846985613776</v>
      </c>
      <c r="Y202" s="243">
        <v>280.49824449514591</v>
      </c>
      <c r="Z202" s="243">
        <v>259.30490090056719</v>
      </c>
      <c r="AA202" s="243">
        <v>312.27621758746972</v>
      </c>
      <c r="AB202" s="243">
        <v>276.50366587224119</v>
      </c>
      <c r="AC202" s="243">
        <v>281.70262161989268</v>
      </c>
      <c r="AD202" s="243">
        <v>265.66912793856659</v>
      </c>
      <c r="AE202" s="243">
        <v>240.1485972994391</v>
      </c>
      <c r="AF202" s="243">
        <v>468.23141081787344</v>
      </c>
      <c r="AG202" s="243">
        <v>329.6991363638727</v>
      </c>
      <c r="AH202" s="243">
        <v>358.82864648291894</v>
      </c>
      <c r="AI202" s="243">
        <v>215.96052443348688</v>
      </c>
      <c r="AJ202" s="243">
        <v>336.52839133716907</v>
      </c>
      <c r="AK202" s="243">
        <v>389.92095098620689</v>
      </c>
      <c r="AL202" s="243">
        <v>307.70708132522452</v>
      </c>
      <c r="AM202" s="243">
        <v>222.27594756965368</v>
      </c>
      <c r="AN202" s="243">
        <v>366.89119247344905</v>
      </c>
      <c r="AO202" s="243">
        <v>135.48584039752205</v>
      </c>
      <c r="AP202" s="243">
        <v>274.70192429430398</v>
      </c>
      <c r="AQ202" s="243">
        <v>234.82044360347436</v>
      </c>
      <c r="AR202" s="243">
        <v>296.47168157275792</v>
      </c>
      <c r="AS202" s="243">
        <v>262.80638810847978</v>
      </c>
      <c r="AT202" s="243">
        <v>303.39516032390839</v>
      </c>
      <c r="AU202" s="243">
        <v>152.68796793192573</v>
      </c>
      <c r="AV202" s="243">
        <v>422.62819749448903</v>
      </c>
      <c r="AW202" s="243">
        <v>516.37622898083225</v>
      </c>
      <c r="AX202" s="243">
        <v>435.66974806318564</v>
      </c>
      <c r="AY202" s="243">
        <v>138.27822114090696</v>
      </c>
      <c r="AZ202" s="243">
        <v>486.87202350098801</v>
      </c>
      <c r="BA202" s="243">
        <v>422.41805006094069</v>
      </c>
      <c r="BB202" s="243">
        <v>285.35416138377934</v>
      </c>
      <c r="BC202" s="243">
        <v>303.16994796773758</v>
      </c>
      <c r="BD202" s="243">
        <v>664.00696683978049</v>
      </c>
      <c r="BE202" s="76">
        <v>16559.12102151784</v>
      </c>
      <c r="BF202" s="215"/>
      <c r="BG202" s="215">
        <f t="shared" ref="BG202:BG204" si="1212">G202*DG202</f>
        <v>359095.82492672355</v>
      </c>
      <c r="BH202" s="215">
        <f t="shared" ref="BH202:BH204" si="1213">H202*DH202</f>
        <v>607511.2054821332</v>
      </c>
      <c r="BI202" s="215">
        <f t="shared" ref="BI202:BI204" si="1214">I202*DI202</f>
        <v>666547.86765464419</v>
      </c>
      <c r="BJ202" s="215">
        <f t="shared" ref="BJ202:BJ204" si="1215">J202*DJ202</f>
        <v>314288.14124268008</v>
      </c>
      <c r="BK202" s="215">
        <f t="shared" ref="BK202:BK204" si="1216">K202*DK202</f>
        <v>390768.04683536093</v>
      </c>
      <c r="BL202" s="215">
        <f t="shared" ref="BL202:BL204" si="1217">L202*DL202</f>
        <v>2679807.1139982333</v>
      </c>
      <c r="BM202" s="215">
        <f t="shared" ref="BM202:BM204" si="1218">M202*DM202</f>
        <v>1162327.6268281392</v>
      </c>
      <c r="BN202" s="215">
        <f t="shared" ref="BN202:BN204" si="1219">N202*DN202</f>
        <v>1231523.9893931288</v>
      </c>
      <c r="BO202" s="215">
        <f t="shared" ref="BO202:BO204" si="1220">O202*DO202</f>
        <v>509861.66951257427</v>
      </c>
      <c r="BP202" s="215">
        <f t="shared" ref="BP202:BP204" si="1221">P202*DP202</f>
        <v>1746423.3220371506</v>
      </c>
      <c r="BQ202" s="215">
        <f t="shared" ref="BQ202:BQ204" si="1222">Q202*DQ202</f>
        <v>1290777.2933278796</v>
      </c>
      <c r="BR202" s="215">
        <f t="shared" ref="BR202:BR204" si="1223">R202*DR202</f>
        <v>800149.37844819168</v>
      </c>
      <c r="BS202" s="215">
        <f t="shared" ref="BS202:BS204" si="1224">S202*DS202</f>
        <v>1094413.398348117</v>
      </c>
      <c r="BT202" s="215">
        <f t="shared" ref="BT202:BT204" si="1225">T202*DT202</f>
        <v>565711.67607055767</v>
      </c>
      <c r="BU202" s="215">
        <f t="shared" ref="BU202:BU204" si="1226">U202*DU202</f>
        <v>855313.56044925016</v>
      </c>
      <c r="BV202" s="215">
        <f t="shared" ref="BV202:BV204" si="1227">V202*DV202</f>
        <v>1838634.6955009794</v>
      </c>
      <c r="BW202" s="215">
        <f t="shared" ref="BW202:BW204" si="1228">W202*DW202</f>
        <v>1231526.7382271041</v>
      </c>
      <c r="BX202" s="215">
        <f t="shared" ref="BX202:BX204" si="1229">X202*DX202</f>
        <v>564671.76745311404</v>
      </c>
      <c r="BY202" s="215">
        <f t="shared" ref="BY202:BY204" si="1230">Y202*DY202</f>
        <v>795892.95672223752</v>
      </c>
      <c r="BZ202" s="215">
        <f t="shared" ref="BZ202:BZ204" si="1231">Z202*DZ202</f>
        <v>735758.41674791893</v>
      </c>
      <c r="CA202" s="215">
        <f t="shared" ref="CA202:CA204" si="1232">AA202*EA202</f>
        <v>886060.59755225701</v>
      </c>
      <c r="CB202" s="215">
        <f t="shared" ref="CB202:CB204" si="1233">AB202*EB202</f>
        <v>784558.63626413536</v>
      </c>
      <c r="CC202" s="215">
        <f t="shared" ref="CC202:CC204" si="1234">AC202*EC202</f>
        <v>799310.28745294712</v>
      </c>
      <c r="CD202" s="215">
        <f t="shared" ref="CD202:CD204" si="1235">AD202*ED202</f>
        <v>753816.43876385561</v>
      </c>
      <c r="CE202" s="215">
        <f t="shared" ref="CE202:CE204" si="1236">AE202*EE202</f>
        <v>681403.82661345368</v>
      </c>
      <c r="CF202" s="215">
        <f t="shared" ref="CF202:CF204" si="1237">AF202*EF202</f>
        <v>1328571.8869891572</v>
      </c>
      <c r="CG202" s="215">
        <f t="shared" ref="CG202:CG204" si="1238">AG202*EG202</f>
        <v>935496.83685792843</v>
      </c>
      <c r="CH202" s="215">
        <f t="shared" ref="CH202:CH204" si="1239">AH202*EH202</f>
        <v>1018149.6605083783</v>
      </c>
      <c r="CI202" s="215">
        <f t="shared" ref="CI202:CI204" si="1240">AI202*EI202</f>
        <v>612771.96453052084</v>
      </c>
      <c r="CJ202" s="215">
        <f t="shared" ref="CJ202:CJ204" si="1241">AJ202*EJ202</f>
        <v>954874.34113675088</v>
      </c>
      <c r="CK202" s="215">
        <f t="shared" ref="CK202:CK204" si="1242">AK202*EK202</f>
        <v>1106371.7675913272</v>
      </c>
      <c r="CL202" s="215">
        <f t="shared" ref="CL202:CL204" si="1243">AL202*EL202</f>
        <v>873096.01242278377</v>
      </c>
      <c r="CM202" s="215">
        <f t="shared" ref="CM202:CM204" si="1244">AM202*EM202</f>
        <v>630691.50909609406</v>
      </c>
      <c r="CN202" s="215">
        <f t="shared" ref="CN202:CN204" si="1245">AN202*EN202</f>
        <v>1041026.5365425278</v>
      </c>
      <c r="CO202" s="215">
        <f t="shared" ref="CO202:CO204" si="1246">AO202*EO202</f>
        <v>384431.01953120093</v>
      </c>
      <c r="CP202" s="215">
        <f t="shared" ref="CP202:CP204" si="1247">AP202*EP202</f>
        <v>779446.32821994496</v>
      </c>
      <c r="CQ202" s="215">
        <f t="shared" ref="CQ202:CQ204" si="1248">AQ202*EQ202</f>
        <v>666285.58583235927</v>
      </c>
      <c r="CR202" s="215">
        <f t="shared" ref="CR202:CR204" si="1249">AR202*ER202</f>
        <v>841216.39925428957</v>
      </c>
      <c r="CS202" s="215">
        <f t="shared" ref="CS202:CS204" si="1250">AS202*ES202</f>
        <v>745693.62690171681</v>
      </c>
      <c r="CT202" s="215">
        <f t="shared" ref="CT202:CT204" si="1251">AT202*ET202</f>
        <v>860861.25651168358</v>
      </c>
      <c r="CU202" s="215">
        <f t="shared" ref="CU202:CU204" si="1252">AU202*EU202</f>
        <v>433240.78006967186</v>
      </c>
      <c r="CV202" s="215">
        <f t="shared" ref="CV202:CV204" si="1253">AV202*EV202</f>
        <v>1199176.1527901453</v>
      </c>
      <c r="CW202" s="215">
        <f t="shared" ref="CW202:CW204" si="1254">AW202*EW202</f>
        <v>1465179.2363418725</v>
      </c>
      <c r="CX202" s="215">
        <f t="shared" ref="CX202:CX204" si="1255">AX202*EX202</f>
        <v>1236180.5848893349</v>
      </c>
      <c r="CY202" s="215">
        <f t="shared" ref="CY202:CY204" si="1256">AY202*EY202</f>
        <v>392354.19270523236</v>
      </c>
      <c r="CZ202" s="215">
        <f t="shared" ref="CZ202:CZ204" si="1257">AZ202*EZ202</f>
        <v>1381463.2424063026</v>
      </c>
      <c r="DA202" s="215">
        <f t="shared" ref="DA202:DA204" si="1258">BA202*FA202</f>
        <v>1198579.8750396895</v>
      </c>
      <c r="DB202" s="215">
        <f t="shared" ref="DB202:DB204" si="1259">BB202*FB202</f>
        <v>809671.26060092298</v>
      </c>
      <c r="DC202" s="215">
        <f t="shared" ref="DC202:DC204" si="1260">BC202*FC202</f>
        <v>860222.23316105339</v>
      </c>
      <c r="DD202" s="215">
        <f t="shared" ref="DD202:DD204" si="1261">BD202*FD202</f>
        <v>1884070.5013090486</v>
      </c>
      <c r="DE202" s="76">
        <f t="shared" si="1210"/>
        <v>46985277.267092712</v>
      </c>
      <c r="DF202" s="70"/>
      <c r="DG202" s="230">
        <f>'(3) HH &amp; income data inputs'!DG88</f>
        <v>2837.4258033404935</v>
      </c>
      <c r="DH202" s="230">
        <f>'(3) HH &amp; income data inputs'!DH88</f>
        <v>2837.4258033404935</v>
      </c>
      <c r="DI202" s="230">
        <f>'(3) HH &amp; income data inputs'!DI88</f>
        <v>2837.4258033404935</v>
      </c>
      <c r="DJ202" s="230">
        <f>'(3) HH &amp; income data inputs'!DJ88</f>
        <v>2837.4258033404935</v>
      </c>
      <c r="DK202" s="230">
        <f>'(3) HH &amp; income data inputs'!DK88</f>
        <v>2837.4258033404935</v>
      </c>
      <c r="DL202" s="230">
        <f>'(3) HH &amp; income data inputs'!DL88</f>
        <v>2837.4258033404935</v>
      </c>
      <c r="DM202" s="230">
        <f>'(3) HH &amp; income data inputs'!DM88</f>
        <v>2837.4258033404935</v>
      </c>
      <c r="DN202" s="230">
        <f>'(3) HH &amp; income data inputs'!DN88</f>
        <v>2837.4258033404935</v>
      </c>
      <c r="DO202" s="230">
        <f>'(3) HH &amp; income data inputs'!DO88</f>
        <v>2837.4258033404935</v>
      </c>
      <c r="DP202" s="230">
        <f>'(3) HH &amp; income data inputs'!DP88</f>
        <v>2837.4258033404935</v>
      </c>
      <c r="DQ202" s="230">
        <f>'(3) HH &amp; income data inputs'!DQ88</f>
        <v>2837.4258033404935</v>
      </c>
      <c r="DR202" s="230">
        <f>'(3) HH &amp; income data inputs'!DR88</f>
        <v>2837.4258033404935</v>
      </c>
      <c r="DS202" s="230">
        <f>'(3) HH &amp; income data inputs'!DS88</f>
        <v>2837.4258033404935</v>
      </c>
      <c r="DT202" s="230">
        <f>'(3) HH &amp; income data inputs'!DT88</f>
        <v>2837.4258033404935</v>
      </c>
      <c r="DU202" s="230">
        <f>'(3) HH &amp; income data inputs'!DU88</f>
        <v>2837.4258033404935</v>
      </c>
      <c r="DV202" s="230">
        <f>'(3) HH &amp; income data inputs'!DV88</f>
        <v>2837.4258033404935</v>
      </c>
      <c r="DW202" s="230">
        <f>'(3) HH &amp; income data inputs'!DW88</f>
        <v>2837.4258033404935</v>
      </c>
      <c r="DX202" s="230">
        <f>'(3) HH &amp; income data inputs'!DX88</f>
        <v>2837.4258033404935</v>
      </c>
      <c r="DY202" s="230">
        <f>'(3) HH &amp; income data inputs'!DY88</f>
        <v>2837.4258033404935</v>
      </c>
      <c r="DZ202" s="230">
        <f>'(3) HH &amp; income data inputs'!DZ88</f>
        <v>2837.4258033404935</v>
      </c>
      <c r="EA202" s="230">
        <f>'(3) HH &amp; income data inputs'!EA88</f>
        <v>2837.4258033404935</v>
      </c>
      <c r="EB202" s="230">
        <f>'(3) HH &amp; income data inputs'!EB88</f>
        <v>2837.4258033404935</v>
      </c>
      <c r="EC202" s="230">
        <f>'(3) HH &amp; income data inputs'!EC88</f>
        <v>2837.4258033404935</v>
      </c>
      <c r="ED202" s="230">
        <f>'(3) HH &amp; income data inputs'!ED88</f>
        <v>2837.4258033404935</v>
      </c>
      <c r="EE202" s="230">
        <f>'(3) HH &amp; income data inputs'!EE88</f>
        <v>2837.4258033404935</v>
      </c>
      <c r="EF202" s="230">
        <f>'(3) HH &amp; income data inputs'!EF88</f>
        <v>2837.4258033404935</v>
      </c>
      <c r="EG202" s="230">
        <f>'(3) HH &amp; income data inputs'!EG88</f>
        <v>2837.4258033404935</v>
      </c>
      <c r="EH202" s="230">
        <f>'(3) HH &amp; income data inputs'!EH88</f>
        <v>2837.4258033404935</v>
      </c>
      <c r="EI202" s="230">
        <f>'(3) HH &amp; income data inputs'!EI88</f>
        <v>2837.4258033404935</v>
      </c>
      <c r="EJ202" s="230">
        <f>'(3) HH &amp; income data inputs'!EJ88</f>
        <v>2837.4258033404935</v>
      </c>
      <c r="EK202" s="230">
        <f>'(3) HH &amp; income data inputs'!EK88</f>
        <v>2837.4258033404935</v>
      </c>
      <c r="EL202" s="230">
        <f>'(3) HH &amp; income data inputs'!EL88</f>
        <v>2837.4258033404935</v>
      </c>
      <c r="EM202" s="230">
        <f>'(3) HH &amp; income data inputs'!EM88</f>
        <v>2837.4258033404935</v>
      </c>
      <c r="EN202" s="230">
        <f>'(3) HH &amp; income data inputs'!EN88</f>
        <v>2837.4258033404935</v>
      </c>
      <c r="EO202" s="230">
        <f>'(3) HH &amp; income data inputs'!EO88</f>
        <v>2837.4258033404935</v>
      </c>
      <c r="EP202" s="230">
        <f>'(3) HH &amp; income data inputs'!EP88</f>
        <v>2837.4258033404935</v>
      </c>
      <c r="EQ202" s="230">
        <f>'(3) HH &amp; income data inputs'!EQ88</f>
        <v>2837.4258033404935</v>
      </c>
      <c r="ER202" s="230">
        <f>'(3) HH &amp; income data inputs'!ER88</f>
        <v>2837.4258033404935</v>
      </c>
      <c r="ES202" s="230">
        <f>'(3) HH &amp; income data inputs'!ES88</f>
        <v>2837.4258033404935</v>
      </c>
      <c r="ET202" s="230">
        <f>'(3) HH &amp; income data inputs'!ET88</f>
        <v>2837.4258033404935</v>
      </c>
      <c r="EU202" s="230">
        <f>'(3) HH &amp; income data inputs'!EU88</f>
        <v>2837.4258033404935</v>
      </c>
      <c r="EV202" s="230">
        <f>'(3) HH &amp; income data inputs'!EV88</f>
        <v>2837.4258033404935</v>
      </c>
      <c r="EW202" s="230">
        <f>'(3) HH &amp; income data inputs'!EW88</f>
        <v>2837.4258033404935</v>
      </c>
      <c r="EX202" s="230">
        <f>'(3) HH &amp; income data inputs'!EX88</f>
        <v>2837.4258033404935</v>
      </c>
      <c r="EY202" s="230">
        <f>'(3) HH &amp; income data inputs'!EY88</f>
        <v>2837.4258033404935</v>
      </c>
      <c r="EZ202" s="230">
        <f>'(3) HH &amp; income data inputs'!EZ88</f>
        <v>2837.4258033404935</v>
      </c>
      <c r="FA202" s="230">
        <f>'(3) HH &amp; income data inputs'!FA88</f>
        <v>2837.4258033404935</v>
      </c>
      <c r="FB202" s="230">
        <f>'(3) HH &amp; income data inputs'!FB88</f>
        <v>2837.4258033404935</v>
      </c>
      <c r="FC202" s="230">
        <f>'(3) HH &amp; income data inputs'!FC88</f>
        <v>2837.4258033404935</v>
      </c>
      <c r="FD202" s="230">
        <f>'(3) HH &amp; income data inputs'!FD88</f>
        <v>2837.4258033404935</v>
      </c>
      <c r="FE202" s="231">
        <f t="shared" si="1211"/>
        <v>2837.4258033404935</v>
      </c>
      <c r="FF202" s="70"/>
    </row>
    <row r="203" spans="1:162">
      <c r="A203" s="1" t="s">
        <v>539</v>
      </c>
      <c r="B203" s="2" t="s">
        <v>369</v>
      </c>
      <c r="C203" s="37" t="s">
        <v>542</v>
      </c>
      <c r="D203" s="1">
        <v>5</v>
      </c>
      <c r="E203" s="2">
        <v>4</v>
      </c>
      <c r="F203" s="96" t="s">
        <v>306</v>
      </c>
      <c r="G203" s="243">
        <v>218.30192115324706</v>
      </c>
      <c r="H203" s="243">
        <v>369.31886720191494</v>
      </c>
      <c r="I203" s="243">
        <v>405.20849853740663</v>
      </c>
      <c r="J203" s="243">
        <v>191.0623857655836</v>
      </c>
      <c r="K203" s="243">
        <v>237.55613245258027</v>
      </c>
      <c r="L203" s="243">
        <v>2545.9123842754157</v>
      </c>
      <c r="M203" s="243">
        <v>706.60346440356022</v>
      </c>
      <c r="N203" s="243">
        <v>748.66939175828861</v>
      </c>
      <c r="O203" s="243">
        <v>485.80119466515964</v>
      </c>
      <c r="P203" s="243">
        <v>1061.6875493479838</v>
      </c>
      <c r="Q203" s="243">
        <v>784.69072418751671</v>
      </c>
      <c r="R203" s="243">
        <v>486.42767306041634</v>
      </c>
      <c r="S203" s="243">
        <v>665.31697338447157</v>
      </c>
      <c r="T203" s="243">
        <v>343.90805220368821</v>
      </c>
      <c r="U203" s="243">
        <v>519.9631420738358</v>
      </c>
      <c r="V203" s="243">
        <v>1117.7447869486746</v>
      </c>
      <c r="W203" s="243">
        <v>748.67106283240355</v>
      </c>
      <c r="X203" s="243">
        <v>343.27586983549133</v>
      </c>
      <c r="Y203" s="243">
        <v>483.840104574473</v>
      </c>
      <c r="Z203" s="243">
        <v>447.28305018170954</v>
      </c>
      <c r="AA203" s="243">
        <v>538.65491402837256</v>
      </c>
      <c r="AB203" s="243">
        <v>476.94973225818336</v>
      </c>
      <c r="AC203" s="243">
        <v>485.91757195767678</v>
      </c>
      <c r="AD203" s="243">
        <v>458.26090240015583</v>
      </c>
      <c r="AE203" s="243">
        <v>414.23974912892686</v>
      </c>
      <c r="AF203" s="243">
        <v>807.66685432533393</v>
      </c>
      <c r="AG203" s="243">
        <v>568.70824594116186</v>
      </c>
      <c r="AH203" s="243">
        <v>618.95463963096768</v>
      </c>
      <c r="AI203" s="243">
        <v>372.51699351603088</v>
      </c>
      <c r="AJ203" s="243">
        <v>580.48823923984594</v>
      </c>
      <c r="AK203" s="243">
        <v>672.58671811120428</v>
      </c>
      <c r="AL203" s="243">
        <v>530.7734694549182</v>
      </c>
      <c r="AM203" s="243">
        <v>383.41066237351237</v>
      </c>
      <c r="AN203" s="243">
        <v>632.86197478101735</v>
      </c>
      <c r="AO203" s="243">
        <v>233.70371997972285</v>
      </c>
      <c r="AP203" s="243">
        <v>598.18456340103955</v>
      </c>
      <c r="AQ203" s="243">
        <v>405.04905188914768</v>
      </c>
      <c r="AR203" s="243">
        <v>671.761192811569</v>
      </c>
      <c r="AS203" s="243">
        <v>453.32287385294796</v>
      </c>
      <c r="AT203" s="243">
        <v>872.22617241162527</v>
      </c>
      <c r="AU203" s="243">
        <v>293.87313452390578</v>
      </c>
      <c r="AV203" s="243">
        <v>1016.2313879472051</v>
      </c>
      <c r="AW203" s="243">
        <v>890.71334146685365</v>
      </c>
      <c r="AX203" s="243">
        <v>942.00762323537151</v>
      </c>
      <c r="AY203" s="243">
        <v>238.5203839603578</v>
      </c>
      <c r="AZ203" s="243">
        <v>1399.7010402512512</v>
      </c>
      <c r="BA203" s="243">
        <v>728.64197023224995</v>
      </c>
      <c r="BB203" s="243">
        <v>492.21622592749634</v>
      </c>
      <c r="BC203" s="243">
        <v>522.94722768251097</v>
      </c>
      <c r="BD203" s="243">
        <v>1908.9436183589482</v>
      </c>
      <c r="BE203" s="76">
        <v>32121.277423923329</v>
      </c>
      <c r="BF203" s="215"/>
      <c r="BG203" s="215">
        <f t="shared" si="1212"/>
        <v>320582.20167474129</v>
      </c>
      <c r="BH203" s="215">
        <f t="shared" si="1213"/>
        <v>542354.62034480693</v>
      </c>
      <c r="BI203" s="215">
        <f t="shared" si="1214"/>
        <v>595059.50251004379</v>
      </c>
      <c r="BJ203" s="215">
        <f t="shared" si="1215"/>
        <v>280580.21643777215</v>
      </c>
      <c r="BK203" s="215">
        <f t="shared" si="1216"/>
        <v>348857.52521400509</v>
      </c>
      <c r="BL203" s="215">
        <f t="shared" si="1217"/>
        <v>3738740.3331602002</v>
      </c>
      <c r="BM203" s="215">
        <f t="shared" si="1218"/>
        <v>1037666.0596150857</v>
      </c>
      <c r="BN203" s="215">
        <f t="shared" si="1219"/>
        <v>1099440.9974425989</v>
      </c>
      <c r="BO203" s="215">
        <f t="shared" si="1220"/>
        <v>713412.02926312387</v>
      </c>
      <c r="BP203" s="215">
        <f t="shared" si="1221"/>
        <v>1559116.5220287142</v>
      </c>
      <c r="BQ203" s="215">
        <f t="shared" si="1222"/>
        <v>1152339.286181493</v>
      </c>
      <c r="BR203" s="215">
        <f t="shared" si="1223"/>
        <v>714332.02951869683</v>
      </c>
      <c r="BS203" s="215">
        <f t="shared" si="1224"/>
        <v>977035.74486383598</v>
      </c>
      <c r="BT203" s="215">
        <f t="shared" si="1225"/>
        <v>505038.15984163788</v>
      </c>
      <c r="BU203" s="215">
        <f t="shared" si="1226"/>
        <v>763579.76143842645</v>
      </c>
      <c r="BV203" s="215">
        <f t="shared" si="1227"/>
        <v>1641438.0726357654</v>
      </c>
      <c r="BW203" s="215">
        <f t="shared" si="1228"/>
        <v>1099443.4514595682</v>
      </c>
      <c r="BX203" s="215">
        <f t="shared" si="1229"/>
        <v>504109.78314945917</v>
      </c>
      <c r="BY203" s="215">
        <f t="shared" si="1230"/>
        <v>710532.11608767591</v>
      </c>
      <c r="BZ203" s="215">
        <f t="shared" si="1231"/>
        <v>656847.10533713689</v>
      </c>
      <c r="CA203" s="215">
        <f t="shared" si="1232"/>
        <v>791029.12777808891</v>
      </c>
      <c r="CB203" s="215">
        <f t="shared" si="1233"/>
        <v>700413.42031145247</v>
      </c>
      <c r="CC203" s="215">
        <f t="shared" si="1234"/>
        <v>713582.93242541852</v>
      </c>
      <c r="CD203" s="215">
        <f t="shared" si="1235"/>
        <v>672968.37451909203</v>
      </c>
      <c r="CE203" s="215">
        <f t="shared" si="1236"/>
        <v>608322.13521254482</v>
      </c>
      <c r="CF203" s="215">
        <f t="shared" si="1237"/>
        <v>1186080.3469409908</v>
      </c>
      <c r="CG203" s="215">
        <f t="shared" si="1238"/>
        <v>835163.24836377229</v>
      </c>
      <c r="CH203" s="215">
        <f t="shared" si="1239"/>
        <v>908951.41949024599</v>
      </c>
      <c r="CI203" s="215">
        <f t="shared" si="1240"/>
        <v>547051.1542534274</v>
      </c>
      <c r="CJ203" s="215">
        <f t="shared" si="1241"/>
        <v>852462.48314583721</v>
      </c>
      <c r="CK203" s="215">
        <f t="shared" si="1242"/>
        <v>987711.55915716628</v>
      </c>
      <c r="CL203" s="215">
        <f t="shared" si="1243"/>
        <v>779455.01592241833</v>
      </c>
      <c r="CM203" s="215">
        <f t="shared" si="1244"/>
        <v>563048.79792141588</v>
      </c>
      <c r="CN203" s="215">
        <f t="shared" si="1245"/>
        <v>929374.71259860869</v>
      </c>
      <c r="CO203" s="215">
        <f t="shared" si="1246"/>
        <v>343200.15460643772</v>
      </c>
      <c r="CP203" s="215">
        <f t="shared" si="1247"/>
        <v>878450.00781431154</v>
      </c>
      <c r="CQ203" s="215">
        <f t="shared" si="1248"/>
        <v>594825.35084853531</v>
      </c>
      <c r="CR203" s="215">
        <f t="shared" si="1249"/>
        <v>986499.25320631999</v>
      </c>
      <c r="CS203" s="215">
        <f t="shared" si="1250"/>
        <v>665716.74771144101</v>
      </c>
      <c r="CT203" s="215">
        <f t="shared" si="1251"/>
        <v>1280887.4298167953</v>
      </c>
      <c r="CU203" s="215">
        <f t="shared" si="1252"/>
        <v>431560.54688403656</v>
      </c>
      <c r="CV203" s="215">
        <f t="shared" si="1253"/>
        <v>1492362.9349573746</v>
      </c>
      <c r="CW203" s="215">
        <f t="shared" si="1254"/>
        <v>1308036.3313342389</v>
      </c>
      <c r="CX203" s="215">
        <f t="shared" si="1255"/>
        <v>1383363.3540915528</v>
      </c>
      <c r="CY203" s="215">
        <f t="shared" si="1256"/>
        <v>350273.55430664192</v>
      </c>
      <c r="CZ203" s="215">
        <f t="shared" si="1257"/>
        <v>2055498.3611672968</v>
      </c>
      <c r="DA203" s="215">
        <f t="shared" si="1258"/>
        <v>1070030.1940343301</v>
      </c>
      <c r="DB203" s="215">
        <f t="shared" si="1259"/>
        <v>722832.67400609201</v>
      </c>
      <c r="DC203" s="215">
        <f t="shared" si="1260"/>
        <v>767961.97085445549</v>
      </c>
      <c r="DD203" s="215">
        <f t="shared" si="1261"/>
        <v>2803334.6880939994</v>
      </c>
      <c r="DE203" s="76">
        <f t="shared" si="1210"/>
        <v>47170953.79997912</v>
      </c>
      <c r="DF203" s="70"/>
      <c r="DG203" s="230">
        <f>'(3) HH &amp; income data inputs'!DG89</f>
        <v>1468.5267082450175</v>
      </c>
      <c r="DH203" s="230">
        <f>'(3) HH &amp; income data inputs'!DH89</f>
        <v>1468.5267082450175</v>
      </c>
      <c r="DI203" s="230">
        <f>'(3) HH &amp; income data inputs'!DI89</f>
        <v>1468.5267082450175</v>
      </c>
      <c r="DJ203" s="230">
        <f>'(3) HH &amp; income data inputs'!DJ89</f>
        <v>1468.5267082450175</v>
      </c>
      <c r="DK203" s="230">
        <f>'(3) HH &amp; income data inputs'!DK89</f>
        <v>1468.5267082450175</v>
      </c>
      <c r="DL203" s="230">
        <f>'(3) HH &amp; income data inputs'!DL89</f>
        <v>1468.5267082450175</v>
      </c>
      <c r="DM203" s="230">
        <f>'(3) HH &amp; income data inputs'!DM89</f>
        <v>1468.5267082450175</v>
      </c>
      <c r="DN203" s="230">
        <f>'(3) HH &amp; income data inputs'!DN89</f>
        <v>1468.5267082450175</v>
      </c>
      <c r="DO203" s="230">
        <f>'(3) HH &amp; income data inputs'!DO89</f>
        <v>1468.5267082450175</v>
      </c>
      <c r="DP203" s="230">
        <f>'(3) HH &amp; income data inputs'!DP89</f>
        <v>1468.5267082450175</v>
      </c>
      <c r="DQ203" s="230">
        <f>'(3) HH &amp; income data inputs'!DQ89</f>
        <v>1468.5267082450175</v>
      </c>
      <c r="DR203" s="230">
        <f>'(3) HH &amp; income data inputs'!DR89</f>
        <v>1468.5267082450175</v>
      </c>
      <c r="DS203" s="230">
        <f>'(3) HH &amp; income data inputs'!DS89</f>
        <v>1468.5267082450175</v>
      </c>
      <c r="DT203" s="230">
        <f>'(3) HH &amp; income data inputs'!DT89</f>
        <v>1468.5267082450175</v>
      </c>
      <c r="DU203" s="230">
        <f>'(3) HH &amp; income data inputs'!DU89</f>
        <v>1468.5267082450175</v>
      </c>
      <c r="DV203" s="230">
        <f>'(3) HH &amp; income data inputs'!DV89</f>
        <v>1468.5267082450175</v>
      </c>
      <c r="DW203" s="230">
        <f>'(3) HH &amp; income data inputs'!DW89</f>
        <v>1468.5267082450175</v>
      </c>
      <c r="DX203" s="230">
        <f>'(3) HH &amp; income data inputs'!DX89</f>
        <v>1468.5267082450175</v>
      </c>
      <c r="DY203" s="230">
        <f>'(3) HH &amp; income data inputs'!DY89</f>
        <v>1468.5267082450175</v>
      </c>
      <c r="DZ203" s="230">
        <f>'(3) HH &amp; income data inputs'!DZ89</f>
        <v>1468.5267082450175</v>
      </c>
      <c r="EA203" s="230">
        <f>'(3) HH &amp; income data inputs'!EA89</f>
        <v>1468.5267082450175</v>
      </c>
      <c r="EB203" s="230">
        <f>'(3) HH &amp; income data inputs'!EB89</f>
        <v>1468.5267082450175</v>
      </c>
      <c r="EC203" s="230">
        <f>'(3) HH &amp; income data inputs'!EC89</f>
        <v>1468.5267082450175</v>
      </c>
      <c r="ED203" s="230">
        <f>'(3) HH &amp; income data inputs'!ED89</f>
        <v>1468.5267082450175</v>
      </c>
      <c r="EE203" s="230">
        <f>'(3) HH &amp; income data inputs'!EE89</f>
        <v>1468.5267082450175</v>
      </c>
      <c r="EF203" s="230">
        <f>'(3) HH &amp; income data inputs'!EF89</f>
        <v>1468.5267082450175</v>
      </c>
      <c r="EG203" s="230">
        <f>'(3) HH &amp; income data inputs'!EG89</f>
        <v>1468.5267082450175</v>
      </c>
      <c r="EH203" s="230">
        <f>'(3) HH &amp; income data inputs'!EH89</f>
        <v>1468.5267082450175</v>
      </c>
      <c r="EI203" s="230">
        <f>'(3) HH &amp; income data inputs'!EI89</f>
        <v>1468.5267082450175</v>
      </c>
      <c r="EJ203" s="230">
        <f>'(3) HH &amp; income data inputs'!EJ89</f>
        <v>1468.5267082450175</v>
      </c>
      <c r="EK203" s="230">
        <f>'(3) HH &amp; income data inputs'!EK89</f>
        <v>1468.5267082450175</v>
      </c>
      <c r="EL203" s="230">
        <f>'(3) HH &amp; income data inputs'!EL89</f>
        <v>1468.5267082450175</v>
      </c>
      <c r="EM203" s="230">
        <f>'(3) HH &amp; income data inputs'!EM89</f>
        <v>1468.5267082450175</v>
      </c>
      <c r="EN203" s="230">
        <f>'(3) HH &amp; income data inputs'!EN89</f>
        <v>1468.5267082450175</v>
      </c>
      <c r="EO203" s="230">
        <f>'(3) HH &amp; income data inputs'!EO89</f>
        <v>1468.5267082450175</v>
      </c>
      <c r="EP203" s="230">
        <f>'(3) HH &amp; income data inputs'!EP89</f>
        <v>1468.5267082450175</v>
      </c>
      <c r="EQ203" s="230">
        <f>'(3) HH &amp; income data inputs'!EQ89</f>
        <v>1468.5267082450175</v>
      </c>
      <c r="ER203" s="230">
        <f>'(3) HH &amp; income data inputs'!ER89</f>
        <v>1468.5267082450175</v>
      </c>
      <c r="ES203" s="230">
        <f>'(3) HH &amp; income data inputs'!ES89</f>
        <v>1468.5267082450175</v>
      </c>
      <c r="ET203" s="230">
        <f>'(3) HH &amp; income data inputs'!ET89</f>
        <v>1468.5267082450175</v>
      </c>
      <c r="EU203" s="230">
        <f>'(3) HH &amp; income data inputs'!EU89</f>
        <v>1468.5267082450175</v>
      </c>
      <c r="EV203" s="230">
        <f>'(3) HH &amp; income data inputs'!EV89</f>
        <v>1468.5267082450175</v>
      </c>
      <c r="EW203" s="230">
        <f>'(3) HH &amp; income data inputs'!EW89</f>
        <v>1468.5267082450175</v>
      </c>
      <c r="EX203" s="230">
        <f>'(3) HH &amp; income data inputs'!EX89</f>
        <v>1468.5267082450175</v>
      </c>
      <c r="EY203" s="230">
        <f>'(3) HH &amp; income data inputs'!EY89</f>
        <v>1468.5267082450175</v>
      </c>
      <c r="EZ203" s="230">
        <f>'(3) HH &amp; income data inputs'!EZ89</f>
        <v>1468.5267082450175</v>
      </c>
      <c r="FA203" s="230">
        <f>'(3) HH &amp; income data inputs'!FA89</f>
        <v>1468.5267082450175</v>
      </c>
      <c r="FB203" s="230">
        <f>'(3) HH &amp; income data inputs'!FB89</f>
        <v>1468.5267082450175</v>
      </c>
      <c r="FC203" s="230">
        <f>'(3) HH &amp; income data inputs'!FC89</f>
        <v>1468.5267082450175</v>
      </c>
      <c r="FD203" s="230">
        <f>'(3) HH &amp; income data inputs'!FD89</f>
        <v>1468.5267082450175</v>
      </c>
      <c r="FE203" s="231">
        <f t="shared" si="1211"/>
        <v>1468.5267082450175</v>
      </c>
      <c r="FF203" s="70"/>
    </row>
    <row r="204" spans="1:162">
      <c r="A204" s="1" t="s">
        <v>539</v>
      </c>
      <c r="B204" s="2" t="s">
        <v>296</v>
      </c>
      <c r="C204" s="37" t="s">
        <v>542</v>
      </c>
      <c r="D204" s="1">
        <v>5</v>
      </c>
      <c r="E204" s="2">
        <v>4</v>
      </c>
      <c r="F204" s="96" t="s">
        <v>306</v>
      </c>
      <c r="G204" s="243">
        <v>106.8200211228218</v>
      </c>
      <c r="H204" s="243">
        <v>180.71599639231272</v>
      </c>
      <c r="I204" s="243">
        <v>198.27759711984936</v>
      </c>
      <c r="J204" s="243">
        <v>93.491106149858865</v>
      </c>
      <c r="K204" s="243">
        <v>116.24153810642272</v>
      </c>
      <c r="L204" s="243">
        <v>1819.4221845721272</v>
      </c>
      <c r="M204" s="243">
        <v>345.7569067386313</v>
      </c>
      <c r="N204" s="243">
        <v>366.34070748965109</v>
      </c>
      <c r="O204" s="243">
        <v>347.74144550429799</v>
      </c>
      <c r="P204" s="243">
        <v>519.50750523892839</v>
      </c>
      <c r="Q204" s="243">
        <v>383.96675251314468</v>
      </c>
      <c r="R204" s="243">
        <v>238.01995894741952</v>
      </c>
      <c r="S204" s="243">
        <v>325.55450165008335</v>
      </c>
      <c r="T204" s="243">
        <v>168.28191527878374</v>
      </c>
      <c r="U204" s="243">
        <v>254.42961530524178</v>
      </c>
      <c r="V204" s="243">
        <v>546.93756757167876</v>
      </c>
      <c r="W204" s="243">
        <v>366.34152518365613</v>
      </c>
      <c r="X204" s="243">
        <v>167.97257428184008</v>
      </c>
      <c r="Y204" s="243">
        <v>236.75380371220683</v>
      </c>
      <c r="Z204" s="243">
        <v>218.86561792898658</v>
      </c>
      <c r="AA204" s="243">
        <v>263.57591811585667</v>
      </c>
      <c r="AB204" s="243">
        <v>233.38219015753958</v>
      </c>
      <c r="AC204" s="243">
        <v>237.77035504892177</v>
      </c>
      <c r="AD204" s="243">
        <v>224.23732698066488</v>
      </c>
      <c r="AE204" s="243">
        <v>202.69679038143533</v>
      </c>
      <c r="AF204" s="243">
        <v>395.20948777482579</v>
      </c>
      <c r="AG204" s="243">
        <v>278.28168677229371</v>
      </c>
      <c r="AH204" s="243">
        <v>302.86837298621276</v>
      </c>
      <c r="AI204" s="243">
        <v>182.28091125253297</v>
      </c>
      <c r="AJ204" s="243">
        <v>284.04590142667928</v>
      </c>
      <c r="AK204" s="243">
        <v>329.11175062510222</v>
      </c>
      <c r="AL204" s="243">
        <v>259.71935070056702</v>
      </c>
      <c r="AM204" s="243">
        <v>187.6114274995445</v>
      </c>
      <c r="AN204" s="243">
        <v>309.6735436720337</v>
      </c>
      <c r="AO204" s="243">
        <v>114.35646636930511</v>
      </c>
      <c r="AP204" s="243">
        <v>370.50739217071089</v>
      </c>
      <c r="AQ204" s="243">
        <v>198.19957630241913</v>
      </c>
      <c r="AR204" s="243">
        <v>429.05142021460176</v>
      </c>
      <c r="AS204" s="243">
        <v>221.82103897490072</v>
      </c>
      <c r="AT204" s="243">
        <v>645.10351723460292</v>
      </c>
      <c r="AU204" s="243">
        <v>162.88089672505868</v>
      </c>
      <c r="AV204" s="243">
        <v>676.98509800774832</v>
      </c>
      <c r="AW204" s="243">
        <v>435.84599460797347</v>
      </c>
      <c r="AX204" s="243">
        <v>580.14751575009768</v>
      </c>
      <c r="AY204" s="243">
        <v>116.71336797344529</v>
      </c>
      <c r="AZ204" s="243">
        <v>1035.226977478141</v>
      </c>
      <c r="BA204" s="243">
        <v>356.54084141817782</v>
      </c>
      <c r="BB204" s="243">
        <v>240.85242755908166</v>
      </c>
      <c r="BC204" s="243">
        <v>255.88979525266063</v>
      </c>
      <c r="BD204" s="243">
        <v>1411.8657308814932</v>
      </c>
      <c r="BE204" s="76">
        <v>17943.891911122577</v>
      </c>
      <c r="BF204" s="215"/>
      <c r="BG204" s="215">
        <f t="shared" si="1212"/>
        <v>42728.00844912872</v>
      </c>
      <c r="BH204" s="215">
        <f t="shared" si="1213"/>
        <v>72286.398556925094</v>
      </c>
      <c r="BI204" s="215">
        <f t="shared" si="1214"/>
        <v>79311.038847939752</v>
      </c>
      <c r="BJ204" s="215">
        <f t="shared" si="1215"/>
        <v>37396.442459943544</v>
      </c>
      <c r="BK204" s="215">
        <f t="shared" si="1216"/>
        <v>46496.615242569089</v>
      </c>
      <c r="BL204" s="215">
        <f t="shared" si="1217"/>
        <v>727768.87382885092</v>
      </c>
      <c r="BM204" s="215">
        <f t="shared" si="1218"/>
        <v>138302.76269545252</v>
      </c>
      <c r="BN204" s="215">
        <f t="shared" si="1219"/>
        <v>146536.28299586044</v>
      </c>
      <c r="BO204" s="215">
        <f t="shared" si="1220"/>
        <v>139096.57820171918</v>
      </c>
      <c r="BP204" s="215">
        <f t="shared" si="1221"/>
        <v>207803.00209557137</v>
      </c>
      <c r="BQ204" s="215">
        <f t="shared" si="1222"/>
        <v>153586.70100525787</v>
      </c>
      <c r="BR204" s="215">
        <f t="shared" si="1223"/>
        <v>95207.983578967804</v>
      </c>
      <c r="BS204" s="215">
        <f t="shared" si="1224"/>
        <v>130221.80066003335</v>
      </c>
      <c r="BT204" s="215">
        <f t="shared" si="1225"/>
        <v>67312.766111513498</v>
      </c>
      <c r="BU204" s="215">
        <f t="shared" si="1226"/>
        <v>101771.84612209671</v>
      </c>
      <c r="BV204" s="215">
        <f t="shared" si="1227"/>
        <v>218775.02702867149</v>
      </c>
      <c r="BW204" s="215">
        <f t="shared" si="1228"/>
        <v>146536.61007346245</v>
      </c>
      <c r="BX204" s="215">
        <f t="shared" si="1229"/>
        <v>67189.029712736039</v>
      </c>
      <c r="BY204" s="215">
        <f t="shared" si="1230"/>
        <v>94701.521484882731</v>
      </c>
      <c r="BZ204" s="215">
        <f t="shared" si="1231"/>
        <v>87546.24717159463</v>
      </c>
      <c r="CA204" s="215">
        <f t="shared" si="1232"/>
        <v>105430.36724634266</v>
      </c>
      <c r="CB204" s="215">
        <f t="shared" si="1233"/>
        <v>93352.876063015836</v>
      </c>
      <c r="CC204" s="215">
        <f t="shared" si="1234"/>
        <v>95108.14201956871</v>
      </c>
      <c r="CD204" s="215">
        <f t="shared" si="1235"/>
        <v>89694.93079226595</v>
      </c>
      <c r="CE204" s="215">
        <f t="shared" si="1236"/>
        <v>81078.716152574139</v>
      </c>
      <c r="CF204" s="215">
        <f t="shared" si="1237"/>
        <v>158083.7951099303</v>
      </c>
      <c r="CG204" s="215">
        <f t="shared" si="1238"/>
        <v>111312.67470891749</v>
      </c>
      <c r="CH204" s="215">
        <f t="shared" si="1239"/>
        <v>121147.34919448511</v>
      </c>
      <c r="CI204" s="215">
        <f t="shared" si="1240"/>
        <v>72912.364501013188</v>
      </c>
      <c r="CJ204" s="215">
        <f t="shared" si="1241"/>
        <v>113618.36057067171</v>
      </c>
      <c r="CK204" s="215">
        <f t="shared" si="1242"/>
        <v>131644.70025004089</v>
      </c>
      <c r="CL204" s="215">
        <f t="shared" si="1243"/>
        <v>103887.7402802268</v>
      </c>
      <c r="CM204" s="215">
        <f t="shared" si="1244"/>
        <v>75044.570999817806</v>
      </c>
      <c r="CN204" s="215">
        <f t="shared" si="1245"/>
        <v>123869.41746881348</v>
      </c>
      <c r="CO204" s="215">
        <f t="shared" si="1246"/>
        <v>45742.586547722043</v>
      </c>
      <c r="CP204" s="215">
        <f t="shared" si="1247"/>
        <v>148202.95686828435</v>
      </c>
      <c r="CQ204" s="215">
        <f t="shared" si="1248"/>
        <v>79279.830520967647</v>
      </c>
      <c r="CR204" s="215">
        <f t="shared" si="1249"/>
        <v>171620.5680858407</v>
      </c>
      <c r="CS204" s="215">
        <f t="shared" si="1250"/>
        <v>88728.415589960292</v>
      </c>
      <c r="CT204" s="215">
        <f t="shared" si="1251"/>
        <v>258041.40689384117</v>
      </c>
      <c r="CU204" s="215">
        <f t="shared" si="1252"/>
        <v>65152.358690023473</v>
      </c>
      <c r="CV204" s="215">
        <f t="shared" si="1253"/>
        <v>270794.03920309932</v>
      </c>
      <c r="CW204" s="215">
        <f t="shared" si="1254"/>
        <v>174338.39784318939</v>
      </c>
      <c r="CX204" s="215">
        <f t="shared" si="1255"/>
        <v>232059.00630003907</v>
      </c>
      <c r="CY204" s="215">
        <f t="shared" si="1256"/>
        <v>46685.347189378117</v>
      </c>
      <c r="CZ204" s="215">
        <f t="shared" si="1257"/>
        <v>414090.79099125636</v>
      </c>
      <c r="DA204" s="215">
        <f t="shared" si="1258"/>
        <v>142616.33656727112</v>
      </c>
      <c r="DB204" s="215">
        <f t="shared" si="1259"/>
        <v>96340.971023632665</v>
      </c>
      <c r="DC204" s="215">
        <f t="shared" si="1260"/>
        <v>102355.91810106425</v>
      </c>
      <c r="DD204" s="215">
        <f t="shared" si="1261"/>
        <v>564746.29235259723</v>
      </c>
      <c r="DE204" s="76">
        <f t="shared" si="1210"/>
        <v>7177556.7644490274</v>
      </c>
      <c r="DF204" s="70"/>
      <c r="DG204" s="230">
        <f>'(3) HH &amp; income data inputs'!DG90</f>
        <v>400</v>
      </c>
      <c r="DH204" s="230">
        <f>'(3) HH &amp; income data inputs'!DH90</f>
        <v>400</v>
      </c>
      <c r="DI204" s="230">
        <f>'(3) HH &amp; income data inputs'!DI90</f>
        <v>400</v>
      </c>
      <c r="DJ204" s="230">
        <f>'(3) HH &amp; income data inputs'!DJ90</f>
        <v>400</v>
      </c>
      <c r="DK204" s="230">
        <f>'(3) HH &amp; income data inputs'!DK90</f>
        <v>400</v>
      </c>
      <c r="DL204" s="230">
        <f>'(3) HH &amp; income data inputs'!DL90</f>
        <v>400</v>
      </c>
      <c r="DM204" s="230">
        <f>'(3) HH &amp; income data inputs'!DM90</f>
        <v>400</v>
      </c>
      <c r="DN204" s="230">
        <f>'(3) HH &amp; income data inputs'!DN90</f>
        <v>400</v>
      </c>
      <c r="DO204" s="230">
        <f>'(3) HH &amp; income data inputs'!DO90</f>
        <v>400</v>
      </c>
      <c r="DP204" s="230">
        <f>'(3) HH &amp; income data inputs'!DP90</f>
        <v>400</v>
      </c>
      <c r="DQ204" s="230">
        <f>'(3) HH &amp; income data inputs'!DQ90</f>
        <v>400</v>
      </c>
      <c r="DR204" s="230">
        <f>'(3) HH &amp; income data inputs'!DR90</f>
        <v>400</v>
      </c>
      <c r="DS204" s="230">
        <f>'(3) HH &amp; income data inputs'!DS90</f>
        <v>400</v>
      </c>
      <c r="DT204" s="230">
        <f>'(3) HH &amp; income data inputs'!DT90</f>
        <v>400</v>
      </c>
      <c r="DU204" s="230">
        <f>'(3) HH &amp; income data inputs'!DU90</f>
        <v>400</v>
      </c>
      <c r="DV204" s="230">
        <f>'(3) HH &amp; income data inputs'!DV90</f>
        <v>400</v>
      </c>
      <c r="DW204" s="230">
        <f>'(3) HH &amp; income data inputs'!DW90</f>
        <v>400</v>
      </c>
      <c r="DX204" s="230">
        <f>'(3) HH &amp; income data inputs'!DX90</f>
        <v>400</v>
      </c>
      <c r="DY204" s="230">
        <f>'(3) HH &amp; income data inputs'!DY90</f>
        <v>400</v>
      </c>
      <c r="DZ204" s="230">
        <f>'(3) HH &amp; income data inputs'!DZ90</f>
        <v>400</v>
      </c>
      <c r="EA204" s="230">
        <f>'(3) HH &amp; income data inputs'!EA90</f>
        <v>400</v>
      </c>
      <c r="EB204" s="230">
        <f>'(3) HH &amp; income data inputs'!EB90</f>
        <v>400</v>
      </c>
      <c r="EC204" s="230">
        <f>'(3) HH &amp; income data inputs'!EC90</f>
        <v>400</v>
      </c>
      <c r="ED204" s="230">
        <f>'(3) HH &amp; income data inputs'!ED90</f>
        <v>400</v>
      </c>
      <c r="EE204" s="230">
        <f>'(3) HH &amp; income data inputs'!EE90</f>
        <v>400</v>
      </c>
      <c r="EF204" s="230">
        <f>'(3) HH &amp; income data inputs'!EF90</f>
        <v>400</v>
      </c>
      <c r="EG204" s="230">
        <f>'(3) HH &amp; income data inputs'!EG90</f>
        <v>400</v>
      </c>
      <c r="EH204" s="230">
        <f>'(3) HH &amp; income data inputs'!EH90</f>
        <v>400</v>
      </c>
      <c r="EI204" s="230">
        <f>'(3) HH &amp; income data inputs'!EI90</f>
        <v>400</v>
      </c>
      <c r="EJ204" s="230">
        <f>'(3) HH &amp; income data inputs'!EJ90</f>
        <v>400</v>
      </c>
      <c r="EK204" s="230">
        <f>'(3) HH &amp; income data inputs'!EK90</f>
        <v>400</v>
      </c>
      <c r="EL204" s="230">
        <f>'(3) HH &amp; income data inputs'!EL90</f>
        <v>400</v>
      </c>
      <c r="EM204" s="230">
        <f>'(3) HH &amp; income data inputs'!EM90</f>
        <v>400</v>
      </c>
      <c r="EN204" s="230">
        <f>'(3) HH &amp; income data inputs'!EN90</f>
        <v>400</v>
      </c>
      <c r="EO204" s="230">
        <f>'(3) HH &amp; income data inputs'!EO90</f>
        <v>400</v>
      </c>
      <c r="EP204" s="230">
        <f>'(3) HH &amp; income data inputs'!EP90</f>
        <v>400</v>
      </c>
      <c r="EQ204" s="230">
        <f>'(3) HH &amp; income data inputs'!EQ90</f>
        <v>400</v>
      </c>
      <c r="ER204" s="230">
        <f>'(3) HH &amp; income data inputs'!ER90</f>
        <v>400</v>
      </c>
      <c r="ES204" s="230">
        <f>'(3) HH &amp; income data inputs'!ES90</f>
        <v>400</v>
      </c>
      <c r="ET204" s="230">
        <f>'(3) HH &amp; income data inputs'!ET90</f>
        <v>400</v>
      </c>
      <c r="EU204" s="230">
        <f>'(3) HH &amp; income data inputs'!EU90</f>
        <v>400</v>
      </c>
      <c r="EV204" s="230">
        <f>'(3) HH &amp; income data inputs'!EV90</f>
        <v>400</v>
      </c>
      <c r="EW204" s="230">
        <f>'(3) HH &amp; income data inputs'!EW90</f>
        <v>400</v>
      </c>
      <c r="EX204" s="230">
        <f>'(3) HH &amp; income data inputs'!EX90</f>
        <v>400</v>
      </c>
      <c r="EY204" s="230">
        <f>'(3) HH &amp; income data inputs'!EY90</f>
        <v>400</v>
      </c>
      <c r="EZ204" s="230">
        <f>'(3) HH &amp; income data inputs'!EZ90</f>
        <v>400</v>
      </c>
      <c r="FA204" s="230">
        <f>'(3) HH &amp; income data inputs'!FA90</f>
        <v>400</v>
      </c>
      <c r="FB204" s="230">
        <f>'(3) HH &amp; income data inputs'!FB90</f>
        <v>400</v>
      </c>
      <c r="FC204" s="230">
        <f>'(3) HH &amp; income data inputs'!FC90</f>
        <v>400</v>
      </c>
      <c r="FD204" s="230">
        <f>'(3) HH &amp; income data inputs'!FD90</f>
        <v>400</v>
      </c>
      <c r="FE204" s="231">
        <f t="shared" si="1211"/>
        <v>399.99999999999983</v>
      </c>
      <c r="FF204" s="70"/>
    </row>
    <row r="205" spans="1:162">
      <c r="A205" s="70"/>
      <c r="B205" s="2"/>
      <c r="C205" s="37"/>
      <c r="D205" s="1"/>
      <c r="E205" s="1"/>
      <c r="F205" s="96"/>
      <c r="G205" s="361"/>
      <c r="H205" s="361"/>
      <c r="I205" s="361"/>
      <c r="J205" s="361"/>
      <c r="K205" s="361"/>
      <c r="L205" s="361"/>
      <c r="M205" s="361"/>
      <c r="N205" s="361"/>
      <c r="O205" s="215"/>
      <c r="P205" s="215"/>
      <c r="Q205" s="215"/>
      <c r="R205" s="215"/>
      <c r="S205" s="215"/>
      <c r="T205" s="215"/>
      <c r="U205" s="215"/>
      <c r="V205" s="215"/>
      <c r="W205" s="215"/>
      <c r="X205" s="215"/>
      <c r="Y205" s="215"/>
      <c r="Z205" s="215"/>
      <c r="AA205" s="215"/>
      <c r="AB205" s="215"/>
      <c r="AC205" s="215"/>
      <c r="AD205" s="215"/>
      <c r="AE205" s="215"/>
      <c r="AF205" s="215"/>
      <c r="AG205" s="215"/>
      <c r="AH205" s="215"/>
      <c r="AI205" s="215"/>
      <c r="AJ205" s="215"/>
      <c r="AK205" s="215"/>
      <c r="AL205" s="215"/>
      <c r="AM205" s="215"/>
      <c r="AN205" s="215"/>
      <c r="AO205" s="215"/>
      <c r="AP205" s="215"/>
      <c r="AQ205" s="215"/>
      <c r="AR205" s="215"/>
      <c r="AS205" s="215"/>
      <c r="AT205" s="215"/>
      <c r="AU205" s="215"/>
      <c r="AV205" s="215"/>
      <c r="AW205" s="215"/>
      <c r="AX205" s="215"/>
      <c r="AY205" s="215"/>
      <c r="AZ205" s="215"/>
      <c r="BA205" s="215"/>
      <c r="BB205" s="215"/>
      <c r="BC205" s="215"/>
      <c r="BD205" s="215"/>
      <c r="BE205" s="76"/>
      <c r="BF205" s="215"/>
      <c r="BG205" s="215"/>
      <c r="BH205" s="215"/>
      <c r="BI205" s="215"/>
      <c r="BJ205" s="215"/>
      <c r="BK205" s="215"/>
      <c r="BL205" s="215"/>
      <c r="BM205" s="215"/>
      <c r="BN205" s="215"/>
      <c r="BO205" s="215"/>
      <c r="BP205" s="215"/>
      <c r="BQ205" s="215"/>
      <c r="BR205" s="215"/>
      <c r="BS205" s="215"/>
      <c r="BT205" s="215"/>
      <c r="BU205" s="215"/>
      <c r="BV205" s="215"/>
      <c r="BW205" s="215"/>
      <c r="BX205" s="215"/>
      <c r="BY205" s="215"/>
      <c r="BZ205" s="215"/>
      <c r="CA205" s="215"/>
      <c r="CB205" s="215"/>
      <c r="CC205" s="215"/>
      <c r="CD205" s="215"/>
      <c r="CE205" s="215"/>
      <c r="CF205" s="215"/>
      <c r="CG205" s="215"/>
      <c r="CH205" s="215"/>
      <c r="CI205" s="215"/>
      <c r="CJ205" s="215"/>
      <c r="CK205" s="215"/>
      <c r="CL205" s="215"/>
      <c r="CM205" s="215"/>
      <c r="CN205" s="215"/>
      <c r="CO205" s="215"/>
      <c r="CP205" s="215"/>
      <c r="CQ205" s="215"/>
      <c r="CR205" s="215"/>
      <c r="CS205" s="215"/>
      <c r="CT205" s="215"/>
      <c r="CU205" s="215"/>
      <c r="CV205" s="215"/>
      <c r="CW205" s="215"/>
      <c r="CX205" s="215"/>
      <c r="CY205" s="215"/>
      <c r="CZ205" s="215"/>
      <c r="DA205" s="215"/>
      <c r="DB205" s="215"/>
      <c r="DC205" s="215"/>
      <c r="DD205" s="215"/>
      <c r="DE205" s="76"/>
      <c r="DF205" s="70"/>
      <c r="DG205" s="230"/>
      <c r="DH205" s="230"/>
      <c r="DI205" s="230"/>
      <c r="DJ205" s="230"/>
      <c r="DK205" s="230"/>
      <c r="DL205" s="230"/>
      <c r="DM205" s="230"/>
      <c r="DN205" s="230"/>
      <c r="DO205" s="230"/>
      <c r="DP205" s="230"/>
      <c r="DQ205" s="230"/>
      <c r="DR205" s="230"/>
      <c r="DS205" s="230"/>
      <c r="DT205" s="230"/>
      <c r="DU205" s="230"/>
      <c r="DV205" s="230"/>
      <c r="DW205" s="230"/>
      <c r="DX205" s="230"/>
      <c r="DY205" s="230"/>
      <c r="DZ205" s="230"/>
      <c r="EA205" s="230"/>
      <c r="EB205" s="230"/>
      <c r="EC205" s="230"/>
      <c r="ED205" s="230"/>
      <c r="EE205" s="230"/>
      <c r="EF205" s="230"/>
      <c r="EG205" s="230"/>
      <c r="EH205" s="230"/>
      <c r="EI205" s="230"/>
      <c r="EJ205" s="230"/>
      <c r="EK205" s="230"/>
      <c r="EL205" s="230"/>
      <c r="EM205" s="230"/>
      <c r="EN205" s="230"/>
      <c r="EO205" s="230"/>
      <c r="EP205" s="230"/>
      <c r="EQ205" s="230"/>
      <c r="ER205" s="230"/>
      <c r="ES205" s="230"/>
      <c r="ET205" s="230"/>
      <c r="EU205" s="230"/>
      <c r="EV205" s="230"/>
      <c r="EW205" s="230"/>
      <c r="EX205" s="230"/>
      <c r="EY205" s="230"/>
      <c r="EZ205" s="230"/>
      <c r="FA205" s="230"/>
      <c r="FB205" s="230"/>
      <c r="FC205" s="230"/>
      <c r="FD205" s="230"/>
      <c r="FE205" s="231"/>
      <c r="FF205" s="70"/>
    </row>
    <row r="206" spans="1:162">
      <c r="A206" s="1" t="s">
        <v>711</v>
      </c>
      <c r="B206" s="2" t="s">
        <v>796</v>
      </c>
      <c r="C206" s="37" t="s">
        <v>473</v>
      </c>
      <c r="D206" s="1">
        <v>6</v>
      </c>
      <c r="E206" s="1">
        <v>4</v>
      </c>
      <c r="F206" s="96" t="s">
        <v>306</v>
      </c>
      <c r="G206" s="7">
        <v>3585.2589916893917</v>
      </c>
      <c r="H206" s="215">
        <v>5650.9990592151953</v>
      </c>
      <c r="I206" s="215">
        <v>12506.761148374428</v>
      </c>
      <c r="J206" s="215">
        <v>2332.5102274044102</v>
      </c>
      <c r="K206" s="215">
        <v>11874.47768117227</v>
      </c>
      <c r="L206" s="215">
        <v>51651.071134350306</v>
      </c>
      <c r="M206" s="215">
        <v>7654.8400782326207</v>
      </c>
      <c r="N206" s="215">
        <v>14435.965997932728</v>
      </c>
      <c r="O206" s="215">
        <v>19340.877701824313</v>
      </c>
      <c r="P206" s="215">
        <v>17659.629056493144</v>
      </c>
      <c r="Q206" s="215">
        <v>27389.554439341209</v>
      </c>
      <c r="R206" s="215">
        <v>14970.736927194423</v>
      </c>
      <c r="S206" s="215">
        <v>20523.521899159357</v>
      </c>
      <c r="T206" s="215">
        <v>13699.964102798322</v>
      </c>
      <c r="U206" s="215">
        <v>15568.349363548343</v>
      </c>
      <c r="V206" s="215">
        <v>51563.567476305383</v>
      </c>
      <c r="W206" s="215">
        <v>12738.694618959562</v>
      </c>
      <c r="X206" s="215">
        <v>14780.608774476575</v>
      </c>
      <c r="Y206" s="215">
        <v>16163.160075364036</v>
      </c>
      <c r="Z206" s="215">
        <v>18737.892768070014</v>
      </c>
      <c r="AA206" s="215">
        <v>12166.565651083465</v>
      </c>
      <c r="AB206" s="215">
        <v>15826.464810773557</v>
      </c>
      <c r="AC206" s="215">
        <v>24816.699565778355</v>
      </c>
      <c r="AD206" s="215">
        <v>9396.5792492539786</v>
      </c>
      <c r="AE206" s="215">
        <v>12350.861635819649</v>
      </c>
      <c r="AF206" s="215">
        <v>37885.32884664031</v>
      </c>
      <c r="AG206" s="215">
        <v>10639.32372305221</v>
      </c>
      <c r="AH206" s="215">
        <v>18508.645041169802</v>
      </c>
      <c r="AI206" s="215">
        <v>17694.130534223012</v>
      </c>
      <c r="AJ206" s="215">
        <v>46855.039109467485</v>
      </c>
      <c r="AK206" s="215">
        <v>26337.348595705364</v>
      </c>
      <c r="AL206" s="215">
        <v>51142.758455342067</v>
      </c>
      <c r="AM206" s="215">
        <v>19575.770159134387</v>
      </c>
      <c r="AN206" s="215">
        <v>29047.36462924389</v>
      </c>
      <c r="AO206" s="215">
        <v>6085.8510378950541</v>
      </c>
      <c r="AP206" s="215">
        <v>52344.184933082724</v>
      </c>
      <c r="AQ206" s="215">
        <v>49625.138766657488</v>
      </c>
      <c r="AR206" s="215">
        <v>70171.893954237923</v>
      </c>
      <c r="AS206" s="215">
        <v>63408.744840362117</v>
      </c>
      <c r="AT206" s="215">
        <v>75998.139080522757</v>
      </c>
      <c r="AU206" s="215">
        <v>38758.213954459148</v>
      </c>
      <c r="AV206" s="215">
        <v>109250.36065141547</v>
      </c>
      <c r="AW206" s="215">
        <v>134540.32816449419</v>
      </c>
      <c r="AX206" s="215">
        <v>99772.783279152587</v>
      </c>
      <c r="AY206" s="215">
        <v>12063.441823694317</v>
      </c>
      <c r="AZ206" s="215">
        <v>73313.584193936986</v>
      </c>
      <c r="BA206" s="215">
        <v>46207.046706608555</v>
      </c>
      <c r="BB206" s="215">
        <v>40436.398408446446</v>
      </c>
      <c r="BC206" s="215">
        <v>41628.016050968632</v>
      </c>
      <c r="BD206" s="215">
        <v>136251.04402931363</v>
      </c>
      <c r="BE206" s="76">
        <f t="shared" si="1152"/>
        <v>1734926.4914038414</v>
      </c>
      <c r="BF206" s="215"/>
      <c r="BG206" s="215"/>
      <c r="BH206" s="215"/>
      <c r="BI206" s="215"/>
      <c r="BJ206" s="215"/>
      <c r="BK206" s="215"/>
      <c r="BL206" s="215"/>
      <c r="BM206" s="215"/>
      <c r="BN206" s="215"/>
      <c r="BO206" s="215"/>
      <c r="BP206" s="215"/>
      <c r="BQ206" s="215"/>
      <c r="BR206" s="215"/>
      <c r="BS206" s="215"/>
      <c r="BT206" s="215"/>
      <c r="BU206" s="215"/>
      <c r="BV206" s="215"/>
      <c r="BW206" s="215"/>
      <c r="BX206" s="215"/>
      <c r="BY206" s="215"/>
      <c r="BZ206" s="215"/>
      <c r="CA206" s="215"/>
      <c r="CB206" s="215"/>
      <c r="CC206" s="215"/>
      <c r="CD206" s="215"/>
      <c r="CE206" s="215"/>
      <c r="CF206" s="215"/>
      <c r="CG206" s="215"/>
      <c r="CH206" s="215"/>
      <c r="CI206" s="215"/>
      <c r="CJ206" s="215"/>
      <c r="CK206" s="215"/>
      <c r="CL206" s="215"/>
      <c r="CM206" s="215"/>
      <c r="CN206" s="215"/>
      <c r="CO206" s="215"/>
      <c r="CP206" s="215"/>
      <c r="CQ206" s="215"/>
      <c r="CR206" s="215"/>
      <c r="CS206" s="215"/>
      <c r="CT206" s="215"/>
      <c r="CU206" s="215"/>
      <c r="CV206" s="215"/>
      <c r="CW206" s="215"/>
      <c r="CX206" s="215"/>
      <c r="CY206" s="215"/>
      <c r="CZ206" s="215"/>
      <c r="DA206" s="215"/>
      <c r="DB206" s="215"/>
      <c r="DC206" s="215"/>
      <c r="DD206" s="215"/>
      <c r="DE206" s="76"/>
      <c r="DF206" s="70"/>
      <c r="DG206" s="230">
        <v>183.24</v>
      </c>
      <c r="DH206" s="230">
        <v>138.91999999999999</v>
      </c>
      <c r="DI206" s="230">
        <v>182.29</v>
      </c>
      <c r="DJ206" s="230">
        <v>202.12</v>
      </c>
      <c r="DK206" s="230">
        <v>168.35</v>
      </c>
      <c r="DL206" s="230">
        <v>366.17</v>
      </c>
      <c r="DM206" s="230">
        <v>155.4</v>
      </c>
      <c r="DN206" s="230">
        <v>122.8</v>
      </c>
      <c r="DO206" s="230">
        <v>318.8</v>
      </c>
      <c r="DP206" s="230">
        <v>226.2</v>
      </c>
      <c r="DQ206" s="230">
        <v>167.9</v>
      </c>
      <c r="DR206" s="230">
        <v>180.8</v>
      </c>
      <c r="DS206" s="230">
        <v>163.47</v>
      </c>
      <c r="DT206" s="230">
        <v>158.1</v>
      </c>
      <c r="DU206" s="230">
        <v>147.5</v>
      </c>
      <c r="DV206" s="230">
        <v>204.45</v>
      </c>
      <c r="DW206" s="230">
        <v>122.8</v>
      </c>
      <c r="DX206" s="230">
        <v>141.56</v>
      </c>
      <c r="DY206" s="230">
        <v>195.5</v>
      </c>
      <c r="DZ206" s="230">
        <v>157.63</v>
      </c>
      <c r="EA206" s="230">
        <v>104</v>
      </c>
      <c r="EB206" s="230">
        <v>114.9</v>
      </c>
      <c r="EC206" s="230">
        <v>258.7</v>
      </c>
      <c r="ED206" s="230">
        <v>92.9</v>
      </c>
      <c r="EE206" s="230">
        <v>113.58</v>
      </c>
      <c r="EF206" s="230">
        <v>162.30000000000001</v>
      </c>
      <c r="EG206" s="230">
        <v>125.9</v>
      </c>
      <c r="EH206" s="230">
        <v>103.8</v>
      </c>
      <c r="EI206" s="230">
        <v>288.3</v>
      </c>
      <c r="EJ206" s="230">
        <v>139.80000000000001</v>
      </c>
      <c r="EK206" s="230">
        <v>213</v>
      </c>
      <c r="EL206" s="230">
        <v>98.3</v>
      </c>
      <c r="EM206" s="230">
        <v>247.11</v>
      </c>
      <c r="EN206" s="230">
        <v>296.76</v>
      </c>
      <c r="EO206" s="230">
        <v>254.77</v>
      </c>
      <c r="EP206" s="230">
        <v>215.52</v>
      </c>
      <c r="EQ206" s="230">
        <v>134</v>
      </c>
      <c r="ER206" s="230">
        <v>171.81</v>
      </c>
      <c r="ES206" s="230">
        <v>259.73</v>
      </c>
      <c r="ET206" s="230">
        <v>125</v>
      </c>
      <c r="EU206" s="230">
        <v>150.6</v>
      </c>
      <c r="EV206" s="230">
        <v>140.1</v>
      </c>
      <c r="EW206" s="230">
        <v>111</v>
      </c>
      <c r="EX206" s="230">
        <v>70.099999999999994</v>
      </c>
      <c r="EY206" s="230">
        <v>179.6</v>
      </c>
      <c r="EZ206" s="230">
        <v>204.9</v>
      </c>
      <c r="FA206" s="230">
        <v>297.7</v>
      </c>
      <c r="FB206" s="230">
        <v>337.2</v>
      </c>
      <c r="FC206" s="230">
        <v>312.8</v>
      </c>
      <c r="FD206" s="230">
        <v>291.10000000000002</v>
      </c>
      <c r="FE206" s="231"/>
      <c r="FF206" s="70"/>
    </row>
    <row r="207" spans="1:162">
      <c r="A207" s="1"/>
      <c r="B207" t="s">
        <v>342</v>
      </c>
      <c r="C207" s="37"/>
      <c r="D207" s="1"/>
      <c r="E207" s="1"/>
      <c r="F207" s="96"/>
      <c r="G207" s="272">
        <v>0.93882761992570096</v>
      </c>
      <c r="H207" s="273">
        <v>0.90402797420120073</v>
      </c>
      <c r="I207" s="273">
        <v>0.92534205509569067</v>
      </c>
      <c r="J207" s="273">
        <v>0.94229217106880259</v>
      </c>
      <c r="K207" s="273">
        <v>0.93991980658206997</v>
      </c>
      <c r="L207" s="273">
        <v>0.9060696540915899</v>
      </c>
      <c r="M207" s="273">
        <v>0.91928324591738853</v>
      </c>
      <c r="N207" s="273">
        <v>0.94249098666176756</v>
      </c>
      <c r="O207" s="273">
        <v>0.97011941080840047</v>
      </c>
      <c r="P207" s="273">
        <v>0.94033609486577896</v>
      </c>
      <c r="Q207" s="273">
        <v>0.9688530956383915</v>
      </c>
      <c r="R207" s="273">
        <v>0.97368175912040944</v>
      </c>
      <c r="S207" s="273">
        <v>0.90870313179070461</v>
      </c>
      <c r="T207" s="273">
        <v>0.92877443555290284</v>
      </c>
      <c r="U207" s="273">
        <v>0.90053501314642725</v>
      </c>
      <c r="V207" s="273">
        <v>0.88033437142908444</v>
      </c>
      <c r="W207" s="273">
        <v>0.90214657957434663</v>
      </c>
      <c r="X207" s="273">
        <v>0.91687576178853669</v>
      </c>
      <c r="Y207" s="273">
        <v>0.91889121640530624</v>
      </c>
      <c r="Z207" s="273">
        <v>0.90422985997057692</v>
      </c>
      <c r="AA207" s="273">
        <v>0.89641677682410581</v>
      </c>
      <c r="AB207" s="273">
        <v>0.89207049319464982</v>
      </c>
      <c r="AC207" s="273">
        <v>0.90809359096301556</v>
      </c>
      <c r="AD207" s="273">
        <v>0.93880882015472378</v>
      </c>
      <c r="AE207" s="273">
        <v>0.90640241489560458</v>
      </c>
      <c r="AF207" s="273">
        <v>0.95571471979097944</v>
      </c>
      <c r="AG207" s="273">
        <v>0.95645362455336203</v>
      </c>
      <c r="AH207" s="273">
        <v>0.90408993019196404</v>
      </c>
      <c r="AI207" s="273">
        <v>0.90768050008112433</v>
      </c>
      <c r="AJ207" s="273">
        <v>0.95409725594207684</v>
      </c>
      <c r="AK207" s="273">
        <v>0.91441805114034136</v>
      </c>
      <c r="AL207" s="273">
        <v>0.95323888649694688</v>
      </c>
      <c r="AM207" s="273">
        <v>0.98288279310459303</v>
      </c>
      <c r="AN207" s="273">
        <v>0.93771126914885239</v>
      </c>
      <c r="AO207" s="273">
        <v>0.95857801362535533</v>
      </c>
      <c r="AP207" s="273">
        <v>0.990774832408022</v>
      </c>
      <c r="AQ207" s="273">
        <v>0.9786927139341991</v>
      </c>
      <c r="AR207" s="273">
        <v>0.99187231260181163</v>
      </c>
      <c r="AS207" s="273">
        <v>0.99455015359711796</v>
      </c>
      <c r="AT207" s="273">
        <v>0.99027165884754809</v>
      </c>
      <c r="AU207" s="273">
        <v>0.98481606728330406</v>
      </c>
      <c r="AV207" s="273">
        <v>0.99244272535972389</v>
      </c>
      <c r="AW207" s="273">
        <v>0.97463030172362219</v>
      </c>
      <c r="AX207" s="273">
        <v>0.98279749957478912</v>
      </c>
      <c r="AY207" s="273">
        <v>0.93927845148437372</v>
      </c>
      <c r="AZ207" s="273">
        <v>0.94762749850634342</v>
      </c>
      <c r="BA207" s="273">
        <v>0.97246842785793686</v>
      </c>
      <c r="BB207" s="273">
        <v>0.94410719909866225</v>
      </c>
      <c r="BC207" s="273">
        <v>0.9603261706412024</v>
      </c>
      <c r="BD207" s="273">
        <v>0.97228850769746511</v>
      </c>
      <c r="BE207" s="274">
        <v>0.95688905612572461</v>
      </c>
      <c r="BF207" s="215"/>
      <c r="BG207" s="215"/>
      <c r="BH207" s="215"/>
      <c r="BI207" s="215"/>
      <c r="BJ207" s="215"/>
      <c r="BK207" s="215"/>
      <c r="BL207" s="215"/>
      <c r="BM207" s="215"/>
      <c r="BN207" s="215"/>
      <c r="BO207" s="215"/>
      <c r="BP207" s="215"/>
      <c r="BQ207" s="215"/>
      <c r="BR207" s="215"/>
      <c r="BS207" s="215"/>
      <c r="BT207" s="215"/>
      <c r="BU207" s="215"/>
      <c r="BV207" s="215"/>
      <c r="BW207" s="215"/>
      <c r="BX207" s="215"/>
      <c r="BY207" s="215"/>
      <c r="BZ207" s="215"/>
      <c r="CA207" s="215"/>
      <c r="CB207" s="215"/>
      <c r="CC207" s="215"/>
      <c r="CD207" s="215"/>
      <c r="CE207" s="215"/>
      <c r="CF207" s="215"/>
      <c r="CG207" s="215"/>
      <c r="CH207" s="215"/>
      <c r="CI207" s="215"/>
      <c r="CJ207" s="215"/>
      <c r="CK207" s="215"/>
      <c r="CL207" s="215"/>
      <c r="CM207" s="215"/>
      <c r="CN207" s="215"/>
      <c r="CO207" s="215"/>
      <c r="CP207" s="215"/>
      <c r="CQ207" s="215"/>
      <c r="CR207" s="215"/>
      <c r="CS207" s="215"/>
      <c r="CT207" s="215"/>
      <c r="CU207" s="215"/>
      <c r="CV207" s="215"/>
      <c r="CW207" s="215"/>
      <c r="CX207" s="215"/>
      <c r="CY207" s="215"/>
      <c r="CZ207" s="215"/>
      <c r="DA207" s="215"/>
      <c r="DB207" s="215"/>
      <c r="DC207" s="215"/>
      <c r="DD207" s="215"/>
      <c r="DE207" s="76"/>
      <c r="DF207" s="70"/>
      <c r="DG207" s="230"/>
      <c r="DH207" s="230"/>
      <c r="DI207" s="230"/>
      <c r="DJ207" s="230"/>
      <c r="DK207" s="230"/>
      <c r="DL207" s="230"/>
      <c r="DM207" s="230"/>
      <c r="DN207" s="230"/>
      <c r="DO207" s="230"/>
      <c r="DP207" s="230"/>
      <c r="DQ207" s="230"/>
      <c r="DR207" s="230"/>
      <c r="DS207" s="230"/>
      <c r="DT207" s="230"/>
      <c r="DU207" s="230"/>
      <c r="DV207" s="230"/>
      <c r="DW207" s="230"/>
      <c r="DX207" s="230"/>
      <c r="DY207" s="230"/>
      <c r="DZ207" s="230"/>
      <c r="EA207" s="230"/>
      <c r="EB207" s="230"/>
      <c r="EC207" s="230"/>
      <c r="ED207" s="230"/>
      <c r="EE207" s="230"/>
      <c r="EF207" s="230"/>
      <c r="EG207" s="230"/>
      <c r="EH207" s="230"/>
      <c r="EI207" s="230"/>
      <c r="EJ207" s="230"/>
      <c r="EK207" s="230"/>
      <c r="EL207" s="230"/>
      <c r="EM207" s="230"/>
      <c r="EN207" s="230"/>
      <c r="EO207" s="230"/>
      <c r="EP207" s="230"/>
      <c r="EQ207" s="230"/>
      <c r="ER207" s="230"/>
      <c r="ES207" s="230"/>
      <c r="ET207" s="230"/>
      <c r="EU207" s="230"/>
      <c r="EV207" s="230"/>
      <c r="EW207" s="230"/>
      <c r="EX207" s="230"/>
      <c r="EY207" s="230"/>
      <c r="EZ207" s="230"/>
      <c r="FA207" s="230"/>
      <c r="FB207" s="230"/>
      <c r="FC207" s="230"/>
      <c r="FD207" s="230"/>
      <c r="FE207" s="231"/>
      <c r="FF207" s="70"/>
    </row>
    <row r="208" spans="1:162">
      <c r="A208" s="1" t="s">
        <v>375</v>
      </c>
      <c r="B208" s="2" t="s">
        <v>271</v>
      </c>
      <c r="C208" s="37" t="s">
        <v>477</v>
      </c>
      <c r="D208" s="1">
        <v>6</v>
      </c>
      <c r="E208" s="2">
        <v>4</v>
      </c>
      <c r="F208" s="96" t="s">
        <v>306</v>
      </c>
      <c r="G208" s="243">
        <f>G$207*'(3) HH &amp; income data inputs'!G68</f>
        <v>4.6941380996285051</v>
      </c>
      <c r="H208" s="243">
        <f>H$207*'(3) HH &amp; income data inputs'!H68</f>
        <v>0.90402797420120073</v>
      </c>
      <c r="I208" s="243">
        <f>I$207*'(3) HH &amp; income data inputs'!I68</f>
        <v>2.7760261652870719</v>
      </c>
      <c r="J208" s="243">
        <f>J$207*'(3) HH &amp; income data inputs'!J68</f>
        <v>1.8845843421376052</v>
      </c>
      <c r="K208" s="243">
        <f>K$207*'(3) HH &amp; income data inputs'!K68</f>
        <v>0.93991980658206997</v>
      </c>
      <c r="L208" s="243">
        <f>L$207*'(3) HH &amp; income data inputs'!L68</f>
        <v>213.83243836561522</v>
      </c>
      <c r="M208" s="243">
        <f>M$207*'(3) HH &amp; income data inputs'!M68</f>
        <v>6.4349827214217195</v>
      </c>
      <c r="N208" s="243">
        <f>N$207*'(3) HH &amp; income data inputs'!N68</f>
        <v>7.5399278932941405</v>
      </c>
      <c r="O208" s="243">
        <f>O$207*'(3) HH &amp; income data inputs'!O68</f>
        <v>11.641432929700805</v>
      </c>
      <c r="P208" s="243">
        <f>P$207*'(3) HH &amp; income data inputs'!P68</f>
        <v>26.329410656241812</v>
      </c>
      <c r="Q208" s="243">
        <f>Q$207*'(3) HH &amp; income data inputs'!Q68</f>
        <v>14.532796434575873</v>
      </c>
      <c r="R208" s="243">
        <f>R$207*'(3) HH &amp; income data inputs'!R68</f>
        <v>3.8947270364816378</v>
      </c>
      <c r="S208" s="243">
        <f>S$207*'(3) HH &amp; income data inputs'!S68</f>
        <v>29.078500217302548</v>
      </c>
      <c r="T208" s="243">
        <f>T$207*'(3) HH &amp; income data inputs'!T68</f>
        <v>0.92877443555290284</v>
      </c>
      <c r="U208" s="243">
        <f>U$207*'(3) HH &amp; income data inputs'!U68</f>
        <v>10.806420157757127</v>
      </c>
      <c r="V208" s="243">
        <f>V$207*'(3) HH &amp; income data inputs'!V68</f>
        <v>275.54465825730341</v>
      </c>
      <c r="W208" s="243">
        <f>W$207*'(3) HH &amp; income data inputs'!W68</f>
        <v>15.336491852763892</v>
      </c>
      <c r="X208" s="243">
        <f>X$207*'(3) HH &amp; income data inputs'!X68</f>
        <v>2.75062728536561</v>
      </c>
      <c r="Y208" s="243">
        <f>Y$207*'(3) HH &amp; income data inputs'!Y68</f>
        <v>0.91889121640530624</v>
      </c>
      <c r="Z208" s="243">
        <f>Z$207*'(3) HH &amp; income data inputs'!Z68</f>
        <v>9.9465284596763457</v>
      </c>
      <c r="AA208" s="243">
        <f>AA$207*'(3) HH &amp; income data inputs'!AA68</f>
        <v>7.1713342145928465</v>
      </c>
      <c r="AB208" s="243">
        <f>AB$207*'(3) HH &amp; income data inputs'!AB68</f>
        <v>13.381057397919747</v>
      </c>
      <c r="AC208" s="243">
        <f>AC$207*'(3) HH &amp; income data inputs'!AC68</f>
        <v>5.4485615457780936</v>
      </c>
      <c r="AD208" s="243">
        <f>AD$207*'(3) HH &amp; income data inputs'!AD68</f>
        <v>4.6940441007736187</v>
      </c>
      <c r="AE208" s="243">
        <f>AE$207*'(3) HH &amp; income data inputs'!AE68</f>
        <v>2.7192072446868139</v>
      </c>
      <c r="AF208" s="243">
        <f>AF$207*'(3) HH &amp; income data inputs'!AF68</f>
        <v>10.512861917700773</v>
      </c>
      <c r="AG208" s="243">
        <f>AG$207*'(3) HH &amp; income data inputs'!AG68</f>
        <v>3.8258144982134481</v>
      </c>
      <c r="AH208" s="243">
        <f>AH$207*'(3) HH &amp; income data inputs'!AH68</f>
        <v>7.2327194415357123</v>
      </c>
      <c r="AI208" s="243">
        <f>AI$207*'(3) HH &amp; income data inputs'!AI68</f>
        <v>6.3537635005678705</v>
      </c>
      <c r="AJ208" s="243">
        <f>AJ$207*'(3) HH &amp; income data inputs'!AJ68</f>
        <v>7.6327780475366147</v>
      </c>
      <c r="AK208" s="243">
        <f>AK$207*'(3) HH &amp; income data inputs'!AK68</f>
        <v>35.662303994473312</v>
      </c>
      <c r="AL208" s="243">
        <f>AL$207*'(3) HH &amp; income data inputs'!AL68</f>
        <v>12.392105524460309</v>
      </c>
      <c r="AM208" s="243">
        <f>AM$207*'(3) HH &amp; income data inputs'!AM68</f>
        <v>7.8630623448367443</v>
      </c>
      <c r="AN208" s="243">
        <f>AN$207*'(3) HH &amp; income data inputs'!AN68</f>
        <v>40.321584573400649</v>
      </c>
      <c r="AO208" s="243">
        <f>AO$207*'(3) HH &amp; income data inputs'!AO68</f>
        <v>2.8757340408760661</v>
      </c>
      <c r="AP208" s="243">
        <f>AP$207*'(3) HH &amp; income data inputs'!AP68</f>
        <v>7.926198659264176</v>
      </c>
      <c r="AQ208" s="243">
        <f>AQ$207*'(3) HH &amp; income data inputs'!AQ68</f>
        <v>0</v>
      </c>
      <c r="AR208" s="243">
        <f>AR$207*'(3) HH &amp; income data inputs'!AR68</f>
        <v>4.9593615630090584</v>
      </c>
      <c r="AS208" s="243">
        <f>AS$207*'(3) HH &amp; income data inputs'!AS68</f>
        <v>1.9891003071942359</v>
      </c>
      <c r="AT208" s="243">
        <f>AT$207*'(3) HH &amp; income data inputs'!AT68</f>
        <v>5.9416299530852887</v>
      </c>
      <c r="AU208" s="243">
        <f>AU$207*'(3) HH &amp; income data inputs'!AU68</f>
        <v>0.98481606728330406</v>
      </c>
      <c r="AV208" s="243">
        <f>AV$207*'(3) HH &amp; income data inputs'!AV68</f>
        <v>8.9319845282375141</v>
      </c>
      <c r="AW208" s="243">
        <f>AW$207*'(3) HH &amp; income data inputs'!AW68</f>
        <v>81.868945344784265</v>
      </c>
      <c r="AX208" s="243">
        <f>AX$207*'(3) HH &amp; income data inputs'!AX68</f>
        <v>29.483924987243675</v>
      </c>
      <c r="AY208" s="243">
        <f>AY$207*'(3) HH &amp; income data inputs'!AY68</f>
        <v>13.149898320781233</v>
      </c>
      <c r="AZ208" s="243">
        <f>AZ$207*'(3) HH &amp; income data inputs'!AZ68</f>
        <v>1.8952549970126868</v>
      </c>
      <c r="BA208" s="243">
        <f>BA$207*'(3) HH &amp; income data inputs'!BA68</f>
        <v>30.146521263596043</v>
      </c>
      <c r="BB208" s="243">
        <f>BB$207*'(3) HH &amp; income data inputs'!BB68</f>
        <v>19.826251181071907</v>
      </c>
      <c r="BC208" s="243">
        <f>BC$207*'(3) HH &amp; income data inputs'!BC68</f>
        <v>5.7619570238472146</v>
      </c>
      <c r="BD208" s="243">
        <f>BD$207*'(3) HH &amp; income data inputs'!BD68</f>
        <v>53.475867923360582</v>
      </c>
      <c r="BE208" s="76">
        <f t="shared" si="1152"/>
        <v>1075.1439488144188</v>
      </c>
      <c r="BF208" s="215"/>
      <c r="BG208" s="215">
        <f>G208*DG208</f>
        <v>350339.48644481407</v>
      </c>
      <c r="BH208" s="215">
        <f t="shared" ref="BH208:DD208" si="1262">H208*DH208</f>
        <v>61907.835673298228</v>
      </c>
      <c r="BI208" s="215">
        <f t="shared" si="1262"/>
        <v>359688.78489419085</v>
      </c>
      <c r="BJ208" s="215">
        <f t="shared" si="1262"/>
        <v>102860.61339387049</v>
      </c>
      <c r="BK208" s="215">
        <f t="shared" si="1262"/>
        <v>169588.7907817963</v>
      </c>
      <c r="BL208" s="215">
        <f t="shared" si="1262"/>
        <v>64901123.294917211</v>
      </c>
      <c r="BM208" s="215">
        <f t="shared" si="1262"/>
        <v>784356.36678110971</v>
      </c>
      <c r="BN208" s="215">
        <f t="shared" si="1262"/>
        <v>582805.32394907717</v>
      </c>
      <c r="BO208" s="215">
        <f t="shared" si="1262"/>
        <v>1264184.9169708751</v>
      </c>
      <c r="BP208" s="215">
        <f t="shared" si="1262"/>
        <v>6036059.708067704</v>
      </c>
      <c r="BQ208" s="215">
        <f t="shared" si="1262"/>
        <v>1995852.8786646167</v>
      </c>
      <c r="BR208" s="215">
        <f t="shared" si="1262"/>
        <v>315322.94296410814</v>
      </c>
      <c r="BS208" s="215">
        <f t="shared" si="1262"/>
        <v>4658026.7928092601</v>
      </c>
      <c r="BT208" s="215">
        <f t="shared" si="1262"/>
        <v>48621.341701194462</v>
      </c>
      <c r="BU208" s="215">
        <f t="shared" si="1262"/>
        <v>2227390.5057964786</v>
      </c>
      <c r="BV208" s="215">
        <f t="shared" si="1262"/>
        <v>65700004.706853047</v>
      </c>
      <c r="BW208" s="215">
        <f t="shared" si="1262"/>
        <v>1546135.7960842778</v>
      </c>
      <c r="BX208" s="215">
        <f t="shared" si="1262"/>
        <v>189725.43388385471</v>
      </c>
      <c r="BY208" s="215">
        <f t="shared" si="1262"/>
        <v>98237.741054674887</v>
      </c>
      <c r="BZ208" s="215">
        <f t="shared" si="1262"/>
        <v>1290747.4347642998</v>
      </c>
      <c r="CA208" s="215">
        <f t="shared" si="1262"/>
        <v>518266.04877118726</v>
      </c>
      <c r="CB208" s="215">
        <f t="shared" si="1262"/>
        <v>2167389.6354641058</v>
      </c>
      <c r="CC208" s="215">
        <f t="shared" si="1262"/>
        <v>924471.96696962451</v>
      </c>
      <c r="CD208" s="215">
        <f t="shared" si="1262"/>
        <v>322616.01819324988</v>
      </c>
      <c r="CE208" s="215">
        <f t="shared" si="1262"/>
        <v>314359.39193650847</v>
      </c>
      <c r="CF208" s="215">
        <f t="shared" si="1262"/>
        <v>926158.28636672359</v>
      </c>
      <c r="CG208" s="215">
        <f t="shared" si="1262"/>
        <v>241456.71751849624</v>
      </c>
      <c r="CH208" s="215">
        <f t="shared" si="1262"/>
        <v>653123.60646997672</v>
      </c>
      <c r="CI208" s="215">
        <f t="shared" si="1262"/>
        <v>410555.69003319362</v>
      </c>
      <c r="CJ208" s="215">
        <f t="shared" si="1262"/>
        <v>1415569.2921126049</v>
      </c>
      <c r="CK208" s="215">
        <f t="shared" si="1262"/>
        <v>8647197.9582808428</v>
      </c>
      <c r="CL208" s="215">
        <f t="shared" si="1262"/>
        <v>1212196.7156415938</v>
      </c>
      <c r="CM208" s="215">
        <f t="shared" si="1262"/>
        <v>765006.18147430476</v>
      </c>
      <c r="CN208" s="215">
        <f t="shared" si="1262"/>
        <v>4905784.6629327461</v>
      </c>
      <c r="CO208" s="215">
        <f t="shared" si="1262"/>
        <v>889184.63406298868</v>
      </c>
      <c r="CP208" s="215">
        <f t="shared" si="1262"/>
        <v>2177518.9820173564</v>
      </c>
      <c r="CQ208" s="215">
        <f t="shared" si="1262"/>
        <v>0</v>
      </c>
      <c r="CR208" s="215">
        <f t="shared" si="1262"/>
        <v>387227.94271205988</v>
      </c>
      <c r="CS208" s="215">
        <f t="shared" si="1262"/>
        <v>330192.64009455038</v>
      </c>
      <c r="CT208" s="215">
        <f t="shared" si="1262"/>
        <v>436558.28998796502</v>
      </c>
      <c r="CU208" s="215">
        <f t="shared" si="1262"/>
        <v>216851.57393544714</v>
      </c>
      <c r="CV208" s="215">
        <f t="shared" si="1262"/>
        <v>2313260.9299155716</v>
      </c>
      <c r="CW208" s="215">
        <f t="shared" si="1262"/>
        <v>13558849.161324764</v>
      </c>
      <c r="CX208" s="215">
        <f t="shared" si="1262"/>
        <v>5669966.1453193687</v>
      </c>
      <c r="CY208" s="215">
        <f t="shared" si="1262"/>
        <v>1097972.3636980131</v>
      </c>
      <c r="CZ208" s="215">
        <f t="shared" si="1262"/>
        <v>133676.12544929882</v>
      </c>
      <c r="DA208" s="215">
        <f t="shared" si="1262"/>
        <v>5729204.3857559608</v>
      </c>
      <c r="DB208" s="215">
        <f t="shared" si="1262"/>
        <v>3332017.7115277275</v>
      </c>
      <c r="DC208" s="215">
        <f t="shared" si="1262"/>
        <v>686897.30170538602</v>
      </c>
      <c r="DD208" s="215">
        <f t="shared" si="1262"/>
        <v>9547241.1580591034</v>
      </c>
      <c r="DE208" s="76">
        <f t="shared" ref="DE208:DE213" si="1263">SUM(BG208:DD208)</f>
        <v>222613752.2141805</v>
      </c>
      <c r="DF208" s="70"/>
      <c r="DG208" s="230">
        <f>'(3) HH &amp; income data inputs'!DG68</f>
        <v>74633.399999999994</v>
      </c>
      <c r="DH208" s="230">
        <f>'(3) HH &amp; income data inputs'!DH68</f>
        <v>68480</v>
      </c>
      <c r="DI208" s="230">
        <f>'(3) HH &amp; income data inputs'!DI68</f>
        <v>129569.66666666667</v>
      </c>
      <c r="DJ208" s="230">
        <f>'(3) HH &amp; income data inputs'!DJ68</f>
        <v>54580</v>
      </c>
      <c r="DK208" s="230">
        <f>'(3) HH &amp; income data inputs'!DK68</f>
        <v>180429</v>
      </c>
      <c r="DL208" s="230">
        <f>'(3) HH &amp; income data inputs'!DL68</f>
        <v>303513.92796610168</v>
      </c>
      <c r="DM208" s="230">
        <f>'(3) HH &amp; income data inputs'!DM68</f>
        <v>121889.42857142857</v>
      </c>
      <c r="DN208" s="230">
        <f>'(3) HH &amp; income data inputs'!DN68</f>
        <v>77295.875</v>
      </c>
      <c r="DO208" s="230">
        <f>'(3) HH &amp; income data inputs'!DO68</f>
        <v>108593.58333333333</v>
      </c>
      <c r="DP208" s="230">
        <f>'(3) HH &amp; income data inputs'!DP68</f>
        <v>229251.60714285713</v>
      </c>
      <c r="DQ208" s="230">
        <f>'(3) HH &amp; income data inputs'!DQ68</f>
        <v>137334.39999999999</v>
      </c>
      <c r="DR208" s="230">
        <f>'(3) HH &amp; income data inputs'!DR68</f>
        <v>80961.5</v>
      </c>
      <c r="DS208" s="230">
        <f>'(3) HH &amp; income data inputs'!DS68</f>
        <v>160188</v>
      </c>
      <c r="DT208" s="230">
        <f>'(3) HH &amp; income data inputs'!DT68</f>
        <v>52350</v>
      </c>
      <c r="DU208" s="230">
        <f>'(3) HH &amp; income data inputs'!DU68</f>
        <v>206117.33333333334</v>
      </c>
      <c r="DV208" s="230">
        <f>'(3) HH &amp; income data inputs'!DV68</f>
        <v>238436.86581469647</v>
      </c>
      <c r="DW208" s="230">
        <f>'(3) HH &amp; income data inputs'!DW68</f>
        <v>100814.17647058824</v>
      </c>
      <c r="DX208" s="230">
        <f>'(3) HH &amp; income data inputs'!DX68</f>
        <v>68975.333333333328</v>
      </c>
      <c r="DY208" s="230">
        <f>'(3) HH &amp; income data inputs'!DY68</f>
        <v>106909</v>
      </c>
      <c r="DZ208" s="230">
        <f>'(3) HH &amp; income data inputs'!DZ68</f>
        <v>129768.63636363637</v>
      </c>
      <c r="EA208" s="230">
        <f>'(3) HH &amp; income data inputs'!EA68</f>
        <v>72269.125</v>
      </c>
      <c r="EB208" s="230">
        <f>'(3) HH &amp; income data inputs'!EB68</f>
        <v>161974.46666666667</v>
      </c>
      <c r="EC208" s="230">
        <f>'(3) HH &amp; income data inputs'!EC68</f>
        <v>169672.66666666666</v>
      </c>
      <c r="ED208" s="230">
        <f>'(3) HH &amp; income data inputs'!ED68</f>
        <v>68728.800000000003</v>
      </c>
      <c r="EE208" s="230">
        <f>'(3) HH &amp; income data inputs'!EE68</f>
        <v>115607</v>
      </c>
      <c r="EF208" s="230">
        <f>'(3) HH &amp; income data inputs'!EF68</f>
        <v>88097.636363636368</v>
      </c>
      <c r="EG208" s="230">
        <f>'(3) HH &amp; income data inputs'!EG68</f>
        <v>63112.5</v>
      </c>
      <c r="EH208" s="230">
        <f>'(3) HH &amp; income data inputs'!EH68</f>
        <v>90301.25</v>
      </c>
      <c r="EI208" s="230">
        <f>'(3) HH &amp; income data inputs'!EI68</f>
        <v>64616.142857142855</v>
      </c>
      <c r="EJ208" s="230">
        <f>'(3) HH &amp; income data inputs'!EJ68</f>
        <v>185459.25</v>
      </c>
      <c r="EK208" s="230">
        <f>'(3) HH &amp; income data inputs'!EK68</f>
        <v>242474.46153846153</v>
      </c>
      <c r="EL208" s="230">
        <f>'(3) HH &amp; income data inputs'!EL68</f>
        <v>97820.076923076922</v>
      </c>
      <c r="EM208" s="230">
        <f>'(3) HH &amp; income data inputs'!EM68</f>
        <v>97291.125</v>
      </c>
      <c r="EN208" s="230">
        <f>'(3) HH &amp; income data inputs'!EN68</f>
        <v>121666.46511627907</v>
      </c>
      <c r="EO208" s="230">
        <f>'(3) HH &amp; income data inputs'!EO68</f>
        <v>309202.66666666669</v>
      </c>
      <c r="EP208" s="230">
        <f>'(3) HH &amp; income data inputs'!EP68</f>
        <v>274724.25</v>
      </c>
      <c r="EQ208" s="230"/>
      <c r="ER208" s="230">
        <f>'(3) HH &amp; income data inputs'!ER68</f>
        <v>78080.2</v>
      </c>
      <c r="ES208" s="230">
        <f>'(3) HH &amp; income data inputs'!ES68</f>
        <v>166001</v>
      </c>
      <c r="ET208" s="230">
        <f>'(3) HH &amp; income data inputs'!ET68</f>
        <v>73474.5</v>
      </c>
      <c r="EU208" s="230">
        <f>'(3) HH &amp; income data inputs'!EU68</f>
        <v>220195</v>
      </c>
      <c r="EV208" s="230">
        <f>'(3) HH &amp; income data inputs'!EV68</f>
        <v>258986.22222222222</v>
      </c>
      <c r="EW208" s="230">
        <f>'(3) HH &amp; income data inputs'!EW68</f>
        <v>165616.51190476189</v>
      </c>
      <c r="EX208" s="230">
        <f>'(3) HH &amp; income data inputs'!EX68</f>
        <v>192307.03333333333</v>
      </c>
      <c r="EY208" s="230">
        <f>'(3) HH &amp; income data inputs'!EY68</f>
        <v>83496.642857142855</v>
      </c>
      <c r="EZ208" s="230">
        <f>'(3) HH &amp; income data inputs'!EZ68</f>
        <v>70532</v>
      </c>
      <c r="FA208" s="230">
        <f>'(3) HH &amp; income data inputs'!FA68</f>
        <v>190045.29032258064</v>
      </c>
      <c r="FB208" s="230">
        <f>'(3) HH &amp; income data inputs'!FB68</f>
        <v>168060.90476190476</v>
      </c>
      <c r="FC208" s="230">
        <f>'(3) HH &amp; income data inputs'!FC68</f>
        <v>119212.5</v>
      </c>
      <c r="FD208" s="230">
        <f>'(3) HH &amp; income data inputs'!FD68</f>
        <v>178533.63636363635</v>
      </c>
      <c r="FE208" s="231">
        <f>DE208/BE208</f>
        <v>207054.83434070463</v>
      </c>
      <c r="FF208" s="70"/>
    </row>
    <row r="209" spans="1:162">
      <c r="A209" s="1" t="s">
        <v>375</v>
      </c>
      <c r="B209" s="2" t="s">
        <v>278</v>
      </c>
      <c r="C209" s="37" t="s">
        <v>477</v>
      </c>
      <c r="D209" s="1">
        <v>6</v>
      </c>
      <c r="E209" s="2">
        <v>4</v>
      </c>
      <c r="F209" s="96" t="s">
        <v>306</v>
      </c>
      <c r="G209" s="243">
        <f>G$207*'(3) HH &amp; income data inputs'!G69</f>
        <v>3.7553104797028038</v>
      </c>
      <c r="H209" s="243">
        <f>H$207*'(3) HH &amp; income data inputs'!H69</f>
        <v>9.0402797420120073</v>
      </c>
      <c r="I209" s="243">
        <f>I$207*'(3) HH &amp; income data inputs'!I69</f>
        <v>8.3280784958612166</v>
      </c>
      <c r="J209" s="243">
        <f>J$207*'(3) HH &amp; income data inputs'!J69</f>
        <v>8.4806295396192226</v>
      </c>
      <c r="K209" s="243">
        <f>K$207*'(3) HH &amp; income data inputs'!K69</f>
        <v>5.6395188394924194</v>
      </c>
      <c r="L209" s="243">
        <f>L$207*'(3) HH &amp; income data inputs'!L69</f>
        <v>287.22408034703398</v>
      </c>
      <c r="M209" s="243">
        <f>M$207*'(3) HH &amp; income data inputs'!M69</f>
        <v>30.336347115273821</v>
      </c>
      <c r="N209" s="243">
        <f>N$207*'(3) HH &amp; income data inputs'!N69</f>
        <v>17.907328746573583</v>
      </c>
      <c r="O209" s="243">
        <f>O$207*'(3) HH &amp; income data inputs'!O69</f>
        <v>20.372507626976411</v>
      </c>
      <c r="P209" s="243">
        <f>P$207*'(3) HH &amp; income data inputs'!P69</f>
        <v>36.673107699765382</v>
      </c>
      <c r="Q209" s="243">
        <f>Q$207*'(3) HH &amp; income data inputs'!Q69</f>
        <v>25.19018048659818</v>
      </c>
      <c r="R209" s="243">
        <f>R$207*'(3) HH &amp; income data inputs'!R69</f>
        <v>13.631544627685733</v>
      </c>
      <c r="S209" s="243">
        <f>S$207*'(3) HH &amp; income data inputs'!S69</f>
        <v>26.352390821930435</v>
      </c>
      <c r="T209" s="243">
        <f>T$207*'(3) HH &amp; income data inputs'!T69</f>
        <v>2.7863233066587085</v>
      </c>
      <c r="U209" s="243">
        <f>U$207*'(3) HH &amp; income data inputs'!U69</f>
        <v>9.0053501314642723</v>
      </c>
      <c r="V209" s="243">
        <f>V$207*'(3) HH &amp; income data inputs'!V69</f>
        <v>400.55213900023341</v>
      </c>
      <c r="W209" s="243">
        <f>W$207*'(3) HH &amp; income data inputs'!W69</f>
        <v>30.672983705527784</v>
      </c>
      <c r="X209" s="243">
        <f>X$207*'(3) HH &amp; income data inputs'!X69</f>
        <v>7.3350060943082935</v>
      </c>
      <c r="Y209" s="243">
        <f>Y$207*'(3) HH &amp; income data inputs'!Y69</f>
        <v>19.296715544511432</v>
      </c>
      <c r="Z209" s="243">
        <f>Z$207*'(3) HH &amp; income data inputs'!Z69</f>
        <v>19.893056919352691</v>
      </c>
      <c r="AA209" s="243">
        <f>AA$207*'(3) HH &amp; income data inputs'!AA69</f>
        <v>17.928335536482116</v>
      </c>
      <c r="AB209" s="243">
        <f>AB$207*'(3) HH &amp; income data inputs'!AB69</f>
        <v>16.057268877503695</v>
      </c>
      <c r="AC209" s="243">
        <f>AC$207*'(3) HH &amp; income data inputs'!AC69</f>
        <v>9.0809359096301563</v>
      </c>
      <c r="AD209" s="243">
        <f>AD$207*'(3) HH &amp; income data inputs'!AD69</f>
        <v>10.326897021701962</v>
      </c>
      <c r="AE209" s="243">
        <f>AE$207*'(3) HH &amp; income data inputs'!AE69</f>
        <v>12.689633808538463</v>
      </c>
      <c r="AF209" s="243">
        <f>AF$207*'(3) HH &amp; income data inputs'!AF69</f>
        <v>32.4943004728933</v>
      </c>
      <c r="AG209" s="243">
        <f>AG$207*'(3) HH &amp; income data inputs'!AG69</f>
        <v>16.259711617407156</v>
      </c>
      <c r="AH209" s="243">
        <f>AH$207*'(3) HH &amp; income data inputs'!AH69</f>
        <v>9.0408993019196409</v>
      </c>
      <c r="AI209" s="243">
        <f>AI$207*'(3) HH &amp; income data inputs'!AI69</f>
        <v>9.0768050008112429</v>
      </c>
      <c r="AJ209" s="243">
        <f>AJ$207*'(3) HH &amp; income data inputs'!AJ69</f>
        <v>20.036042374783612</v>
      </c>
      <c r="AK209" s="243">
        <f>AK$207*'(3) HH &amp; income data inputs'!AK69</f>
        <v>48.46415671043809</v>
      </c>
      <c r="AL209" s="243">
        <f>AL$207*'(3) HH &amp; income data inputs'!AL69</f>
        <v>13.345344410957257</v>
      </c>
      <c r="AM209" s="243">
        <f>AM$207*'(3) HH &amp; income data inputs'!AM69</f>
        <v>33.418014965556161</v>
      </c>
      <c r="AN209" s="243">
        <f>AN$207*'(3) HH &amp; income data inputs'!AN69</f>
        <v>80.643169146801299</v>
      </c>
      <c r="AO209" s="243">
        <f>AO$207*'(3) HH &amp; income data inputs'!AO69</f>
        <v>11.502936163504264</v>
      </c>
      <c r="AP209" s="243">
        <f>AP$207*'(3) HH &amp; income data inputs'!AP69</f>
        <v>15.852397318528352</v>
      </c>
      <c r="AQ209" s="243">
        <f>AQ$207*'(3) HH &amp; income data inputs'!AQ69</f>
        <v>3.9147708557367964</v>
      </c>
      <c r="AR209" s="243">
        <f>AR$207*'(3) HH &amp; income data inputs'!AR69</f>
        <v>22.813063189841667</v>
      </c>
      <c r="AS209" s="243">
        <f>AS$207*'(3) HH &amp; income data inputs'!AS69</f>
        <v>6.9618510751798262</v>
      </c>
      <c r="AT209" s="243">
        <f>AT$207*'(3) HH &amp; income data inputs'!AT69</f>
        <v>22.776248153493604</v>
      </c>
      <c r="AU209" s="243">
        <f>AU$207*'(3) HH &amp; income data inputs'!AU69</f>
        <v>5.9088964036998242</v>
      </c>
      <c r="AV209" s="243">
        <f>AV$207*'(3) HH &amp; income data inputs'!AV69</f>
        <v>7.9395418028777911</v>
      </c>
      <c r="AW209" s="243">
        <f>AW$207*'(3) HH &amp; income data inputs'!AW69</f>
        <v>99.412290775809467</v>
      </c>
      <c r="AX209" s="243">
        <f>AX$207*'(3) HH &amp; income data inputs'!AX69</f>
        <v>12.776367494472259</v>
      </c>
      <c r="AY209" s="243">
        <f>AY$207*'(3) HH &amp; income data inputs'!AY69</f>
        <v>28.178353544531213</v>
      </c>
      <c r="AZ209" s="243">
        <f>AZ$207*'(3) HH &amp; income data inputs'!AZ69</f>
        <v>13.266784979088808</v>
      </c>
      <c r="BA209" s="243">
        <f>BA$207*'(3) HH &amp; income data inputs'!BA69</f>
        <v>54.458231960044465</v>
      </c>
      <c r="BB209" s="243">
        <f>BB$207*'(3) HH &amp; income data inputs'!BB69</f>
        <v>41.540716760341141</v>
      </c>
      <c r="BC209" s="243">
        <f>BC$207*'(3) HH &amp; income data inputs'!BC69</f>
        <v>26.889132777953666</v>
      </c>
      <c r="BD209" s="243">
        <f>BD$207*'(3) HH &amp; income data inputs'!BD69</f>
        <v>113.75775540060341</v>
      </c>
      <c r="BE209" s="76">
        <f t="shared" si="1152"/>
        <v>1799.2837330817124</v>
      </c>
      <c r="BF209" s="215"/>
      <c r="BG209" s="215">
        <f t="shared" ref="BG209:BG213" si="1264">G209*DG209</f>
        <v>114745.38936255903</v>
      </c>
      <c r="BH209" s="215">
        <f t="shared" ref="BH209:BH213" si="1265">H209*DH209</f>
        <v>276724.77095893596</v>
      </c>
      <c r="BI209" s="215">
        <f t="shared" ref="BI209:BI213" si="1266">I209*DI209</f>
        <v>268803.53892680228</v>
      </c>
      <c r="BJ209" s="215">
        <f t="shared" ref="BJ209:BJ213" si="1267">J209*DJ209</f>
        <v>232700.93622978291</v>
      </c>
      <c r="BK209" s="215">
        <f t="shared" ref="BK209:BK213" si="1268">K209*DK209</f>
        <v>174435.95722434003</v>
      </c>
      <c r="BL209" s="215">
        <f t="shared" ref="BL209:BL213" si="1269">L209*DL209</f>
        <v>8811519.2314138245</v>
      </c>
      <c r="BM209" s="215">
        <f t="shared" ref="BM209:BM213" si="1270">M209*DM209</f>
        <v>903482.6054865605</v>
      </c>
      <c r="BN209" s="215">
        <f t="shared" ref="BN209:BN213" si="1271">N209*DN209</f>
        <v>561145.93858460314</v>
      </c>
      <c r="BO209" s="215">
        <f t="shared" ref="BO209:BO213" si="1272">O209*DO209</f>
        <v>579900.51924365107</v>
      </c>
      <c r="BP209" s="215">
        <f t="shared" ref="BP209:BP213" si="1273">P209*DP209</f>
        <v>1100835.4805457548</v>
      </c>
      <c r="BQ209" s="215">
        <f t="shared" ref="BQ209:BQ213" si="1274">Q209*DQ209</f>
        <v>744086.92827504978</v>
      </c>
      <c r="BR209" s="215">
        <f t="shared" ref="BR209:BR213" si="1275">R209*DR209</f>
        <v>397190.10527095216</v>
      </c>
      <c r="BS209" s="215">
        <f t="shared" ref="BS209:BS213" si="1276">S209*DS209</f>
        <v>756138.23688496789</v>
      </c>
      <c r="BT209" s="215">
        <f t="shared" ref="BT209:BT213" si="1277">T209*DT209</f>
        <v>111483.58182272159</v>
      </c>
      <c r="BU209" s="215">
        <f t="shared" ref="BU209:BU213" si="1278">U209*DU209</f>
        <v>297308.03245024034</v>
      </c>
      <c r="BV209" s="215">
        <f t="shared" ref="BV209:BV213" si="1279">V209*DV209</f>
        <v>12360375.237431144</v>
      </c>
      <c r="BW209" s="215">
        <f t="shared" ref="BW209:BW213" si="1280">W209*DW209</f>
        <v>955676.34901997005</v>
      </c>
      <c r="BX209" s="215">
        <f t="shared" ref="BX209:BX213" si="1281">X209*DX209</f>
        <v>224776.6773812687</v>
      </c>
      <c r="BY209" s="215">
        <f t="shared" ref="BY209:BY213" si="1282">Y209*DY209</f>
        <v>545492.41948927881</v>
      </c>
      <c r="BZ209" s="215">
        <f t="shared" ref="BZ209:BZ213" si="1283">Z209*DZ209</f>
        <v>613171.83149394777</v>
      </c>
      <c r="CA209" s="215">
        <f t="shared" ref="CA209:CA213" si="1284">AA209*EA209</f>
        <v>541479.65762382431</v>
      </c>
      <c r="CB209" s="215">
        <f t="shared" ref="CB209:CB213" si="1285">AB209*EB209</f>
        <v>463918.58377439802</v>
      </c>
      <c r="CC209" s="215">
        <f t="shared" ref="CC209:CC213" si="1286">AC209*EC209</f>
        <v>260996.99516586226</v>
      </c>
      <c r="CD209" s="215">
        <f t="shared" ref="CD209:CD213" si="1287">AD209*ED209</f>
        <v>331913.04193924216</v>
      </c>
      <c r="CE209" s="215">
        <f t="shared" ref="CE209:CE213" si="1288">AE209*EE209</f>
        <v>338288.41568975244</v>
      </c>
      <c r="CF209" s="215">
        <f t="shared" ref="CF209:CF213" si="1289">AF209*EF209</f>
        <v>994539.67456776823</v>
      </c>
      <c r="CG209" s="215">
        <f t="shared" ref="CG209:CG213" si="1290">AG209*EG209</f>
        <v>484497.32223925286</v>
      </c>
      <c r="CH209" s="215">
        <f t="shared" ref="CH209:CH213" si="1291">AH209*EH209</f>
        <v>283305.62052495388</v>
      </c>
      <c r="CI209" s="215">
        <f t="shared" ref="CI209:CI213" si="1292">AI209*EI209</f>
        <v>242887.13269720812</v>
      </c>
      <c r="CJ209" s="215">
        <f t="shared" ref="CJ209:CJ213" si="1293">AJ209*EJ209</f>
        <v>596118.05731809768</v>
      </c>
      <c r="CK209" s="215">
        <f t="shared" ref="CK209:CK213" si="1294">AK209*EK209</f>
        <v>1473384.4318594602</v>
      </c>
      <c r="CL209" s="215">
        <f t="shared" ref="CL209:CL213" si="1295">AL209*EL209</f>
        <v>400150.61977368838</v>
      </c>
      <c r="CM209" s="215">
        <f t="shared" ref="CM209:CM213" si="1296">AM209*EM209</f>
        <v>1016880.7089180809</v>
      </c>
      <c r="CN209" s="215">
        <f t="shared" ref="CN209:CN213" si="1297">AN209*EN209</f>
        <v>2406519.6960731549</v>
      </c>
      <c r="CO209" s="215">
        <f t="shared" ref="CO209:CO213" si="1298">AO209*EO209</f>
        <v>363697.91846165055</v>
      </c>
      <c r="CP209" s="215">
        <f t="shared" ref="CP209:CP213" si="1299">AP209*EP209</f>
        <v>478202.42673589388</v>
      </c>
      <c r="CQ209" s="215">
        <f t="shared" ref="CQ209:CQ213" si="1300">AQ209*EQ209</f>
        <v>103590.70899907924</v>
      </c>
      <c r="CR209" s="215">
        <f t="shared" ref="CR209:CR213" si="1301">AR209*ER209</f>
        <v>633333.28465944657</v>
      </c>
      <c r="CS209" s="215">
        <f t="shared" ref="CS209:CS213" si="1302">AS209*ES209</f>
        <v>206824.66084174946</v>
      </c>
      <c r="CT209" s="215">
        <f t="shared" ref="CT209:CT213" si="1303">AT209*ET209</f>
        <v>674960.25022555911</v>
      </c>
      <c r="CU209" s="215">
        <f t="shared" ref="CU209:CU213" si="1304">AU209*EU209</f>
        <v>188614.92765430023</v>
      </c>
      <c r="CV209" s="215">
        <f t="shared" ref="CV209:CV213" si="1305">AV209*EV209</f>
        <v>248287.336145045</v>
      </c>
      <c r="CW209" s="215">
        <f t="shared" ref="CW209:CW213" si="1306">AW209*EW209</f>
        <v>3079343.4636654826</v>
      </c>
      <c r="CX209" s="215">
        <f t="shared" ref="CX209:CX213" si="1307">AX209*EX209</f>
        <v>389089.53008165903</v>
      </c>
      <c r="CY209" s="215">
        <f t="shared" ref="CY209:CY213" si="1308">AY209*EY209</f>
        <v>919734.88474433834</v>
      </c>
      <c r="CZ209" s="215">
        <f t="shared" ref="CZ209:CZ213" si="1309">AZ209*EZ209</f>
        <v>415833.16075706109</v>
      </c>
      <c r="DA209" s="215">
        <f t="shared" ref="DA209:DA213" si="1310">BA209*FA209</f>
        <v>1687759.8002214194</v>
      </c>
      <c r="DB209" s="215">
        <f t="shared" ref="DB209:DB213" si="1311">BB209*FB209</f>
        <v>1186284.8572754557</v>
      </c>
      <c r="DC209" s="215">
        <f t="shared" ref="DC209:DC213" si="1312">BC209*FC209</f>
        <v>820798.46065640077</v>
      </c>
      <c r="DD209" s="215">
        <f t="shared" ref="DD209:DD213" si="1313">BD209*FD209</f>
        <v>3427633.955687074</v>
      </c>
      <c r="DE209" s="76">
        <f t="shared" si="1263"/>
        <v>54688863.352472723</v>
      </c>
      <c r="DF209" s="70"/>
      <c r="DG209" s="230">
        <f>'(3) HH &amp; income data inputs'!DG69</f>
        <v>30555.5</v>
      </c>
      <c r="DH209" s="230">
        <f>'(3) HH &amp; income data inputs'!DH69</f>
        <v>30610.2</v>
      </c>
      <c r="DI209" s="230">
        <f>'(3) HH &amp; income data inputs'!DI69</f>
        <v>32276.777777777777</v>
      </c>
      <c r="DJ209" s="230">
        <f>'(3) HH &amp; income data inputs'!DJ69</f>
        <v>27439.111111111109</v>
      </c>
      <c r="DK209" s="230">
        <f>'(3) HH &amp; income data inputs'!DK69</f>
        <v>30931</v>
      </c>
      <c r="DL209" s="230">
        <f>'(3) HH &amp; income data inputs'!DL69</f>
        <v>30678.205047318614</v>
      </c>
      <c r="DM209" s="230">
        <f>'(3) HH &amp; income data inputs'!DM69</f>
        <v>29782.18181818182</v>
      </c>
      <c r="DN209" s="230">
        <f>'(3) HH &amp; income data inputs'!DN69</f>
        <v>31336.105263157893</v>
      </c>
      <c r="DO209" s="230">
        <f>'(3) HH &amp; income data inputs'!DO69</f>
        <v>28464.857142857141</v>
      </c>
      <c r="DP209" s="230">
        <f>'(3) HH &amp; income data inputs'!DP69</f>
        <v>30017.51282051282</v>
      </c>
      <c r="DQ209" s="230">
        <f>'(3) HH &amp; income data inputs'!DQ69</f>
        <v>29538.76923076923</v>
      </c>
      <c r="DR209" s="230">
        <f>'(3) HH &amp; income data inputs'!DR69</f>
        <v>29137.571428571428</v>
      </c>
      <c r="DS209" s="230">
        <f>'(3) HH &amp; income data inputs'!DS69</f>
        <v>28693.344827586207</v>
      </c>
      <c r="DT209" s="230">
        <f>'(3) HH &amp; income data inputs'!DT69</f>
        <v>40011</v>
      </c>
      <c r="DU209" s="230">
        <f>'(3) HH &amp; income data inputs'!DU69</f>
        <v>33014.6</v>
      </c>
      <c r="DV209" s="230">
        <f>'(3) HH &amp; income data inputs'!DV69</f>
        <v>30858.342857142856</v>
      </c>
      <c r="DW209" s="230">
        <f>'(3) HH &amp; income data inputs'!DW69</f>
        <v>31156.941176470587</v>
      </c>
      <c r="DX209" s="230">
        <f>'(3) HH &amp; income data inputs'!DX69</f>
        <v>30644.375</v>
      </c>
      <c r="DY209" s="230">
        <f>'(3) HH &amp; income data inputs'!DY69</f>
        <v>28268.666666666668</v>
      </c>
      <c r="DZ209" s="230">
        <f>'(3) HH &amp; income data inputs'!DZ69</f>
        <v>30823.409090909092</v>
      </c>
      <c r="EA209" s="230">
        <f>'(3) HH &amp; income data inputs'!EA69</f>
        <v>30202.45</v>
      </c>
      <c r="EB209" s="230">
        <f>'(3) HH &amp; income data inputs'!EB69</f>
        <v>28891.5</v>
      </c>
      <c r="EC209" s="230">
        <f>'(3) HH &amp; income data inputs'!EC69</f>
        <v>28741.200000000001</v>
      </c>
      <c r="ED209" s="230">
        <f>'(3) HH &amp; income data inputs'!ED69</f>
        <v>32140.636363636364</v>
      </c>
      <c r="EE209" s="230">
        <f>'(3) HH &amp; income data inputs'!EE69</f>
        <v>26658.642857142859</v>
      </c>
      <c r="EF209" s="230">
        <f>'(3) HH &amp; income data inputs'!EF69</f>
        <v>30606.588235294119</v>
      </c>
      <c r="EG209" s="230">
        <f>'(3) HH &amp; income data inputs'!EG69</f>
        <v>29797.411764705881</v>
      </c>
      <c r="EH209" s="230">
        <f>'(3) HH &amp; income data inputs'!EH69</f>
        <v>31336</v>
      </c>
      <c r="EI209" s="230">
        <f>'(3) HH &amp; income data inputs'!EI69</f>
        <v>26759.1</v>
      </c>
      <c r="EJ209" s="230">
        <f>'(3) HH &amp; income data inputs'!EJ69</f>
        <v>29752.285714285714</v>
      </c>
      <c r="EK209" s="230">
        <f>'(3) HH &amp; income data inputs'!EK69</f>
        <v>30401.528301886792</v>
      </c>
      <c r="EL209" s="230">
        <f>'(3) HH &amp; income data inputs'!EL69</f>
        <v>29984.285714285714</v>
      </c>
      <c r="EM209" s="230">
        <f>'(3) HH &amp; income data inputs'!EM69</f>
        <v>30429.117647058825</v>
      </c>
      <c r="EN209" s="230">
        <f>'(3) HH &amp; income data inputs'!EN69</f>
        <v>29841.581395348836</v>
      </c>
      <c r="EO209" s="230">
        <f>'(3) HH &amp; income data inputs'!EO69</f>
        <v>31617.833333333332</v>
      </c>
      <c r="EP209" s="230">
        <f>'(3) HH &amp; income data inputs'!EP69</f>
        <v>30165.9375</v>
      </c>
      <c r="EQ209" s="230">
        <f>'(3) HH &amp; income data inputs'!EQ69</f>
        <v>26461.5</v>
      </c>
      <c r="ER209" s="230">
        <f>'(3) HH &amp; income data inputs'!ER69</f>
        <v>27761.869565217392</v>
      </c>
      <c r="ES209" s="230">
        <f>'(3) HH &amp; income data inputs'!ES69</f>
        <v>29708.285714285714</v>
      </c>
      <c r="ET209" s="230">
        <f>'(3) HH &amp; income data inputs'!ET69</f>
        <v>29634.391304347828</v>
      </c>
      <c r="EU209" s="230">
        <f>'(3) HH &amp; income data inputs'!EU69</f>
        <v>31920.5</v>
      </c>
      <c r="EV209" s="230">
        <f>'(3) HH &amp; income data inputs'!EV69</f>
        <v>31272.25</v>
      </c>
      <c r="EW209" s="230">
        <f>'(3) HH &amp; income data inputs'!EW69</f>
        <v>30975.480392156864</v>
      </c>
      <c r="EX209" s="230">
        <f>'(3) HH &amp; income data inputs'!EX69</f>
        <v>30453.846153846152</v>
      </c>
      <c r="EY209" s="230">
        <f>'(3) HH &amp; income data inputs'!EY69</f>
        <v>32639.766666666666</v>
      </c>
      <c r="EZ209" s="230">
        <f>'(3) HH &amp; income data inputs'!EZ69</f>
        <v>31343.928571428572</v>
      </c>
      <c r="FA209" s="230">
        <f>'(3) HH &amp; income data inputs'!FA69</f>
        <v>30991.821428571428</v>
      </c>
      <c r="FB209" s="230">
        <f>'(3) HH &amp; income data inputs'!FB69</f>
        <v>28557.159090909092</v>
      </c>
      <c r="FC209" s="230">
        <f>'(3) HH &amp; income data inputs'!FC69</f>
        <v>30525.285714285714</v>
      </c>
      <c r="FD209" s="230">
        <f>'(3) HH &amp; income data inputs'!FD69</f>
        <v>30130.991452991453</v>
      </c>
      <c r="FE209" s="231">
        <f t="shared" ref="FE209:FE223" si="1314">DE209/BE209</f>
        <v>30394.79674437155</v>
      </c>
      <c r="FF209" s="70"/>
    </row>
    <row r="210" spans="1:162">
      <c r="A210" s="1" t="s">
        <v>375</v>
      </c>
      <c r="B210" s="2" t="s">
        <v>279</v>
      </c>
      <c r="C210" s="37" t="s">
        <v>477</v>
      </c>
      <c r="D210" s="1">
        <v>6</v>
      </c>
      <c r="E210" s="2">
        <v>4</v>
      </c>
      <c r="F210" s="96" t="s">
        <v>306</v>
      </c>
      <c r="G210" s="243">
        <f>G$207*'(3) HH &amp; income data inputs'!G70</f>
        <v>11.265931439108412</v>
      </c>
      <c r="H210" s="243">
        <f>H$207*'(3) HH &amp; income data inputs'!H70</f>
        <v>16.272503535621613</v>
      </c>
      <c r="I210" s="243">
        <f>I$207*'(3) HH &amp; income data inputs'!I70</f>
        <v>22.208209322296575</v>
      </c>
      <c r="J210" s="243">
        <f>J$207*'(3) HH &amp; income data inputs'!J70</f>
        <v>9.4229217106880263</v>
      </c>
      <c r="K210" s="243">
        <f>K$207*'(3) HH &amp; income data inputs'!K70</f>
        <v>20.678235744805541</v>
      </c>
      <c r="L210" s="243">
        <f>L$207*'(3) HH &amp; income data inputs'!L70</f>
        <v>519.17791179448102</v>
      </c>
      <c r="M210" s="243">
        <f>M$207*'(3) HH &amp; income data inputs'!M70</f>
        <v>42.28702931219987</v>
      </c>
      <c r="N210" s="243">
        <f>N$207*'(3) HH &amp; income data inputs'!N70</f>
        <v>43.354585386441308</v>
      </c>
      <c r="O210" s="243">
        <f>O$207*'(3) HH &amp; income data inputs'!O70</f>
        <v>67.908358756588029</v>
      </c>
      <c r="P210" s="243">
        <f>P$207*'(3) HH &amp; income data inputs'!P70</f>
        <v>81.80924025332277</v>
      </c>
      <c r="Q210" s="243">
        <f>Q$207*'(3) HH &amp; income data inputs'!Q70</f>
        <v>66.850863599049021</v>
      </c>
      <c r="R210" s="243">
        <f>R$207*'(3) HH &amp; income data inputs'!R70</f>
        <v>25.315725737130645</v>
      </c>
      <c r="S210" s="243">
        <f>S$207*'(3) HH &amp; income data inputs'!S70</f>
        <v>48.161265984907345</v>
      </c>
      <c r="T210" s="243">
        <f>T$207*'(3) HH &amp; income data inputs'!T70</f>
        <v>9.2877443555290284</v>
      </c>
      <c r="U210" s="243">
        <f>U$207*'(3) HH &amp; income data inputs'!U70</f>
        <v>13.508025197196408</v>
      </c>
      <c r="V210" s="243">
        <f>V$207*'(3) HH &amp; income data inputs'!V70</f>
        <v>709.54950337184209</v>
      </c>
      <c r="W210" s="243">
        <f>W$207*'(3) HH &amp; income data inputs'!W70</f>
        <v>53.226648194886451</v>
      </c>
      <c r="X210" s="243">
        <f>X$207*'(3) HH &amp; income data inputs'!X70</f>
        <v>20.171266759347809</v>
      </c>
      <c r="Y210" s="243">
        <f>Y$207*'(3) HH &amp; income data inputs'!Y70</f>
        <v>41.350104738238784</v>
      </c>
      <c r="Z210" s="243">
        <f>Z$207*'(3) HH &amp; income data inputs'!Z70</f>
        <v>44.30726313855827</v>
      </c>
      <c r="AA210" s="243">
        <f>AA$207*'(3) HH &amp; income data inputs'!AA70</f>
        <v>42.131588510732975</v>
      </c>
      <c r="AB210" s="243">
        <f>AB$207*'(3) HH &amp; income data inputs'!AB70</f>
        <v>29.438326275423442</v>
      </c>
      <c r="AC210" s="243">
        <f>AC$207*'(3) HH &amp; income data inputs'!AC70</f>
        <v>28.150901319853482</v>
      </c>
      <c r="AD210" s="243">
        <f>AD$207*'(3) HH &amp; income data inputs'!AD70</f>
        <v>15.959749942630305</v>
      </c>
      <c r="AE210" s="243">
        <f>AE$207*'(3) HH &amp; income data inputs'!AE70</f>
        <v>27.192072446868139</v>
      </c>
      <c r="AF210" s="243">
        <f>AF$207*'(3) HH &amp; income data inputs'!AF70</f>
        <v>77.412892303069341</v>
      </c>
      <c r="AG210" s="243">
        <f>AG$207*'(3) HH &amp; income data inputs'!AG70</f>
        <v>23.911340613834049</v>
      </c>
      <c r="AH210" s="243">
        <f>AH$207*'(3) HH &amp; income data inputs'!AH70</f>
        <v>47.916766300174096</v>
      </c>
      <c r="AI210" s="243">
        <f>AI$207*'(3) HH &amp; income data inputs'!AI70</f>
        <v>23.599693002109234</v>
      </c>
      <c r="AJ210" s="243">
        <f>AJ$207*'(3) HH &amp; income data inputs'!AJ70</f>
        <v>50.567154564930071</v>
      </c>
      <c r="AK210" s="243">
        <f>AK$207*'(3) HH &amp; income data inputs'!AK70</f>
        <v>102.41482172771823</v>
      </c>
      <c r="AL210" s="243">
        <f>AL$207*'(3) HH &amp; income data inputs'!AL70</f>
        <v>32.410122140896192</v>
      </c>
      <c r="AM210" s="243">
        <f>AM$207*'(3) HH &amp; income data inputs'!AM70</f>
        <v>47.178374069020464</v>
      </c>
      <c r="AN210" s="243">
        <f>AN$207*'(3) HH &amp; income data inputs'!AN70</f>
        <v>137.84355656488131</v>
      </c>
      <c r="AO210" s="243">
        <f>AO$207*'(3) HH &amp; income data inputs'!AO70</f>
        <v>10.544358149878908</v>
      </c>
      <c r="AP210" s="243">
        <f>AP$207*'(3) HH &amp; income data inputs'!AP70</f>
        <v>54.492615782441213</v>
      </c>
      <c r="AQ210" s="243">
        <f>AQ$207*'(3) HH &amp; income data inputs'!AQ70</f>
        <v>20.552546992618183</v>
      </c>
      <c r="AR210" s="243">
        <f>AR$207*'(3) HH &amp; income data inputs'!AR70</f>
        <v>45.626126379683335</v>
      </c>
      <c r="AS210" s="243">
        <f>AS$207*'(3) HH &amp; income data inputs'!AS70</f>
        <v>20.885553225539478</v>
      </c>
      <c r="AT210" s="243">
        <f>AT$207*'(3) HH &amp; income data inputs'!AT70</f>
        <v>60.406571189700436</v>
      </c>
      <c r="AU210" s="243">
        <f>AU$207*'(3) HH &amp; income data inputs'!AU70</f>
        <v>15.757057076532865</v>
      </c>
      <c r="AV210" s="243">
        <f>AV$207*'(3) HH &amp; income data inputs'!AV70</f>
        <v>30.765724486151441</v>
      </c>
      <c r="AW210" s="243">
        <f>AW$207*'(3) HH &amp; income data inputs'!AW70</f>
        <v>181.28123612059372</v>
      </c>
      <c r="AX210" s="243">
        <f>AX$207*'(3) HH &amp; income data inputs'!AX70</f>
        <v>26.535532488519305</v>
      </c>
      <c r="AY210" s="243">
        <f>AY$207*'(3) HH &amp; income data inputs'!AY70</f>
        <v>50.721036380156178</v>
      </c>
      <c r="AZ210" s="243">
        <f>AZ$207*'(3) HH &amp; income data inputs'!AZ70</f>
        <v>31.271707450709332</v>
      </c>
      <c r="BA210" s="243">
        <f>BA$207*'(3) HH &amp; income data inputs'!BA70</f>
        <v>134.20064304439529</v>
      </c>
      <c r="BB210" s="243">
        <f>BB$207*'(3) HH &amp; income data inputs'!BB70</f>
        <v>97.243041507162218</v>
      </c>
      <c r="BC210" s="243">
        <f>BC$207*'(3) HH &amp; income data inputs'!BC70</f>
        <v>60.500548750395751</v>
      </c>
      <c r="BD210" s="243">
        <f>BD$207*'(3) HH &amp; income data inputs'!BD70</f>
        <v>223.62635677041698</v>
      </c>
      <c r="BE210" s="76">
        <f t="shared" si="1152"/>
        <v>3616.6513539092748</v>
      </c>
      <c r="BF210" s="215"/>
      <c r="BG210" s="215">
        <f t="shared" si="1264"/>
        <v>177565.16189464746</v>
      </c>
      <c r="BH210" s="215">
        <f t="shared" si="1265"/>
        <v>236064.30476328856</v>
      </c>
      <c r="BI210" s="215">
        <f t="shared" si="1266"/>
        <v>277087.20100401889</v>
      </c>
      <c r="BJ210" s="215">
        <f t="shared" si="1267"/>
        <v>130057.05003525829</v>
      </c>
      <c r="BK210" s="215">
        <f t="shared" si="1268"/>
        <v>290091.20958465058</v>
      </c>
      <c r="BL210" s="215">
        <f t="shared" si="1269"/>
        <v>7453672.3749563191</v>
      </c>
      <c r="BM210" s="215">
        <f t="shared" si="1270"/>
        <v>562390.8306381267</v>
      </c>
      <c r="BN210" s="215">
        <f t="shared" si="1271"/>
        <v>621511.5437893027</v>
      </c>
      <c r="BO210" s="215">
        <f t="shared" si="1272"/>
        <v>904918.65532737866</v>
      </c>
      <c r="BP210" s="215">
        <f t="shared" si="1273"/>
        <v>1169711.3381502936</v>
      </c>
      <c r="BQ210" s="215">
        <f t="shared" si="1274"/>
        <v>960738.95096241997</v>
      </c>
      <c r="BR210" s="215">
        <f t="shared" si="1275"/>
        <v>347882.8609890946</v>
      </c>
      <c r="BS210" s="215">
        <f t="shared" si="1276"/>
        <v>690642.54995802103</v>
      </c>
      <c r="BT210" s="215">
        <f t="shared" si="1277"/>
        <v>144279.53591653015</v>
      </c>
      <c r="BU210" s="215">
        <f t="shared" si="1278"/>
        <v>187838.09571714752</v>
      </c>
      <c r="BV210" s="215">
        <f t="shared" si="1279"/>
        <v>10034258.924460361</v>
      </c>
      <c r="BW210" s="215">
        <f t="shared" si="1280"/>
        <v>727072.40575583058</v>
      </c>
      <c r="BX210" s="215">
        <f t="shared" si="1281"/>
        <v>261299.5064763533</v>
      </c>
      <c r="BY210" s="215">
        <f t="shared" si="1282"/>
        <v>561103.46236478863</v>
      </c>
      <c r="BZ210" s="215">
        <f t="shared" si="1283"/>
        <v>606004.00139396102</v>
      </c>
      <c r="CA210" s="215">
        <f t="shared" si="1284"/>
        <v>591813.45964249782</v>
      </c>
      <c r="CB210" s="215">
        <f t="shared" si="1285"/>
        <v>463952.48245313944</v>
      </c>
      <c r="CC210" s="215">
        <f t="shared" si="1286"/>
        <v>359449.77801729948</v>
      </c>
      <c r="CD210" s="215">
        <f t="shared" si="1287"/>
        <v>229228.01080835875</v>
      </c>
      <c r="CE210" s="215">
        <f t="shared" si="1288"/>
        <v>358028.04748134891</v>
      </c>
      <c r="CF210" s="215">
        <f t="shared" si="1289"/>
        <v>1090157.9765681359</v>
      </c>
      <c r="CG210" s="215">
        <f t="shared" si="1290"/>
        <v>353932.7944050979</v>
      </c>
      <c r="CH210" s="215">
        <f t="shared" si="1291"/>
        <v>670407.99775538675</v>
      </c>
      <c r="CI210" s="215">
        <f t="shared" si="1292"/>
        <v>318852.72910999763</v>
      </c>
      <c r="CJ210" s="215">
        <f t="shared" si="1293"/>
        <v>693582.90840160463</v>
      </c>
      <c r="CK210" s="215">
        <f t="shared" si="1294"/>
        <v>1401892.4853671552</v>
      </c>
      <c r="CL210" s="215">
        <f t="shared" si="1295"/>
        <v>456226.80374964426</v>
      </c>
      <c r="CM210" s="215">
        <f t="shared" si="1296"/>
        <v>646504.91752364952</v>
      </c>
      <c r="CN210" s="215">
        <f t="shared" si="1297"/>
        <v>1985597.048443811</v>
      </c>
      <c r="CO210" s="215">
        <f t="shared" si="1298"/>
        <v>147459.97299201565</v>
      </c>
      <c r="CP210" s="215">
        <f t="shared" si="1299"/>
        <v>757476.0918460727</v>
      </c>
      <c r="CQ210" s="215">
        <f t="shared" si="1300"/>
        <v>285692.14750995999</v>
      </c>
      <c r="CR210" s="215">
        <f t="shared" si="1301"/>
        <v>653978.11497394065</v>
      </c>
      <c r="CS210" s="215">
        <f t="shared" si="1302"/>
        <v>279386.04549804161</v>
      </c>
      <c r="CT210" s="215">
        <f t="shared" si="1303"/>
        <v>794502.87406665867</v>
      </c>
      <c r="CU210" s="215">
        <f t="shared" si="1304"/>
        <v>223264.69616559602</v>
      </c>
      <c r="CV210" s="215">
        <f t="shared" si="1305"/>
        <v>423406.83236294438</v>
      </c>
      <c r="CW210" s="215">
        <f t="shared" si="1306"/>
        <v>2639240.3792494652</v>
      </c>
      <c r="CX210" s="215">
        <f t="shared" si="1307"/>
        <v>359002.1674296764</v>
      </c>
      <c r="CY210" s="215">
        <f t="shared" si="1308"/>
        <v>681754.59988400002</v>
      </c>
      <c r="CZ210" s="215">
        <f t="shared" si="1309"/>
        <v>441672.11975883355</v>
      </c>
      <c r="DA210" s="215">
        <f t="shared" si="1310"/>
        <v>1861759.6861443287</v>
      </c>
      <c r="DB210" s="215">
        <f t="shared" si="1311"/>
        <v>1348103.8870937673</v>
      </c>
      <c r="DC210" s="215">
        <f t="shared" si="1312"/>
        <v>832173.5241476458</v>
      </c>
      <c r="DD210" s="215">
        <f t="shared" si="1313"/>
        <v>3188385.8394634817</v>
      </c>
      <c r="DE210" s="76">
        <f t="shared" si="1263"/>
        <v>50881076.38245137</v>
      </c>
      <c r="DF210" s="70"/>
      <c r="DG210" s="230">
        <f>'(3) HH &amp; income data inputs'!DG70</f>
        <v>15761.25</v>
      </c>
      <c r="DH210" s="230">
        <f>'(3) HH &amp; income data inputs'!DH70</f>
        <v>14506.944444444445</v>
      </c>
      <c r="DI210" s="230">
        <f>'(3) HH &amp; income data inputs'!DI70</f>
        <v>12476.791666666666</v>
      </c>
      <c r="DJ210" s="230">
        <f>'(3) HH &amp; income data inputs'!DJ70</f>
        <v>13802.2</v>
      </c>
      <c r="DK210" s="230">
        <f>'(3) HH &amp; income data inputs'!DK70</f>
        <v>14028.818181818182</v>
      </c>
      <c r="DL210" s="230">
        <f>'(3) HH &amp; income data inputs'!DL70</f>
        <v>14356.68237347295</v>
      </c>
      <c r="DM210" s="230">
        <f>'(3) HH &amp; income data inputs'!DM70</f>
        <v>13299.369565217392</v>
      </c>
      <c r="DN210" s="230">
        <f>'(3) HH &amp; income data inputs'!DN70</f>
        <v>14335.54347826087</v>
      </c>
      <c r="DO210" s="230">
        <f>'(3) HH &amp; income data inputs'!DO70</f>
        <v>13325.585714285715</v>
      </c>
      <c r="DP210" s="230">
        <f>'(3) HH &amp; income data inputs'!DP70</f>
        <v>14298.034482758621</v>
      </c>
      <c r="DQ210" s="230">
        <f>'(3) HH &amp; income data inputs'!DQ70</f>
        <v>14371.376811594202</v>
      </c>
      <c r="DR210" s="230">
        <f>'(3) HH &amp; income data inputs'!DR70</f>
        <v>13741.76923076923</v>
      </c>
      <c r="DS210" s="230">
        <f>'(3) HH &amp; income data inputs'!DS70</f>
        <v>14340.207547169812</v>
      </c>
      <c r="DT210" s="230">
        <f>'(3) HH &amp; income data inputs'!DT70</f>
        <v>15534.4</v>
      </c>
      <c r="DU210" s="230">
        <f>'(3) HH &amp; income data inputs'!DU70</f>
        <v>13905.666666666666</v>
      </c>
      <c r="DV210" s="230">
        <f>'(3) HH &amp; income data inputs'!DV70</f>
        <v>14141.732009925558</v>
      </c>
      <c r="DW210" s="230">
        <f>'(3) HH &amp; income data inputs'!DW70</f>
        <v>13659.93220338983</v>
      </c>
      <c r="DX210" s="230">
        <f>'(3) HH &amp; income data inputs'!DX70</f>
        <v>12954.045454545454</v>
      </c>
      <c r="DY210" s="230">
        <f>'(3) HH &amp; income data inputs'!DY70</f>
        <v>13569.577777777778</v>
      </c>
      <c r="DZ210" s="230">
        <f>'(3) HH &amp; income data inputs'!DZ70</f>
        <v>13677.306122448979</v>
      </c>
      <c r="EA210" s="230">
        <f>'(3) HH &amp; income data inputs'!EA70</f>
        <v>14046.787234042553</v>
      </c>
      <c r="EB210" s="230">
        <f>'(3) HH &amp; income data inputs'!EB70</f>
        <v>15760.151515151516</v>
      </c>
      <c r="EC210" s="230">
        <f>'(3) HH &amp; income data inputs'!EC70</f>
        <v>12768.677419354839</v>
      </c>
      <c r="ED210" s="230">
        <f>'(3) HH &amp; income data inputs'!ED70</f>
        <v>14362.882352941177</v>
      </c>
      <c r="EE210" s="230">
        <f>'(3) HH &amp; income data inputs'!EE70</f>
        <v>13166.633333333333</v>
      </c>
      <c r="EF210" s="230">
        <f>'(3) HH &amp; income data inputs'!EF70</f>
        <v>14082.382716049382</v>
      </c>
      <c r="EG210" s="230">
        <f>'(3) HH &amp; income data inputs'!EG70</f>
        <v>14801.88</v>
      </c>
      <c r="EH210" s="230">
        <f>'(3) HH &amp; income data inputs'!EH70</f>
        <v>13991.094339622641</v>
      </c>
      <c r="EI210" s="230">
        <f>'(3) HH &amp; income data inputs'!EI70</f>
        <v>13510.884615384615</v>
      </c>
      <c r="EJ210" s="230">
        <f>'(3) HH &amp; income data inputs'!EJ70</f>
        <v>13716.075471698114</v>
      </c>
      <c r="EK210" s="230">
        <f>'(3) HH &amp; income data inputs'!EK70</f>
        <v>13688.375</v>
      </c>
      <c r="EL210" s="230">
        <f>'(3) HH &amp; income data inputs'!EL70</f>
        <v>14076.676470588236</v>
      </c>
      <c r="EM210" s="230">
        <f>'(3) HH &amp; income data inputs'!EM70</f>
        <v>13703.416666666666</v>
      </c>
      <c r="EN210" s="230">
        <f>'(3) HH &amp; income data inputs'!EN70</f>
        <v>14404.714285714286</v>
      </c>
      <c r="EO210" s="230">
        <f>'(3) HH &amp; income data inputs'!EO70</f>
        <v>13984.727272727272</v>
      </c>
      <c r="EP210" s="230">
        <f>'(3) HH &amp; income data inputs'!EP70</f>
        <v>13900.527272727273</v>
      </c>
      <c r="EQ210" s="230">
        <f>'(3) HH &amp; income data inputs'!EQ70</f>
        <v>13900.571428571429</v>
      </c>
      <c r="ER210" s="230">
        <f>'(3) HH &amp; income data inputs'!ER70</f>
        <v>14333.41304347826</v>
      </c>
      <c r="ES210" s="230">
        <f>'(3) HH &amp; income data inputs'!ES70</f>
        <v>13377</v>
      </c>
      <c r="ET210" s="230">
        <f>'(3) HH &amp; income data inputs'!ET70</f>
        <v>13152.590163934427</v>
      </c>
      <c r="EU210" s="230">
        <f>'(3) HH &amp; income data inputs'!EU70</f>
        <v>14169.1875</v>
      </c>
      <c r="EV210" s="230">
        <f>'(3) HH &amp; income data inputs'!EV70</f>
        <v>13762.290322580646</v>
      </c>
      <c r="EW210" s="230">
        <f>'(3) HH &amp; income data inputs'!EW70</f>
        <v>14558.817204301075</v>
      </c>
      <c r="EX210" s="230">
        <f>'(3) HH &amp; income data inputs'!EX70</f>
        <v>13529.111111111111</v>
      </c>
      <c r="EY210" s="230">
        <f>'(3) HH &amp; income data inputs'!EY70</f>
        <v>13441.259259259259</v>
      </c>
      <c r="EZ210" s="230">
        <f>'(3) HH &amp; income data inputs'!EZ70</f>
        <v>14123.69696969697</v>
      </c>
      <c r="FA210" s="230">
        <f>'(3) HH &amp; income data inputs'!FA70</f>
        <v>13872.95652173913</v>
      </c>
      <c r="FB210" s="230">
        <f>'(3) HH &amp; income data inputs'!FB70</f>
        <v>13863.242718446601</v>
      </c>
      <c r="FC210" s="230">
        <f>'(3) HH &amp; income data inputs'!FC70</f>
        <v>13754.809523809523</v>
      </c>
      <c r="FD210" s="230">
        <f>'(3) HH &amp; income data inputs'!FD70</f>
        <v>14257.647826086957</v>
      </c>
      <c r="FE210" s="231">
        <f t="shared" si="1314"/>
        <v>14068.559947713375</v>
      </c>
      <c r="FF210" s="70"/>
    </row>
    <row r="211" spans="1:162">
      <c r="A211" s="1" t="s">
        <v>375</v>
      </c>
      <c r="B211" s="2" t="s">
        <v>263</v>
      </c>
      <c r="C211" s="37" t="s">
        <v>477</v>
      </c>
      <c r="D211" s="1">
        <v>6</v>
      </c>
      <c r="E211" s="2">
        <v>4</v>
      </c>
      <c r="F211" s="96" t="s">
        <v>306</v>
      </c>
      <c r="G211" s="243">
        <f>G$207*'(3) HH &amp; income data inputs'!G71</f>
        <v>29.103656217696731</v>
      </c>
      <c r="H211" s="243">
        <f>H$207*'(3) HH &amp; income data inputs'!H71</f>
        <v>41.585286813255237</v>
      </c>
      <c r="I211" s="243">
        <f>I$207*'(3) HH &amp; income data inputs'!I71</f>
        <v>46.267102754784531</v>
      </c>
      <c r="J211" s="243">
        <f>J$207*'(3) HH &amp; income data inputs'!J71</f>
        <v>23.557304276720064</v>
      </c>
      <c r="K211" s="243">
        <f>K$207*'(3) HH &amp; income data inputs'!K71</f>
        <v>46.056070522521431</v>
      </c>
      <c r="L211" s="243">
        <f>L$207*'(3) HH &amp; income data inputs'!L71</f>
        <v>1078.222888368992</v>
      </c>
      <c r="M211" s="243">
        <f>M$207*'(3) HH &amp; income data inputs'!M71</f>
        <v>70.784809935638918</v>
      </c>
      <c r="N211" s="243">
        <f>N$207*'(3) HH &amp; income data inputs'!N71</f>
        <v>101.7890265594709</v>
      </c>
      <c r="O211" s="243">
        <f>O$207*'(3) HH &amp; income data inputs'!O71</f>
        <v>104.77289636730725</v>
      </c>
      <c r="P211" s="243">
        <f>P$207*'(3) HH &amp; income data inputs'!P71</f>
        <v>139.16974204013528</v>
      </c>
      <c r="Q211" s="243">
        <f>Q$207*'(3) HH &amp; income data inputs'!Q71</f>
        <v>93.978750276923975</v>
      </c>
      <c r="R211" s="243">
        <f>R$207*'(3) HH &amp; income data inputs'!R71</f>
        <v>66.210359620187845</v>
      </c>
      <c r="S211" s="243">
        <f>S$207*'(3) HH &amp; income data inputs'!S71</f>
        <v>140.84898542755923</v>
      </c>
      <c r="T211" s="243">
        <f>T$207*'(3) HH &amp; income data inputs'!T71</f>
        <v>28.792007502139988</v>
      </c>
      <c r="U211" s="243">
        <f>U$207*'(3) HH &amp; income data inputs'!U71</f>
        <v>54.032100788785634</v>
      </c>
      <c r="V211" s="243">
        <f>V$207*'(3) HH &amp; income data inputs'!V71</f>
        <v>1217.5024356864237</v>
      </c>
      <c r="W211" s="243">
        <f>W$207*'(3) HH &amp; income data inputs'!W71</f>
        <v>111.86617586721898</v>
      </c>
      <c r="X211" s="243">
        <f>X$207*'(3) HH &amp; income data inputs'!X71</f>
        <v>49.511291136580979</v>
      </c>
      <c r="Y211" s="243">
        <f>Y$207*'(3) HH &amp; income data inputs'!Y71</f>
        <v>113.02361961785267</v>
      </c>
      <c r="Z211" s="243">
        <f>Z$207*'(3) HH &amp; income data inputs'!Z71</f>
        <v>122.07103109602788</v>
      </c>
      <c r="AA211" s="243">
        <f>AA$207*'(3) HH &amp; income data inputs'!AA71</f>
        <v>84.26317702146595</v>
      </c>
      <c r="AB211" s="243">
        <f>AB$207*'(3) HH &amp; income data inputs'!AB71</f>
        <v>89.207049319464986</v>
      </c>
      <c r="AC211" s="243">
        <f>AC$207*'(3) HH &amp; income data inputs'!AC71</f>
        <v>66.290832140300139</v>
      </c>
      <c r="AD211" s="243">
        <f>AD$207*'(3) HH &amp; income data inputs'!AD71</f>
        <v>57.26733802943815</v>
      </c>
      <c r="AE211" s="243">
        <f>AE$207*'(3) HH &amp; income data inputs'!AE71</f>
        <v>58.009754553318693</v>
      </c>
      <c r="AF211" s="243">
        <f>AF$207*'(3) HH &amp; income data inputs'!AF71</f>
        <v>173.94007900195825</v>
      </c>
      <c r="AG211" s="243">
        <f>AG$207*'(3) HH &amp; income data inputs'!AG71</f>
        <v>50.692042101328184</v>
      </c>
      <c r="AH211" s="243">
        <f>AH$207*'(3) HH &amp; income data inputs'!AH71</f>
        <v>115.7235110645714</v>
      </c>
      <c r="AI211" s="243">
        <f>AI$207*'(3) HH &amp; income data inputs'!AI71</f>
        <v>59.906913005354205</v>
      </c>
      <c r="AJ211" s="243">
        <f>AJ$207*'(3) HH &amp; income data inputs'!AJ71</f>
        <v>81.098266755076537</v>
      </c>
      <c r="AK211" s="243">
        <f>AK$207*'(3) HH &amp; income data inputs'!AK71</f>
        <v>160.93757700070009</v>
      </c>
      <c r="AL211" s="243">
        <f>AL$207*'(3) HH &amp; income data inputs'!AL71</f>
        <v>80.072066465743532</v>
      </c>
      <c r="AM211" s="243">
        <f>AM$207*'(3) HH &amp; income data inputs'!AM71</f>
        <v>127.7747631035971</v>
      </c>
      <c r="AN211" s="243">
        <f>AN$207*'(3) HH &amp; income data inputs'!AN71</f>
        <v>297.25447232018621</v>
      </c>
      <c r="AO211" s="243">
        <f>AO$207*'(3) HH &amp; income data inputs'!AO71</f>
        <v>30.674496436011371</v>
      </c>
      <c r="AP211" s="243">
        <f>AP$207*'(3) HH &amp; income data inputs'!AP71</f>
        <v>134.745377207491</v>
      </c>
      <c r="AQ211" s="243">
        <f>AQ$207*'(3) HH &amp; income data inputs'!AQ71</f>
        <v>57.742870122117743</v>
      </c>
      <c r="AR211" s="243">
        <f>AR$207*'(3) HH &amp; income data inputs'!AR71</f>
        <v>105.13846513579203</v>
      </c>
      <c r="AS211" s="243">
        <f>AS$207*'(3) HH &amp; income data inputs'!AS71</f>
        <v>64.645759983812667</v>
      </c>
      <c r="AT211" s="243">
        <f>AT$207*'(3) HH &amp; income data inputs'!AT71</f>
        <v>134.67694560326655</v>
      </c>
      <c r="AU211" s="243">
        <f>AU$207*'(3) HH &amp; income data inputs'!AU71</f>
        <v>37.423010556765554</v>
      </c>
      <c r="AV211" s="243">
        <f>AV$207*'(3) HH &amp; income data inputs'!AV71</f>
        <v>92.297173458454324</v>
      </c>
      <c r="AW211" s="243">
        <f>AW$207*'(3) HH &amp; income data inputs'!AW71</f>
        <v>398.62379340496148</v>
      </c>
      <c r="AX211" s="243">
        <f>AX$207*'(3) HH &amp; income data inputs'!AX71</f>
        <v>114.98730745025033</v>
      </c>
      <c r="AY211" s="243">
        <f>AY$207*'(3) HH &amp; income data inputs'!AY71</f>
        <v>98.624237405859247</v>
      </c>
      <c r="AZ211" s="243">
        <f>AZ$207*'(3) HH &amp; income data inputs'!AZ71</f>
        <v>76.757827379013818</v>
      </c>
      <c r="BA211" s="243">
        <f>BA$207*'(3) HH &amp; income data inputs'!BA71</f>
        <v>265.48388080521676</v>
      </c>
      <c r="BB211" s="243">
        <f>BB$207*'(3) HH &amp; income data inputs'!BB71</f>
        <v>242.63555016835619</v>
      </c>
      <c r="BC211" s="243">
        <f>BC$207*'(3) HH &amp; income data inputs'!BC71</f>
        <v>143.08859942553917</v>
      </c>
      <c r="BD211" s="243">
        <f>BD$207*'(3) HH &amp; income data inputs'!BD71</f>
        <v>409.3334617406328</v>
      </c>
      <c r="BE211" s="76">
        <f t="shared" si="1152"/>
        <v>7588.4621390422681</v>
      </c>
      <c r="BF211" s="215"/>
      <c r="BG211" s="215">
        <f t="shared" si="1264"/>
        <v>194002.15586430664</v>
      </c>
      <c r="BH211" s="215">
        <f t="shared" si="1265"/>
        <v>288630.81937916577</v>
      </c>
      <c r="BI211" s="215">
        <f t="shared" si="1266"/>
        <v>311845.82461957831</v>
      </c>
      <c r="BJ211" s="215">
        <f t="shared" si="1267"/>
        <v>158558.56133357633</v>
      </c>
      <c r="BK211" s="215">
        <f t="shared" si="1268"/>
        <v>331950.53817078308</v>
      </c>
      <c r="BL211" s="215">
        <f t="shared" si="1269"/>
        <v>7845981.507715242</v>
      </c>
      <c r="BM211" s="215">
        <f t="shared" si="1270"/>
        <v>511245.58796826686</v>
      </c>
      <c r="BN211" s="215">
        <f t="shared" si="1271"/>
        <v>690805.36611064919</v>
      </c>
      <c r="BO211" s="215">
        <f t="shared" si="1272"/>
        <v>730125.45024615352</v>
      </c>
      <c r="BP211" s="215">
        <f t="shared" si="1273"/>
        <v>978118.79915748595</v>
      </c>
      <c r="BQ211" s="215">
        <f t="shared" si="1274"/>
        <v>689521.12192869559</v>
      </c>
      <c r="BR211" s="215">
        <f t="shared" si="1275"/>
        <v>458115.32030263444</v>
      </c>
      <c r="BS211" s="215">
        <f t="shared" si="1276"/>
        <v>998546.61043085158</v>
      </c>
      <c r="BT211" s="215">
        <f t="shared" si="1277"/>
        <v>209316.96576612216</v>
      </c>
      <c r="BU211" s="215">
        <f t="shared" si="1278"/>
        <v>371827.30478810723</v>
      </c>
      <c r="BV211" s="215">
        <f t="shared" si="1279"/>
        <v>8464045.240854647</v>
      </c>
      <c r="BW211" s="215">
        <f t="shared" si="1280"/>
        <v>891338.863551046</v>
      </c>
      <c r="BX211" s="215">
        <f t="shared" si="1281"/>
        <v>343852.24944050773</v>
      </c>
      <c r="BY211" s="215">
        <f t="shared" si="1282"/>
        <v>778660.14676090889</v>
      </c>
      <c r="BZ211" s="215">
        <f t="shared" si="1283"/>
        <v>857266.873733285</v>
      </c>
      <c r="CA211" s="215">
        <f t="shared" si="1284"/>
        <v>575770.28858767683</v>
      </c>
      <c r="CB211" s="215">
        <f t="shared" si="1285"/>
        <v>633675.13827687397</v>
      </c>
      <c r="CC211" s="215">
        <f t="shared" si="1286"/>
        <v>460553.28606075776</v>
      </c>
      <c r="CD211" s="215">
        <f t="shared" si="1287"/>
        <v>392122.6068110452</v>
      </c>
      <c r="CE211" s="215">
        <f t="shared" si="1288"/>
        <v>412239.97591625503</v>
      </c>
      <c r="CF211" s="215">
        <f t="shared" si="1289"/>
        <v>1237190.8633490989</v>
      </c>
      <c r="CG211" s="215">
        <f t="shared" si="1290"/>
        <v>370750.11848561972</v>
      </c>
      <c r="CH211" s="215">
        <f t="shared" si="1291"/>
        <v>820464.32391899789</v>
      </c>
      <c r="CI211" s="215">
        <f t="shared" si="1292"/>
        <v>415631.43938964722</v>
      </c>
      <c r="CJ211" s="215">
        <f t="shared" si="1293"/>
        <v>556830.24051291496</v>
      </c>
      <c r="CK211" s="215">
        <f t="shared" si="1294"/>
        <v>1155749.434361198</v>
      </c>
      <c r="CL211" s="215">
        <f t="shared" si="1295"/>
        <v>543804.67320766475</v>
      </c>
      <c r="CM211" s="215">
        <f t="shared" si="1296"/>
        <v>901157.07174073916</v>
      </c>
      <c r="CN211" s="215">
        <f t="shared" si="1297"/>
        <v>2180716.0093283043</v>
      </c>
      <c r="CO211" s="215">
        <f t="shared" si="1298"/>
        <v>208484.96649543304</v>
      </c>
      <c r="CP211" s="215">
        <f t="shared" si="1299"/>
        <v>990496.42468011542</v>
      </c>
      <c r="CQ211" s="215">
        <f t="shared" si="1300"/>
        <v>418668.10524491349</v>
      </c>
      <c r="CR211" s="215">
        <f t="shared" si="1301"/>
        <v>709045.87389728066</v>
      </c>
      <c r="CS211" s="215">
        <f t="shared" si="1302"/>
        <v>461274.35033865052</v>
      </c>
      <c r="CT211" s="215">
        <f t="shared" si="1303"/>
        <v>943836.83049252781</v>
      </c>
      <c r="CU211" s="215">
        <f t="shared" si="1304"/>
        <v>273589.78201984015</v>
      </c>
      <c r="CV211" s="215">
        <f t="shared" si="1305"/>
        <v>672511.94131368573</v>
      </c>
      <c r="CW211" s="215">
        <f t="shared" si="1306"/>
        <v>2939039.5839505568</v>
      </c>
      <c r="CX211" s="215">
        <f t="shared" si="1307"/>
        <v>800737.21117105812</v>
      </c>
      <c r="CY211" s="215">
        <f t="shared" si="1308"/>
        <v>688896.87322908721</v>
      </c>
      <c r="CZ211" s="215">
        <f t="shared" si="1309"/>
        <v>541100.98741211311</v>
      </c>
      <c r="DA211" s="215">
        <f t="shared" si="1310"/>
        <v>1894242.0765716394</v>
      </c>
      <c r="DB211" s="215">
        <f t="shared" si="1311"/>
        <v>1703322.3325402406</v>
      </c>
      <c r="DC211" s="215">
        <f t="shared" si="1312"/>
        <v>985469.43044093042</v>
      </c>
      <c r="DD211" s="215">
        <f t="shared" si="1313"/>
        <v>2954783.8026040886</v>
      </c>
      <c r="DE211" s="76">
        <f t="shared" si="1263"/>
        <v>53945911.350470968</v>
      </c>
      <c r="DF211" s="70"/>
      <c r="DG211" s="230">
        <f>'(3) HH &amp; income data inputs'!DG71</f>
        <v>6665.9032258064517</v>
      </c>
      <c r="DH211" s="230">
        <f>'(3) HH &amp; income data inputs'!DH71</f>
        <v>6940.695652173913</v>
      </c>
      <c r="DI211" s="230">
        <f>'(3) HH &amp; income data inputs'!DI71</f>
        <v>6740.12</v>
      </c>
      <c r="DJ211" s="230">
        <f>'(3) HH &amp; income data inputs'!DJ71</f>
        <v>6730.76</v>
      </c>
      <c r="DK211" s="230">
        <f>'(3) HH &amp; income data inputs'!DK71</f>
        <v>7207.5306122448983</v>
      </c>
      <c r="DL211" s="230">
        <f>'(3) HH &amp; income data inputs'!DL71</f>
        <v>7276.7714285714283</v>
      </c>
      <c r="DM211" s="230">
        <f>'(3) HH &amp; income data inputs'!DM71</f>
        <v>7222.5324675324673</v>
      </c>
      <c r="DN211" s="230">
        <f>'(3) HH &amp; income data inputs'!DN71</f>
        <v>6786.6388888888887</v>
      </c>
      <c r="DO211" s="230">
        <f>'(3) HH &amp; income data inputs'!DO71</f>
        <v>6968.6481481481478</v>
      </c>
      <c r="DP211" s="230">
        <f>'(3) HH &amp; income data inputs'!DP71</f>
        <v>7028.2432432432433</v>
      </c>
      <c r="DQ211" s="230">
        <f>'(3) HH &amp; income data inputs'!DQ71</f>
        <v>7336.9896907216498</v>
      </c>
      <c r="DR211" s="230">
        <f>'(3) HH &amp; income data inputs'!DR71</f>
        <v>6919.088235294118</v>
      </c>
      <c r="DS211" s="230">
        <f>'(3) HH &amp; income data inputs'!DS71</f>
        <v>7089.4838709677415</v>
      </c>
      <c r="DT211" s="230">
        <f>'(3) HH &amp; income data inputs'!DT71</f>
        <v>7269.9677419354839</v>
      </c>
      <c r="DU211" s="230">
        <f>'(3) HH &amp; income data inputs'!DU71</f>
        <v>6881.6</v>
      </c>
      <c r="DV211" s="230">
        <f>'(3) HH &amp; income data inputs'!DV71</f>
        <v>6951.9739696312363</v>
      </c>
      <c r="DW211" s="230">
        <f>'(3) HH &amp; income data inputs'!DW71</f>
        <v>7967.9032258064517</v>
      </c>
      <c r="DX211" s="230">
        <f>'(3) HH &amp; income data inputs'!DX71</f>
        <v>6944.9259259259261</v>
      </c>
      <c r="DY211" s="230">
        <f>'(3) HH &amp; income data inputs'!DY71</f>
        <v>6889.3577235772354</v>
      </c>
      <c r="DZ211" s="230">
        <f>'(3) HH &amp; income data inputs'!DZ71</f>
        <v>7022.6888888888889</v>
      </c>
      <c r="EA211" s="230">
        <f>'(3) HH &amp; income data inputs'!EA71</f>
        <v>6833</v>
      </c>
      <c r="EB211" s="230">
        <f>'(3) HH &amp; income data inputs'!EB71</f>
        <v>7103.42</v>
      </c>
      <c r="EC211" s="230">
        <f>'(3) HH &amp; income data inputs'!EC71</f>
        <v>6947.4657534246571</v>
      </c>
      <c r="ED211" s="230">
        <f>'(3) HH &amp; income data inputs'!ED71</f>
        <v>6847.2295081967213</v>
      </c>
      <c r="EE211" s="230">
        <f>'(3) HH &amp; income data inputs'!EE71</f>
        <v>7106.390625</v>
      </c>
      <c r="EF211" s="230">
        <f>'(3) HH &amp; income data inputs'!EF71</f>
        <v>7112.7417582417584</v>
      </c>
      <c r="EG211" s="230">
        <f>'(3) HH &amp; income data inputs'!EG71</f>
        <v>7313.7735849056608</v>
      </c>
      <c r="EH211" s="230">
        <f>'(3) HH &amp; income data inputs'!EH71</f>
        <v>7089.8671875</v>
      </c>
      <c r="EI211" s="230">
        <f>'(3) HH &amp; income data inputs'!EI71</f>
        <v>6937.954545454545</v>
      </c>
      <c r="EJ211" s="230">
        <f>'(3) HH &amp; income data inputs'!EJ71</f>
        <v>6866.1176470588234</v>
      </c>
      <c r="EK211" s="230">
        <f>'(3) HH &amp; income data inputs'!EK71</f>
        <v>7181.352272727273</v>
      </c>
      <c r="EL211" s="230">
        <f>'(3) HH &amp; income data inputs'!EL71</f>
        <v>6791.4404761904761</v>
      </c>
      <c r="EM211" s="230">
        <f>'(3) HH &amp; income data inputs'!EM71</f>
        <v>7052.7</v>
      </c>
      <c r="EN211" s="230">
        <f>'(3) HH &amp; income data inputs'!EN71</f>
        <v>7336.1924290220823</v>
      </c>
      <c r="EO211" s="230">
        <f>'(3) HH &amp; income data inputs'!EO71</f>
        <v>6796.6875</v>
      </c>
      <c r="EP211" s="230">
        <f>'(3) HH &amp; income data inputs'!EP71</f>
        <v>7350.875</v>
      </c>
      <c r="EQ211" s="230">
        <f>'(3) HH &amp; income data inputs'!EQ71</f>
        <v>7250.5593220338988</v>
      </c>
      <c r="ER211" s="230">
        <f>'(3) HH &amp; income data inputs'!ER71</f>
        <v>6743.9245283018872</v>
      </c>
      <c r="ES211" s="230">
        <f>'(3) HH &amp; income data inputs'!ES71</f>
        <v>7135.4153846153849</v>
      </c>
      <c r="ET211" s="230">
        <f>'(3) HH &amp; income data inputs'!ET71</f>
        <v>7008.1544117647063</v>
      </c>
      <c r="EU211" s="230">
        <f>'(3) HH &amp; income data inputs'!EU71</f>
        <v>7310.7368421052633</v>
      </c>
      <c r="EV211" s="230">
        <f>'(3) HH &amp; income data inputs'!EV71</f>
        <v>7286.3763440860212</v>
      </c>
      <c r="EW211" s="230">
        <f>'(3) HH &amp; income data inputs'!EW71</f>
        <v>7372.9657701711494</v>
      </c>
      <c r="EX211" s="230">
        <f>'(3) HH &amp; income data inputs'!EX71</f>
        <v>6963.7008547008545</v>
      </c>
      <c r="EY211" s="230">
        <f>'(3) HH &amp; income data inputs'!EY71</f>
        <v>6985.0666666666666</v>
      </c>
      <c r="EZ211" s="230">
        <f>'(3) HH &amp; income data inputs'!EZ71</f>
        <v>7049.4567901234568</v>
      </c>
      <c r="FA211" s="230">
        <f>'(3) HH &amp; income data inputs'!FA71</f>
        <v>7135.0549450549452</v>
      </c>
      <c r="FB211" s="230">
        <f>'(3) HH &amp; income data inputs'!FB71</f>
        <v>7020.0856031128405</v>
      </c>
      <c r="FC211" s="230">
        <f>'(3) HH &amp; income data inputs'!FC71</f>
        <v>6887.1275167785234</v>
      </c>
      <c r="FD211" s="230">
        <f>'(3) HH &amp; income data inputs'!FD71</f>
        <v>7218.5249406175772</v>
      </c>
      <c r="FE211" s="231">
        <f t="shared" si="1314"/>
        <v>7108.9385915127496</v>
      </c>
      <c r="FF211" s="70"/>
    </row>
    <row r="212" spans="1:162">
      <c r="A212" s="1" t="s">
        <v>375</v>
      </c>
      <c r="B212" s="2" t="s">
        <v>368</v>
      </c>
      <c r="C212" s="37" t="s">
        <v>477</v>
      </c>
      <c r="D212" s="1">
        <v>6</v>
      </c>
      <c r="E212" s="2">
        <v>4</v>
      </c>
      <c r="F212" s="96" t="s">
        <v>306</v>
      </c>
      <c r="G212" s="243">
        <f>G$207*'(3) HH &amp; income data inputs'!G72</f>
        <v>47.880208616210751</v>
      </c>
      <c r="H212" s="243">
        <f>H$207*'(3) HH &amp; income data inputs'!H72</f>
        <v>131.9880842333753</v>
      </c>
      <c r="I212" s="243">
        <f>I$207*'(3) HH &amp; income data inputs'!I72</f>
        <v>177.6656745783726</v>
      </c>
      <c r="J212" s="243">
        <f>J$207*'(3) HH &amp; income data inputs'!J72</f>
        <v>57.479822435196958</v>
      </c>
      <c r="K212" s="243">
        <f>K$207*'(3) HH &amp; income data inputs'!K72</f>
        <v>135.34845214781808</v>
      </c>
      <c r="L212" s="243">
        <f>L$207*'(3) HH &amp; income data inputs'!L72</f>
        <v>2219.8706525243952</v>
      </c>
      <c r="M212" s="243">
        <f>M$207*'(3) HH &amp; income data inputs'!M72</f>
        <v>216.03156279058629</v>
      </c>
      <c r="N212" s="243">
        <f>N$207*'(3) HH &amp; income data inputs'!N72</f>
        <v>279.91982303854496</v>
      </c>
      <c r="O212" s="243">
        <f>O$207*'(3) HH &amp; income data inputs'!O72</f>
        <v>370.58561492880898</v>
      </c>
      <c r="P212" s="243">
        <f>P$207*'(3) HH &amp; income data inputs'!P72</f>
        <v>451.36132553557388</v>
      </c>
      <c r="Q212" s="243">
        <f>Q$207*'(3) HH &amp; income data inputs'!Q72</f>
        <v>302.28216583917816</v>
      </c>
      <c r="R212" s="243">
        <f>R$207*'(3) HH &amp; income data inputs'!R72</f>
        <v>160.65749025486755</v>
      </c>
      <c r="S212" s="243">
        <f>S$207*'(3) HH &amp; income data inputs'!S72</f>
        <v>321.68090865390946</v>
      </c>
      <c r="T212" s="243">
        <f>T$207*'(3) HH &amp; income data inputs'!T72</f>
        <v>115.16803000855995</v>
      </c>
      <c r="U212" s="243">
        <f>U$207*'(3) HH &amp; income data inputs'!U72</f>
        <v>159.39469732691762</v>
      </c>
      <c r="V212" s="243">
        <f>V$207*'(3) HH &amp; income data inputs'!V72</f>
        <v>2545.9270021729121</v>
      </c>
      <c r="W212" s="243">
        <f>W$207*'(3) HH &amp; income data inputs'!W72</f>
        <v>331.08779470378522</v>
      </c>
      <c r="X212" s="243">
        <f>X$207*'(3) HH &amp; income data inputs'!X72</f>
        <v>163.20388559835953</v>
      </c>
      <c r="Y212" s="243">
        <f>Y$207*'(3) HH &amp; income data inputs'!Y72</f>
        <v>373.06983386055435</v>
      </c>
      <c r="Z212" s="243">
        <f>Z$207*'(3) HH &amp; income data inputs'!Z72</f>
        <v>310.1508419699079</v>
      </c>
      <c r="AA212" s="243">
        <f>AA$207*'(3) HH &amp; income data inputs'!AA72</f>
        <v>268.02861627040761</v>
      </c>
      <c r="AB212" s="243">
        <f>AB$207*'(3) HH &amp; income data inputs'!AB72</f>
        <v>270.29735943797891</v>
      </c>
      <c r="AC212" s="243">
        <f>AC$207*'(3) HH &amp; income data inputs'!AC72</f>
        <v>274.24426447083067</v>
      </c>
      <c r="AD212" s="243">
        <f>AD$207*'(3) HH &amp; income data inputs'!AD72</f>
        <v>139.88251420305383</v>
      </c>
      <c r="AE212" s="243">
        <f>AE$207*'(3) HH &amp; income data inputs'!AE72</f>
        <v>232.94542062817038</v>
      </c>
      <c r="AF212" s="243">
        <f>AF$207*'(3) HH &amp; income data inputs'!AF72</f>
        <v>491.23736597256345</v>
      </c>
      <c r="AG212" s="243">
        <f>AG$207*'(3) HH &amp; income data inputs'!AG72</f>
        <v>206.59398290352621</v>
      </c>
      <c r="AH212" s="243">
        <f>AH$207*'(3) HH &amp; income data inputs'!AH72</f>
        <v>368.86869151832133</v>
      </c>
      <c r="AI212" s="243">
        <f>AI$207*'(3) HH &amp; income data inputs'!AI72</f>
        <v>204.22811251825297</v>
      </c>
      <c r="AJ212" s="243">
        <f>AJ$207*'(3) HH &amp; income data inputs'!AJ72</f>
        <v>279.55049599102853</v>
      </c>
      <c r="AK212" s="243">
        <f>AK$207*'(3) HH &amp; income data inputs'!AK72</f>
        <v>478.24064074639853</v>
      </c>
      <c r="AL212" s="243">
        <f>AL$207*'(3) HH &amp; income data inputs'!AL72</f>
        <v>285.01842706258714</v>
      </c>
      <c r="AM212" s="243">
        <f>AM$207*'(3) HH &amp; income data inputs'!AM72</f>
        <v>431.48554617291632</v>
      </c>
      <c r="AN212" s="243">
        <f>AN$207*'(3) HH &amp; income data inputs'!AN72</f>
        <v>742.66732516589104</v>
      </c>
      <c r="AO212" s="243">
        <f>AO$207*'(3) HH &amp; income data inputs'!AO72</f>
        <v>95.85780136253554</v>
      </c>
      <c r="AP212" s="243">
        <f>AP$207*'(3) HH &amp; income data inputs'!AP72</f>
        <v>391.35605880116867</v>
      </c>
      <c r="AQ212" s="243">
        <f>AQ$207*'(3) HH &amp; income data inputs'!AQ72</f>
        <v>239.77971491387879</v>
      </c>
      <c r="AR212" s="243">
        <f>AR$207*'(3) HH &amp; income data inputs'!AR72</f>
        <v>422.53760516837178</v>
      </c>
      <c r="AS212" s="243">
        <f>AS$207*'(3) HH &amp; income data inputs'!AS72</f>
        <v>259.57759008884778</v>
      </c>
      <c r="AT212" s="243">
        <f>AT$207*'(3) HH &amp; income data inputs'!AT72</f>
        <v>353.52698220857468</v>
      </c>
      <c r="AU212" s="243">
        <f>AU$207*'(3) HH &amp; income data inputs'!AU72</f>
        <v>218.62916693689351</v>
      </c>
      <c r="AV212" s="243">
        <f>AV$207*'(3) HH &amp; income data inputs'!AV72</f>
        <v>356.28693840414087</v>
      </c>
      <c r="AW212" s="243">
        <f>AW$207*'(3) HH &amp; income data inputs'!AW72</f>
        <v>960.01084719776782</v>
      </c>
      <c r="AX212" s="243">
        <f>AX$207*'(3) HH &amp; income data inputs'!AX72</f>
        <v>396.06739232864004</v>
      </c>
      <c r="AY212" s="243">
        <f>AY$207*'(3) HH &amp; income data inputs'!AY72</f>
        <v>281.78353544531211</v>
      </c>
      <c r="AZ212" s="243">
        <f>AZ$207*'(3) HH &amp; income data inputs'!AZ72</f>
        <v>366.73184192195492</v>
      </c>
      <c r="BA212" s="243">
        <f>BA$207*'(3) HH &amp; income data inputs'!BA72</f>
        <v>621.40732540122167</v>
      </c>
      <c r="BB212" s="243">
        <f>BB$207*'(3) HH &amp; income data inputs'!BB72</f>
        <v>705.24807772670067</v>
      </c>
      <c r="BC212" s="243">
        <f>BC$207*'(3) HH &amp; income data inputs'!BC72</f>
        <v>553.14787428933255</v>
      </c>
      <c r="BD212" s="243">
        <f>BD$207*'(3) HH &amp; income data inputs'!BD72</f>
        <v>1128.8269574367571</v>
      </c>
      <c r="BE212" s="76">
        <f t="shared" si="1152"/>
        <v>20894.818343911862</v>
      </c>
      <c r="BF212" s="215"/>
      <c r="BG212" s="215">
        <f t="shared" si="1264"/>
        <v>154615.52072556369</v>
      </c>
      <c r="BH212" s="215">
        <f t="shared" si="1265"/>
        <v>397659.30515175319</v>
      </c>
      <c r="BI212" s="215">
        <f t="shared" si="1266"/>
        <v>476962.01024674316</v>
      </c>
      <c r="BJ212" s="215">
        <f t="shared" si="1267"/>
        <v>192497.09845896141</v>
      </c>
      <c r="BK212" s="215">
        <f t="shared" si="1268"/>
        <v>424224.34542255808</v>
      </c>
      <c r="BL212" s="215">
        <f t="shared" si="1269"/>
        <v>7400471.5891466765</v>
      </c>
      <c r="BM212" s="215">
        <f t="shared" si="1270"/>
        <v>690250.26017979253</v>
      </c>
      <c r="BN212" s="215">
        <f t="shared" si="1271"/>
        <v>907718.72419986827</v>
      </c>
      <c r="BO212" s="215">
        <f t="shared" si="1272"/>
        <v>1215617.8289075743</v>
      </c>
      <c r="BP212" s="215">
        <f t="shared" si="1273"/>
        <v>1451202.8288205541</v>
      </c>
      <c r="BQ212" s="215">
        <f t="shared" si="1274"/>
        <v>961361.92350291554</v>
      </c>
      <c r="BR212" s="215">
        <f t="shared" si="1275"/>
        <v>525062.75701447634</v>
      </c>
      <c r="BS212" s="215">
        <f t="shared" si="1276"/>
        <v>1039631.8051285049</v>
      </c>
      <c r="BT212" s="215">
        <f t="shared" si="1277"/>
        <v>352245.13487892284</v>
      </c>
      <c r="BU212" s="215">
        <f t="shared" si="1278"/>
        <v>506839.11609907221</v>
      </c>
      <c r="BV212" s="215">
        <f t="shared" si="1279"/>
        <v>8375024.0685469946</v>
      </c>
      <c r="BW212" s="215">
        <f t="shared" si="1280"/>
        <v>1063274.4694192228</v>
      </c>
      <c r="BX212" s="215">
        <f t="shared" si="1281"/>
        <v>495567.68174365698</v>
      </c>
      <c r="BY212" s="215">
        <f t="shared" si="1282"/>
        <v>1174574.5351525156</v>
      </c>
      <c r="BZ212" s="215">
        <f t="shared" si="1283"/>
        <v>1011884.754409094</v>
      </c>
      <c r="CA212" s="215">
        <f t="shared" si="1284"/>
        <v>859714.78473059635</v>
      </c>
      <c r="CB212" s="215">
        <f t="shared" si="1285"/>
        <v>898926.94700534386</v>
      </c>
      <c r="CC212" s="215">
        <f t="shared" si="1286"/>
        <v>863442.62909536401</v>
      </c>
      <c r="CD212" s="215">
        <f t="shared" si="1287"/>
        <v>452141.59349235677</v>
      </c>
      <c r="CE212" s="215">
        <f t="shared" si="1288"/>
        <v>742650.84821814974</v>
      </c>
      <c r="CF212" s="215">
        <f t="shared" si="1289"/>
        <v>1578604.6555589098</v>
      </c>
      <c r="CG212" s="215">
        <f t="shared" si="1290"/>
        <v>639523.15152136004</v>
      </c>
      <c r="CH212" s="215">
        <f t="shared" si="1291"/>
        <v>1165369.207747651</v>
      </c>
      <c r="CI212" s="215">
        <f t="shared" si="1292"/>
        <v>636531.82733339025</v>
      </c>
      <c r="CJ212" s="215">
        <f t="shared" si="1293"/>
        <v>911814.52785049181</v>
      </c>
      <c r="CK212" s="215">
        <f t="shared" si="1294"/>
        <v>1566975.1193936742</v>
      </c>
      <c r="CL212" s="215">
        <f t="shared" si="1295"/>
        <v>897285.67033734918</v>
      </c>
      <c r="CM212" s="215">
        <f t="shared" si="1296"/>
        <v>1359410.4479010659</v>
      </c>
      <c r="CN212" s="215">
        <f t="shared" si="1297"/>
        <v>2477044.0229145712</v>
      </c>
      <c r="CO212" s="215">
        <f t="shared" si="1298"/>
        <v>301134.40724636451</v>
      </c>
      <c r="CP212" s="215">
        <f t="shared" si="1299"/>
        <v>1301841.4711153416</v>
      </c>
      <c r="CQ212" s="215">
        <f t="shared" si="1300"/>
        <v>727435.86956401402</v>
      </c>
      <c r="CR212" s="215">
        <f t="shared" si="1301"/>
        <v>1332840.3225264356</v>
      </c>
      <c r="CS212" s="215">
        <f t="shared" si="1302"/>
        <v>814935.39040763211</v>
      </c>
      <c r="CT212" s="215">
        <f t="shared" si="1303"/>
        <v>1117777.0570974408</v>
      </c>
      <c r="CU212" s="215">
        <f t="shared" si="1304"/>
        <v>549512.59330307436</v>
      </c>
      <c r="CV212" s="215">
        <f t="shared" si="1305"/>
        <v>1087838.3050067513</v>
      </c>
      <c r="CW212" s="215">
        <f t="shared" si="1306"/>
        <v>3224158.9070470869</v>
      </c>
      <c r="CX212" s="215">
        <f t="shared" si="1307"/>
        <v>1197452.2670519182</v>
      </c>
      <c r="CY212" s="215">
        <f t="shared" si="1308"/>
        <v>903110.59543151641</v>
      </c>
      <c r="CZ212" s="215">
        <f t="shared" si="1309"/>
        <v>1110514.2415971004</v>
      </c>
      <c r="DA212" s="215">
        <f t="shared" si="1310"/>
        <v>2074501.7417646705</v>
      </c>
      <c r="DB212" s="215">
        <f t="shared" si="1311"/>
        <v>2246625.8141911495</v>
      </c>
      <c r="DC212" s="215">
        <f t="shared" si="1312"/>
        <v>1741755.0996059964</v>
      </c>
      <c r="DD212" s="215">
        <f t="shared" si="1313"/>
        <v>3668927.7669308619</v>
      </c>
      <c r="DE212" s="76">
        <f t="shared" si="1263"/>
        <v>67266483.040143043</v>
      </c>
      <c r="DF212" s="70"/>
      <c r="DG212" s="230">
        <f>'(3) HH &amp; income data inputs'!DG72</f>
        <v>3229.2156862745096</v>
      </c>
      <c r="DH212" s="230">
        <f>'(3) HH &amp; income data inputs'!DH72</f>
        <v>3012.8424657534247</v>
      </c>
      <c r="DI212" s="230">
        <f>'(3) HH &amp; income data inputs'!DI72</f>
        <v>2684.6041666666665</v>
      </c>
      <c r="DJ212" s="230">
        <f>'(3) HH &amp; income data inputs'!DJ72</f>
        <v>3348.9508196721313</v>
      </c>
      <c r="DK212" s="230">
        <f>'(3) HH &amp; income data inputs'!DK72</f>
        <v>3134.3125</v>
      </c>
      <c r="DL212" s="230">
        <f>'(3) HH &amp; income data inputs'!DL72</f>
        <v>3333.74</v>
      </c>
      <c r="DM212" s="230">
        <f>'(3) HH &amp; income data inputs'!DM72</f>
        <v>3195.136170212766</v>
      </c>
      <c r="DN212" s="230">
        <f>'(3) HH &amp; income data inputs'!DN72</f>
        <v>3242.7811447811446</v>
      </c>
      <c r="DO212" s="230">
        <f>'(3) HH &amp; income data inputs'!DO72</f>
        <v>3280.2617801047122</v>
      </c>
      <c r="DP212" s="230">
        <f>'(3) HH &amp; income data inputs'!DP72</f>
        <v>3215.1687499999998</v>
      </c>
      <c r="DQ212" s="230">
        <f>'(3) HH &amp; income data inputs'!DQ72</f>
        <v>3180.3461538461538</v>
      </c>
      <c r="DR212" s="230">
        <f>'(3) HH &amp; income data inputs'!DR72</f>
        <v>3268.212121212121</v>
      </c>
      <c r="DS212" s="230">
        <f>'(3) HH &amp; income data inputs'!DS72</f>
        <v>3231.8728813559323</v>
      </c>
      <c r="DT212" s="230">
        <f>'(3) HH &amp; income data inputs'!DT72</f>
        <v>3058.5322580645161</v>
      </c>
      <c r="DU212" s="230">
        <f>'(3) HH &amp; income data inputs'!DU72</f>
        <v>3179.7740112994352</v>
      </c>
      <c r="DV212" s="230">
        <f>'(3) HH &amp; income data inputs'!DV72</f>
        <v>3289.5774550484093</v>
      </c>
      <c r="DW212" s="230">
        <f>'(3) HH &amp; income data inputs'!DW72</f>
        <v>3211.4577656675751</v>
      </c>
      <c r="DX212" s="230">
        <f>'(3) HH &amp; income data inputs'!DX72</f>
        <v>3036.4943820224721</v>
      </c>
      <c r="DY212" s="230">
        <f>'(3) HH &amp; income data inputs'!DY72</f>
        <v>3148.4039408866997</v>
      </c>
      <c r="DZ212" s="230">
        <f>'(3) HH &amp; income data inputs'!DZ72</f>
        <v>3262.5568513119533</v>
      </c>
      <c r="EA212" s="230">
        <f>'(3) HH &amp; income data inputs'!EA72</f>
        <v>3207.5484949832776</v>
      </c>
      <c r="EB212" s="230">
        <f>'(3) HH &amp; income data inputs'!EB72</f>
        <v>3325.6963696369635</v>
      </c>
      <c r="EC212" s="230">
        <f>'(3) HH &amp; income data inputs'!EC72</f>
        <v>3148.4437086092717</v>
      </c>
      <c r="ED212" s="230">
        <f>'(3) HH &amp; income data inputs'!ED72</f>
        <v>3232.2953020134228</v>
      </c>
      <c r="EE212" s="230">
        <f>'(3) HH &amp; income data inputs'!EE72</f>
        <v>3188.0894941634242</v>
      </c>
      <c r="EF212" s="230">
        <f>'(3) HH &amp; income data inputs'!EF72</f>
        <v>3213.5272373540856</v>
      </c>
      <c r="EG212" s="230">
        <f>'(3) HH &amp; income data inputs'!EG72</f>
        <v>3095.5555555555557</v>
      </c>
      <c r="EH212" s="230">
        <f>'(3) HH &amp; income data inputs'!EH72</f>
        <v>3159.3063725490197</v>
      </c>
      <c r="EI212" s="230">
        <f>'(3) HH &amp; income data inputs'!EI72</f>
        <v>3116.7688888888888</v>
      </c>
      <c r="EJ212" s="230">
        <f>'(3) HH &amp; income data inputs'!EJ72</f>
        <v>3261.7167235494881</v>
      </c>
      <c r="EK212" s="230">
        <f>'(3) HH &amp; income data inputs'!EK72</f>
        <v>3276.5411089866157</v>
      </c>
      <c r="EL212" s="230">
        <f>'(3) HH &amp; income data inputs'!EL72</f>
        <v>3148.1672240802677</v>
      </c>
      <c r="EM212" s="230">
        <f>'(3) HH &amp; income data inputs'!EM72</f>
        <v>3150.5353075170842</v>
      </c>
      <c r="EN212" s="230">
        <f>'(3) HH &amp; income data inputs'!EN72</f>
        <v>3335.3345959595958</v>
      </c>
      <c r="EO212" s="230">
        <f>'(3) HH &amp; income data inputs'!EO72</f>
        <v>3141.47</v>
      </c>
      <c r="EP212" s="230">
        <f>'(3) HH &amp; income data inputs'!EP72</f>
        <v>3326.4886075949366</v>
      </c>
      <c r="EQ212" s="230">
        <f>'(3) HH &amp; income data inputs'!EQ72</f>
        <v>3033.7673469387755</v>
      </c>
      <c r="ER212" s="230">
        <f>'(3) HH &amp; income data inputs'!ER72</f>
        <v>3154.3708920187792</v>
      </c>
      <c r="ES212" s="230">
        <f>'(3) HH &amp; income data inputs'!ES72</f>
        <v>3139.4674329501918</v>
      </c>
      <c r="ET212" s="230">
        <f>'(3) HH &amp; income data inputs'!ET72</f>
        <v>3161.7871148459385</v>
      </c>
      <c r="EU212" s="230">
        <f>'(3) HH &amp; income data inputs'!EU72</f>
        <v>2513.4459459459458</v>
      </c>
      <c r="EV212" s="230">
        <f>'(3) HH &amp; income data inputs'!EV72</f>
        <v>3053.2646239554319</v>
      </c>
      <c r="EW212" s="230">
        <f>'(3) HH &amp; income data inputs'!EW72</f>
        <v>3358.4609137055836</v>
      </c>
      <c r="EX212" s="230">
        <f>'(3) HH &amp; income data inputs'!EX72</f>
        <v>3023.3548387096776</v>
      </c>
      <c r="EY212" s="230">
        <f>'(3) HH &amp; income data inputs'!EY72</f>
        <v>3204.98</v>
      </c>
      <c r="EZ212" s="230">
        <f>'(3) HH &amp; income data inputs'!EZ72</f>
        <v>3028.136950904393</v>
      </c>
      <c r="FA212" s="230">
        <f>'(3) HH &amp; income data inputs'!FA72</f>
        <v>3338.3928012519564</v>
      </c>
      <c r="FB212" s="230">
        <f>'(3) HH &amp; income data inputs'!FB72</f>
        <v>3185.5823293172689</v>
      </c>
      <c r="FC212" s="230">
        <f>'(3) HH &amp; income data inputs'!FC72</f>
        <v>3148.8055555555557</v>
      </c>
      <c r="FD212" s="230">
        <f>'(3) HH &amp; income data inputs'!FD72</f>
        <v>3250.2127476313522</v>
      </c>
      <c r="FE212" s="231">
        <f t="shared" si="1314"/>
        <v>3219.2901576357817</v>
      </c>
      <c r="FF212" s="70"/>
    </row>
    <row r="213" spans="1:162">
      <c r="A213" s="1" t="s">
        <v>375</v>
      </c>
      <c r="B213" s="2" t="s">
        <v>369</v>
      </c>
      <c r="C213" s="37" t="s">
        <v>477</v>
      </c>
      <c r="D213" s="1">
        <v>6</v>
      </c>
      <c r="E213" s="2">
        <v>4</v>
      </c>
      <c r="F213" s="96" t="s">
        <v>306</v>
      </c>
      <c r="G213" s="243">
        <f>G$207*'(3) HH &amp; income data inputs'!G73</f>
        <v>93.882761992570096</v>
      </c>
      <c r="H213" s="243">
        <f>H$207*'(3) HH &amp; income data inputs'!H73</f>
        <v>174.47739902083174</v>
      </c>
      <c r="I213" s="243">
        <f>I$207*'(3) HH &amp; income data inputs'!I73</f>
        <v>338.67519216502279</v>
      </c>
      <c r="J213" s="243">
        <f>J$207*'(3) HH &amp; income data inputs'!J73</f>
        <v>74.44108151443541</v>
      </c>
      <c r="K213" s="243">
        <f>K$207*'(3) HH &amp; income data inputs'!K73</f>
        <v>250.01866855083063</v>
      </c>
      <c r="L213" s="243">
        <f>L$207*'(3) HH &amp; income data inputs'!L73</f>
        <v>2666.5629919915491</v>
      </c>
      <c r="M213" s="243">
        <f>M$207*'(3) HH &amp; income data inputs'!M73</f>
        <v>411.83889417099005</v>
      </c>
      <c r="N213" s="243">
        <f>N$207*'(3) HH &amp; income data inputs'!N73</f>
        <v>458.99311050428082</v>
      </c>
      <c r="O213" s="243">
        <f>O$207*'(3) HH &amp; income data inputs'!O73</f>
        <v>445.28480956105579</v>
      </c>
      <c r="P213" s="243">
        <f>P$207*'(3) HH &amp; income data inputs'!P73</f>
        <v>641.30921669846123</v>
      </c>
      <c r="Q213" s="243">
        <f>Q$207*'(3) HH &amp; income data inputs'!Q73</f>
        <v>482.48884162791899</v>
      </c>
      <c r="R213" s="243">
        <f>R$207*'(3) HH &amp; income data inputs'!R73</f>
        <v>215.18366876561049</v>
      </c>
      <c r="S213" s="243">
        <f>S$207*'(3) HH &amp; income data inputs'!S73</f>
        <v>528.86522270219007</v>
      </c>
      <c r="T213" s="243">
        <f>T$207*'(3) HH &amp; income data inputs'!T73</f>
        <v>201.54405251497991</v>
      </c>
      <c r="U213" s="243">
        <f>U$207*'(3) HH &amp; income data inputs'!U73</f>
        <v>325.09313974586024</v>
      </c>
      <c r="V213" s="243">
        <f>V$207*'(3) HH &amp; income data inputs'!V73</f>
        <v>2832.9160072587938</v>
      </c>
      <c r="W213" s="243">
        <f>W$207*'(3) HH &amp; income data inputs'!W73</f>
        <v>482.64842007227543</v>
      </c>
      <c r="X213" s="243">
        <f>X$207*'(3) HH &amp; income data inputs'!X73</f>
        <v>268.64459820404124</v>
      </c>
      <c r="Y213" s="243">
        <f>Y$207*'(3) HH &amp; income data inputs'!Y73</f>
        <v>543.064708895536</v>
      </c>
      <c r="Z213" s="243">
        <f>Z$207*'(3) HH &amp; income data inputs'!Z73</f>
        <v>501.84757228367022</v>
      </c>
      <c r="AA213" s="243">
        <f>AA$207*'(3) HH &amp; income data inputs'!AA73</f>
        <v>401.5947160171994</v>
      </c>
      <c r="AB213" s="243">
        <f>AB$207*'(3) HH &amp; income data inputs'!AB73</f>
        <v>321.14537755007393</v>
      </c>
      <c r="AC213" s="243">
        <f>AC$207*'(3) HH &amp; income data inputs'!AC73</f>
        <v>400.46927361468988</v>
      </c>
      <c r="AD213" s="243">
        <f>AD$207*'(3) HH &amp; income data inputs'!AD73</f>
        <v>231.88577857821679</v>
      </c>
      <c r="AE213" s="243">
        <f>AE$207*'(3) HH &amp; income data inputs'!AE73</f>
        <v>390.65944082000556</v>
      </c>
      <c r="AF213" s="243">
        <f>AF$207*'(3) HH &amp; income data inputs'!AF73</f>
        <v>703.40603376616082</v>
      </c>
      <c r="AG213" s="243">
        <f>AG$207*'(3) HH &amp; income data inputs'!AG73</f>
        <v>249.6343960084275</v>
      </c>
      <c r="AH213" s="243">
        <f>AH$207*'(3) HH &amp; income data inputs'!AH73</f>
        <v>565.05620636997753</v>
      </c>
      <c r="AI213" s="243">
        <f>AI$207*'(3) HH &amp; income data inputs'!AI73</f>
        <v>308.61137002758227</v>
      </c>
      <c r="AJ213" s="243">
        <f>AJ$207*'(3) HH &amp; income data inputs'!AJ73</f>
        <v>402.62904200755645</v>
      </c>
      <c r="AK213" s="243">
        <f>AK$207*'(3) HH &amp; income data inputs'!AK73</f>
        <v>569.68244586043272</v>
      </c>
      <c r="AL213" s="243">
        <f>AL$207*'(3) HH &amp; income data inputs'!AL73</f>
        <v>407.98624342069326</v>
      </c>
      <c r="AM213" s="243">
        <f>AM$207*'(3) HH &amp; income data inputs'!AM73</f>
        <v>506.18463844886543</v>
      </c>
      <c r="AN213" s="243">
        <f>AN$207*'(3) HH &amp; income data inputs'!AN73</f>
        <v>760.48383927971929</v>
      </c>
      <c r="AO213" s="243">
        <f>AO$207*'(3) HH &amp; income data inputs'!AO73</f>
        <v>167.75115238443718</v>
      </c>
      <c r="AP213" s="243">
        <f>AP$207*'(3) HH &amp; income data inputs'!AP73</f>
        <v>428.01472760026553</v>
      </c>
      <c r="AQ213" s="243">
        <f>AQ$207*'(3) HH &amp; income data inputs'!AQ73</f>
        <v>342.54244987696967</v>
      </c>
      <c r="AR213" s="243">
        <f>AR$207*'(3) HH &amp; income data inputs'!AR73</f>
        <v>534.61917649237648</v>
      </c>
      <c r="AS213" s="243">
        <f>AS$207*'(3) HH &amp; income data inputs'!AS73</f>
        <v>414.72741404999817</v>
      </c>
      <c r="AT213" s="243">
        <f>AT$207*'(3) HH &amp; income data inputs'!AT73</f>
        <v>420.86545501020794</v>
      </c>
      <c r="AU213" s="243">
        <f>AU$207*'(3) HH &amp; income data inputs'!AU73</f>
        <v>261.96107389735886</v>
      </c>
      <c r="AV213" s="243">
        <f>AV$207*'(3) HH &amp; income data inputs'!AV73</f>
        <v>576.60922343399955</v>
      </c>
      <c r="AW213" s="243">
        <f>AW$207*'(3) HH &amp; income data inputs'!AW73</f>
        <v>1031.1588592235923</v>
      </c>
      <c r="AX213" s="243">
        <f>AX$207*'(3) HH &amp; income data inputs'!AX73</f>
        <v>589.67849974487342</v>
      </c>
      <c r="AY213" s="243">
        <f>AY$207*'(3) HH &amp; income data inputs'!AY73</f>
        <v>404.82901258976506</v>
      </c>
      <c r="AZ213" s="243">
        <f>AZ$207*'(3) HH &amp; income data inputs'!AZ73</f>
        <v>633.01516900223737</v>
      </c>
      <c r="BA213" s="243">
        <f>BA$207*'(3) HH &amp; income data inputs'!BA73</f>
        <v>831.46050581853603</v>
      </c>
      <c r="BB213" s="243">
        <f>BB$207*'(3) HH &amp; income data inputs'!BB73</f>
        <v>799.65879763656687</v>
      </c>
      <c r="BC213" s="243">
        <f>BC$207*'(3) HH &amp; income data inputs'!BC73</f>
        <v>744.25278224693182</v>
      </c>
      <c r="BD213" s="243">
        <f>BD$207*'(3) HH &amp; income data inputs'!BD73</f>
        <v>1432.1809718383661</v>
      </c>
      <c r="BE213" s="76">
        <f t="shared" si="1152"/>
        <v>27770.534430856984</v>
      </c>
      <c r="BF213" s="215"/>
      <c r="BG213" s="215">
        <f t="shared" si="1264"/>
        <v>136331.85282751068</v>
      </c>
      <c r="BH213" s="215">
        <f t="shared" si="1265"/>
        <v>254138.53605149317</v>
      </c>
      <c r="BI213" s="215">
        <f t="shared" si="1266"/>
        <v>474627.37224173674</v>
      </c>
      <c r="BJ213" s="215">
        <f t="shared" si="1267"/>
        <v>115564.59644422009</v>
      </c>
      <c r="BK213" s="215">
        <f t="shared" si="1268"/>
        <v>368222.04350678518</v>
      </c>
      <c r="BL213" s="215">
        <f t="shared" si="1269"/>
        <v>3975029.9583707172</v>
      </c>
      <c r="BM213" s="215">
        <f t="shared" si="1270"/>
        <v>619028.79070234287</v>
      </c>
      <c r="BN213" s="215">
        <f t="shared" si="1271"/>
        <v>670855.6593959796</v>
      </c>
      <c r="BO213" s="215">
        <f t="shared" si="1272"/>
        <v>651025.79396647972</v>
      </c>
      <c r="BP213" s="215">
        <f t="shared" si="1273"/>
        <v>937976.79160376068</v>
      </c>
      <c r="BQ213" s="215">
        <f t="shared" si="1274"/>
        <v>719079.86102352722</v>
      </c>
      <c r="BR213" s="215">
        <f t="shared" si="1275"/>
        <v>327241.78137750109</v>
      </c>
      <c r="BS213" s="215">
        <f t="shared" si="1276"/>
        <v>787964.65537280543</v>
      </c>
      <c r="BT213" s="215">
        <f t="shared" si="1277"/>
        <v>289381.96598296013</v>
      </c>
      <c r="BU213" s="215">
        <f t="shared" si="1278"/>
        <v>4670189.8872725954</v>
      </c>
      <c r="BV213" s="215">
        <f t="shared" si="1279"/>
        <v>4160907.4492345396</v>
      </c>
      <c r="BW213" s="215">
        <f t="shared" si="1280"/>
        <v>718001.32189821056</v>
      </c>
      <c r="BX213" s="215">
        <f t="shared" si="1281"/>
        <v>388407.82708462165</v>
      </c>
      <c r="BY213" s="215">
        <f t="shared" si="1282"/>
        <v>814253.39802836848</v>
      </c>
      <c r="BZ213" s="215">
        <f t="shared" si="1283"/>
        <v>751663.67684704135</v>
      </c>
      <c r="CA213" s="215">
        <f t="shared" si="1284"/>
        <v>578030.15528205037</v>
      </c>
      <c r="CB213" s="215">
        <f t="shared" si="1285"/>
        <v>599805.00579125946</v>
      </c>
      <c r="CC213" s="215">
        <f t="shared" si="1286"/>
        <v>592756.27531392651</v>
      </c>
      <c r="CD213" s="215">
        <f t="shared" si="1287"/>
        <v>350704.23928345914</v>
      </c>
      <c r="CE213" s="215">
        <f t="shared" si="1288"/>
        <v>533369.78183807374</v>
      </c>
      <c r="CF213" s="215">
        <f t="shared" si="1289"/>
        <v>1058180.7177586495</v>
      </c>
      <c r="CG213" s="215">
        <f t="shared" si="1290"/>
        <v>312507.83147206728</v>
      </c>
      <c r="CH213" s="215">
        <f t="shared" si="1291"/>
        <v>831504.16605657199</v>
      </c>
      <c r="CI213" s="215">
        <f t="shared" si="1292"/>
        <v>447670.74568151071</v>
      </c>
      <c r="CJ213" s="215">
        <f t="shared" si="1293"/>
        <v>611445.62973480718</v>
      </c>
      <c r="CK213" s="215">
        <f t="shared" si="1294"/>
        <v>856277.52261273621</v>
      </c>
      <c r="CL213" s="215">
        <f t="shared" si="1295"/>
        <v>618892.25353591575</v>
      </c>
      <c r="CM213" s="215">
        <f t="shared" si="1296"/>
        <v>745999.19402124814</v>
      </c>
      <c r="CN213" s="215">
        <f t="shared" si="1297"/>
        <v>1241731.3282759476</v>
      </c>
      <c r="CO213" s="215">
        <f t="shared" si="1298"/>
        <v>254234.06077371674</v>
      </c>
      <c r="CP213" s="215">
        <f t="shared" si="1299"/>
        <v>670609.90841469937</v>
      </c>
      <c r="CQ213" s="215">
        <f t="shared" si="1300"/>
        <v>503796.75488833792</v>
      </c>
      <c r="CR213" s="215">
        <f t="shared" si="1301"/>
        <v>808947.25322253513</v>
      </c>
      <c r="CS213" s="215">
        <f t="shared" si="1302"/>
        <v>610164.47563306056</v>
      </c>
      <c r="CT213" s="215">
        <f t="shared" si="1303"/>
        <v>679250.10705168673</v>
      </c>
      <c r="CU213" s="215">
        <f t="shared" si="1304"/>
        <v>367436.84433553531</v>
      </c>
      <c r="CV213" s="215">
        <f t="shared" si="1305"/>
        <v>879970.18373743165</v>
      </c>
      <c r="CW213" s="215">
        <f t="shared" si="1306"/>
        <v>1589121.0621361418</v>
      </c>
      <c r="CX213" s="215">
        <f t="shared" si="1307"/>
        <v>886178.67739159148</v>
      </c>
      <c r="CY213" s="215">
        <f t="shared" si="1308"/>
        <v>608057.87330208463</v>
      </c>
      <c r="CZ213" s="215">
        <f t="shared" si="1309"/>
        <v>947282.56209688704</v>
      </c>
      <c r="DA213" s="215">
        <f t="shared" si="1310"/>
        <v>1259902.8660167628</v>
      </c>
      <c r="DB213" s="215">
        <f t="shared" si="1311"/>
        <v>1207151.5145899341</v>
      </c>
      <c r="DC213" s="215">
        <f t="shared" si="1312"/>
        <v>1117833.1071927485</v>
      </c>
      <c r="DD213" s="215">
        <f t="shared" si="1313"/>
        <v>2110864.6020009043</v>
      </c>
      <c r="DE213" s="76">
        <f t="shared" si="1263"/>
        <v>45709569.918675475</v>
      </c>
      <c r="DF213" s="70"/>
      <c r="DG213" s="230">
        <f>'(3) HH &amp; income data inputs'!DG73</f>
        <v>1452.15</v>
      </c>
      <c r="DH213" s="230">
        <f>'(3) HH &amp; income data inputs'!DH73</f>
        <v>1456.5699481865286</v>
      </c>
      <c r="DI213" s="230">
        <f>'(3) HH &amp; income data inputs'!DI73</f>
        <v>1401.4234972677596</v>
      </c>
      <c r="DJ213" s="230">
        <f>'(3) HH &amp; income data inputs'!DJ73</f>
        <v>1552.4303797468353</v>
      </c>
      <c r="DK213" s="230">
        <f>'(3) HH &amp; income data inputs'!DK73</f>
        <v>1472.7781954887218</v>
      </c>
      <c r="DL213" s="230">
        <f>'(3) HH &amp; income data inputs'!DL73</f>
        <v>1490.6941896024464</v>
      </c>
      <c r="DM213" s="230">
        <f>'(3) HH &amp; income data inputs'!DM73</f>
        <v>1503.0848214285713</v>
      </c>
      <c r="DN213" s="230">
        <f>'(3) HH &amp; income data inputs'!DN73</f>
        <v>1461.5811088295688</v>
      </c>
      <c r="DO213" s="230">
        <f>'(3) HH &amp; income data inputs'!DO73</f>
        <v>1462.0435729847495</v>
      </c>
      <c r="DP213" s="230">
        <f>'(3) HH &amp; income data inputs'!DP73</f>
        <v>1462.5967741935483</v>
      </c>
      <c r="DQ213" s="230">
        <f>'(3) HH &amp; income data inputs'!DQ73</f>
        <v>1490.3554216867469</v>
      </c>
      <c r="DR213" s="230">
        <f>'(3) HH &amp; income data inputs'!DR73</f>
        <v>1520.7556561085973</v>
      </c>
      <c r="DS213" s="230">
        <f>'(3) HH &amp; income data inputs'!DS73</f>
        <v>1489.9158075601374</v>
      </c>
      <c r="DT213" s="230">
        <f>'(3) HH &amp; income data inputs'!DT73</f>
        <v>1435.8248847926268</v>
      </c>
      <c r="DU213" s="230">
        <f>'(3) HH &amp; income data inputs'!DU73</f>
        <v>14365.698060941828</v>
      </c>
      <c r="DV213" s="230">
        <f>'(3) HH &amp; income data inputs'!DV73</f>
        <v>1468.7719080174022</v>
      </c>
      <c r="DW213" s="230">
        <f>'(3) HH &amp; income data inputs'!DW73</f>
        <v>1487.6280373831776</v>
      </c>
      <c r="DX213" s="230">
        <f>'(3) HH &amp; income data inputs'!DX73</f>
        <v>1445.8054607508532</v>
      </c>
      <c r="DY213" s="230">
        <f>'(3) HH &amp; income data inputs'!DY73</f>
        <v>1499.3671742808799</v>
      </c>
      <c r="DZ213" s="230">
        <f>'(3) HH &amp; income data inputs'!DZ73</f>
        <v>1497.7927927927929</v>
      </c>
      <c r="EA213" s="230">
        <f>'(3) HH &amp; income data inputs'!EA73</f>
        <v>1439.3370535714287</v>
      </c>
      <c r="EB213" s="230">
        <f>'(3) HH &amp; income data inputs'!EB73</f>
        <v>1867.7055555555555</v>
      </c>
      <c r="EC213" s="230">
        <f>'(3) HH &amp; income data inputs'!EC73</f>
        <v>1480.1541950113378</v>
      </c>
      <c r="ED213" s="230">
        <f>'(3) HH &amp; income data inputs'!ED73</f>
        <v>1512.4008097165993</v>
      </c>
      <c r="EE213" s="230">
        <f>'(3) HH &amp; income data inputs'!EE73</f>
        <v>1365.3062645011601</v>
      </c>
      <c r="EF213" s="230">
        <f>'(3) HH &amp; income data inputs'!EF73</f>
        <v>1504.366847826087</v>
      </c>
      <c r="EG213" s="230">
        <f>'(3) HH &amp; income data inputs'!EG73</f>
        <v>1251.8620689655172</v>
      </c>
      <c r="EH213" s="230">
        <f>'(3) HH &amp; income data inputs'!EH73</f>
        <v>1471.5424</v>
      </c>
      <c r="EI213" s="230">
        <f>'(3) HH &amp; income data inputs'!EI73</f>
        <v>1450.5970588235293</v>
      </c>
      <c r="EJ213" s="230">
        <f>'(3) HH &amp; income data inputs'!EJ73</f>
        <v>1518.6327014218009</v>
      </c>
      <c r="EK213" s="230">
        <f>'(3) HH &amp; income data inputs'!EK73</f>
        <v>1503.0786516853932</v>
      </c>
      <c r="EL213" s="230">
        <f>'(3) HH &amp; income data inputs'!EL73</f>
        <v>1516.9439252336449</v>
      </c>
      <c r="EM213" s="230">
        <f>'(3) HH &amp; income data inputs'!EM73</f>
        <v>1473.7689320388349</v>
      </c>
      <c r="EN213" s="230">
        <f>'(3) HH &amp; income data inputs'!EN73</f>
        <v>1632.8175092478423</v>
      </c>
      <c r="EO213" s="230">
        <f>'(3) HH &amp; income data inputs'!EO73</f>
        <v>1515.5428571428572</v>
      </c>
      <c r="EP213" s="230">
        <f>'(3) HH &amp; income data inputs'!EP73</f>
        <v>1566.7916666666667</v>
      </c>
      <c r="EQ213" s="230">
        <f>'(3) HH &amp; income data inputs'!EQ73</f>
        <v>1470.7571428571428</v>
      </c>
      <c r="ER213" s="230">
        <f>'(3) HH &amp; income data inputs'!ER73</f>
        <v>1513.1280148423004</v>
      </c>
      <c r="ES213" s="230">
        <f>'(3) HH &amp; income data inputs'!ES73</f>
        <v>1471.242206235012</v>
      </c>
      <c r="ET213" s="230">
        <f>'(3) HH &amp; income data inputs'!ET73</f>
        <v>1613.9364705882354</v>
      </c>
      <c r="EU213" s="230">
        <f>'(3) HH &amp; income data inputs'!EU73</f>
        <v>1402.6390977443609</v>
      </c>
      <c r="EV213" s="230">
        <f>'(3) HH &amp; income data inputs'!EV73</f>
        <v>1526.1118760757315</v>
      </c>
      <c r="EW213" s="230">
        <f>'(3) HH &amp; income data inputs'!EW73</f>
        <v>1541.102079395085</v>
      </c>
      <c r="EX213" s="230">
        <f>'(3) HH &amp; income data inputs'!EX73</f>
        <v>1502.8166666666666</v>
      </c>
      <c r="EY213" s="230">
        <f>'(3) HH &amp; income data inputs'!EY73</f>
        <v>1502.0116009280744</v>
      </c>
      <c r="EZ213" s="230">
        <f>'(3) HH &amp; income data inputs'!EZ73</f>
        <v>1496.4610778443114</v>
      </c>
      <c r="FA213" s="230">
        <f>'(3) HH &amp; income data inputs'!FA73</f>
        <v>1515.2888888888888</v>
      </c>
      <c r="FB213" s="230">
        <f>'(3) HH &amp; income data inputs'!FB73</f>
        <v>1509.5832349468712</v>
      </c>
      <c r="FC213" s="230">
        <f>'(3) HH &amp; income data inputs'!FC73</f>
        <v>1501.9535483870968</v>
      </c>
      <c r="FD213" s="230">
        <f>'(3) HH &amp; income data inputs'!FD73</f>
        <v>1473.8811948404616</v>
      </c>
      <c r="FE213" s="231">
        <f t="shared" si="1314"/>
        <v>1645.9737219851877</v>
      </c>
      <c r="FF213" s="70"/>
    </row>
    <row r="214" spans="1:162">
      <c r="A214" s="1"/>
      <c r="B214" s="2"/>
      <c r="C214" s="37"/>
      <c r="D214" s="1"/>
      <c r="E214" s="1"/>
      <c r="F214" s="96"/>
      <c r="G214" s="243"/>
      <c r="H214" s="215"/>
      <c r="I214" s="215"/>
      <c r="J214" s="215"/>
      <c r="K214" s="215"/>
      <c r="L214" s="215"/>
      <c r="M214" s="215"/>
      <c r="N214" s="215"/>
      <c r="O214" s="215"/>
      <c r="P214" s="215"/>
      <c r="Q214" s="215"/>
      <c r="R214" s="215"/>
      <c r="S214" s="215"/>
      <c r="T214" s="215"/>
      <c r="U214" s="215"/>
      <c r="V214" s="215"/>
      <c r="W214" s="215"/>
      <c r="X214" s="215"/>
      <c r="Y214" s="215"/>
      <c r="Z214" s="215"/>
      <c r="AA214" s="215"/>
      <c r="AB214" s="215"/>
      <c r="AC214" s="215"/>
      <c r="AD214" s="215"/>
      <c r="AE214" s="215"/>
      <c r="AF214" s="215"/>
      <c r="AG214" s="215"/>
      <c r="AH214" s="215"/>
      <c r="AI214" s="215"/>
      <c r="AJ214" s="215"/>
      <c r="AK214" s="215"/>
      <c r="AL214" s="215"/>
      <c r="AM214" s="215"/>
      <c r="AN214" s="215"/>
      <c r="AO214" s="215"/>
      <c r="AP214" s="215"/>
      <c r="AQ214" s="215"/>
      <c r="AR214" s="215"/>
      <c r="AS214" s="215"/>
      <c r="AT214" s="215"/>
      <c r="AU214" s="215"/>
      <c r="AV214" s="215"/>
      <c r="AW214" s="215"/>
      <c r="AX214" s="215"/>
      <c r="AY214" s="215"/>
      <c r="AZ214" s="215"/>
      <c r="BA214" s="215"/>
      <c r="BB214" s="215"/>
      <c r="BC214" s="215"/>
      <c r="BD214" s="215"/>
      <c r="BE214" s="76"/>
      <c r="BF214" s="215"/>
      <c r="BG214" s="215"/>
      <c r="BH214" s="215"/>
      <c r="BI214" s="215"/>
      <c r="BJ214" s="215"/>
      <c r="BK214" s="215"/>
      <c r="BL214" s="215"/>
      <c r="BM214" s="215"/>
      <c r="BN214" s="215"/>
      <c r="BO214" s="215"/>
      <c r="BP214" s="215"/>
      <c r="BQ214" s="215"/>
      <c r="BR214" s="215"/>
      <c r="BS214" s="215"/>
      <c r="BT214" s="215"/>
      <c r="BU214" s="215"/>
      <c r="BV214" s="215"/>
      <c r="BW214" s="215"/>
      <c r="BX214" s="215"/>
      <c r="BY214" s="215"/>
      <c r="BZ214" s="215"/>
      <c r="CA214" s="215"/>
      <c r="CB214" s="215"/>
      <c r="CC214" s="215"/>
      <c r="CD214" s="215"/>
      <c r="CE214" s="215"/>
      <c r="CF214" s="215"/>
      <c r="CG214" s="215"/>
      <c r="CH214" s="215"/>
      <c r="CI214" s="215"/>
      <c r="CJ214" s="215"/>
      <c r="CK214" s="215"/>
      <c r="CL214" s="215"/>
      <c r="CM214" s="215"/>
      <c r="CN214" s="215"/>
      <c r="CO214" s="215"/>
      <c r="CP214" s="215"/>
      <c r="CQ214" s="215"/>
      <c r="CR214" s="215"/>
      <c r="CS214" s="215"/>
      <c r="CT214" s="215"/>
      <c r="CU214" s="215"/>
      <c r="CV214" s="215"/>
      <c r="CW214" s="215"/>
      <c r="CX214" s="215"/>
      <c r="CY214" s="215"/>
      <c r="CZ214" s="215"/>
      <c r="DA214" s="215"/>
      <c r="DB214" s="215"/>
      <c r="DC214" s="215"/>
      <c r="DD214" s="215"/>
      <c r="DE214" s="76"/>
      <c r="DF214" s="70"/>
      <c r="DG214" s="230"/>
      <c r="DH214" s="230"/>
      <c r="DI214" s="230"/>
      <c r="DJ214" s="230"/>
      <c r="DK214" s="230"/>
      <c r="DL214" s="230"/>
      <c r="DM214" s="230"/>
      <c r="DN214" s="230"/>
      <c r="DO214" s="230"/>
      <c r="DP214" s="230"/>
      <c r="DQ214" s="230"/>
      <c r="DR214" s="230"/>
      <c r="DS214" s="230"/>
      <c r="DT214" s="230"/>
      <c r="DU214" s="230"/>
      <c r="DV214" s="230"/>
      <c r="DW214" s="230"/>
      <c r="DX214" s="230"/>
      <c r="DY214" s="230"/>
      <c r="DZ214" s="230"/>
      <c r="EA214" s="230"/>
      <c r="EB214" s="230"/>
      <c r="EC214" s="230"/>
      <c r="ED214" s="230"/>
      <c r="EE214" s="230"/>
      <c r="EF214" s="230"/>
      <c r="EG214" s="230"/>
      <c r="EH214" s="230"/>
      <c r="EI214" s="230"/>
      <c r="EJ214" s="230"/>
      <c r="EK214" s="230"/>
      <c r="EL214" s="230"/>
      <c r="EM214" s="230"/>
      <c r="EN214" s="230"/>
      <c r="EO214" s="230"/>
      <c r="EP214" s="230"/>
      <c r="EQ214" s="230"/>
      <c r="ER214" s="230"/>
      <c r="ES214" s="230"/>
      <c r="ET214" s="230"/>
      <c r="EU214" s="230"/>
      <c r="EV214" s="230"/>
      <c r="EW214" s="230"/>
      <c r="EX214" s="230"/>
      <c r="EY214" s="230"/>
      <c r="EZ214" s="230"/>
      <c r="FA214" s="230"/>
      <c r="FB214" s="230"/>
      <c r="FC214" s="230"/>
      <c r="FD214" s="230"/>
      <c r="FE214" s="231"/>
      <c r="FF214" s="70"/>
    </row>
    <row r="215" spans="1:162">
      <c r="A215" s="1" t="s">
        <v>412</v>
      </c>
      <c r="B215" s="2" t="s">
        <v>271</v>
      </c>
      <c r="C215" s="37" t="s">
        <v>486</v>
      </c>
      <c r="D215" s="37" t="s">
        <v>486</v>
      </c>
      <c r="E215" s="1">
        <v>4</v>
      </c>
      <c r="F215" s="96" t="s">
        <v>306</v>
      </c>
      <c r="G215" s="7">
        <v>0</v>
      </c>
      <c r="H215" s="7">
        <v>0</v>
      </c>
      <c r="I215" s="7">
        <v>0</v>
      </c>
      <c r="J215" s="7">
        <v>0</v>
      </c>
      <c r="K215" s="7">
        <v>0</v>
      </c>
      <c r="L215" s="7">
        <v>0</v>
      </c>
      <c r="M215" s="7">
        <v>0</v>
      </c>
      <c r="N215" s="7">
        <v>0</v>
      </c>
      <c r="O215" s="7">
        <v>0</v>
      </c>
      <c r="P215" s="7">
        <v>0</v>
      </c>
      <c r="Q215" s="7">
        <v>0</v>
      </c>
      <c r="R215" s="7">
        <v>0</v>
      </c>
      <c r="S215" s="7">
        <v>0</v>
      </c>
      <c r="T215" s="7">
        <v>0</v>
      </c>
      <c r="U215" s="45">
        <v>0.15384615384615385</v>
      </c>
      <c r="V215" s="7">
        <v>0</v>
      </c>
      <c r="W215" s="7">
        <v>0</v>
      </c>
      <c r="X215" s="7">
        <v>0</v>
      </c>
      <c r="Y215" s="7">
        <v>0</v>
      </c>
      <c r="Z215" s="7">
        <v>0</v>
      </c>
      <c r="AA215" s="7">
        <v>0</v>
      </c>
      <c r="AB215" s="7">
        <v>0</v>
      </c>
      <c r="AC215" s="7">
        <v>1.2857142857142856</v>
      </c>
      <c r="AD215" s="7">
        <v>0</v>
      </c>
      <c r="AE215" s="7">
        <v>0</v>
      </c>
      <c r="AF215" s="7">
        <v>0</v>
      </c>
      <c r="AG215" s="7">
        <v>0</v>
      </c>
      <c r="AH215" s="7">
        <v>0</v>
      </c>
      <c r="AI215" s="7">
        <v>0</v>
      </c>
      <c r="AJ215" s="7">
        <v>0</v>
      </c>
      <c r="AK215" s="7">
        <v>0</v>
      </c>
      <c r="AL215" s="7">
        <v>0.64285714285714279</v>
      </c>
      <c r="AM215" s="7">
        <v>0</v>
      </c>
      <c r="AN215" s="7">
        <v>0</v>
      </c>
      <c r="AO215" s="7">
        <v>0</v>
      </c>
      <c r="AP215" s="7">
        <v>0</v>
      </c>
      <c r="AQ215" s="7">
        <v>0</v>
      </c>
      <c r="AR215" s="7">
        <v>0</v>
      </c>
      <c r="AS215" s="7">
        <v>0</v>
      </c>
      <c r="AT215" s="7">
        <v>0</v>
      </c>
      <c r="AU215" s="7">
        <v>0</v>
      </c>
      <c r="AV215" s="7">
        <v>0.80555555555555547</v>
      </c>
      <c r="AW215" s="7">
        <v>0</v>
      </c>
      <c r="AX215" s="7">
        <v>0</v>
      </c>
      <c r="AY215" s="7">
        <v>0</v>
      </c>
      <c r="AZ215" s="7">
        <v>4</v>
      </c>
      <c r="BA215" s="7">
        <v>0</v>
      </c>
      <c r="BB215" s="7">
        <v>0</v>
      </c>
      <c r="BC215" s="7">
        <v>0</v>
      </c>
      <c r="BD215" s="7">
        <v>0</v>
      </c>
      <c r="BE215" s="76">
        <f t="shared" si="1152"/>
        <v>6.8879731379731375</v>
      </c>
      <c r="BF215" s="7"/>
      <c r="BG215" s="7">
        <v>0</v>
      </c>
      <c r="BH215" s="7">
        <v>0</v>
      </c>
      <c r="BI215" s="7">
        <v>0</v>
      </c>
      <c r="BJ215" s="7">
        <v>0</v>
      </c>
      <c r="BK215" s="7">
        <v>0</v>
      </c>
      <c r="BL215" s="7">
        <v>0</v>
      </c>
      <c r="BM215" s="7">
        <v>0</v>
      </c>
      <c r="BN215" s="7">
        <v>0</v>
      </c>
      <c r="BO215" s="7">
        <v>0</v>
      </c>
      <c r="BP215" s="7">
        <v>0</v>
      </c>
      <c r="BQ215" s="7">
        <v>0</v>
      </c>
      <c r="BR215" s="7">
        <v>0</v>
      </c>
      <c r="BS215" s="7">
        <v>0</v>
      </c>
      <c r="BT215" s="7">
        <v>0</v>
      </c>
      <c r="BU215" s="7">
        <v>14989.421538461538</v>
      </c>
      <c r="BV215" s="7">
        <v>0</v>
      </c>
      <c r="BW215" s="7">
        <v>0</v>
      </c>
      <c r="BX215" s="7">
        <v>0</v>
      </c>
      <c r="BY215" s="7">
        <v>0</v>
      </c>
      <c r="BZ215" s="7">
        <v>0</v>
      </c>
      <c r="CA215" s="7">
        <v>0</v>
      </c>
      <c r="CB215" s="7">
        <v>0</v>
      </c>
      <c r="CC215" s="7">
        <v>213563.09142857138</v>
      </c>
      <c r="CD215" s="7">
        <v>0</v>
      </c>
      <c r="CE215" s="7">
        <v>0</v>
      </c>
      <c r="CF215" s="7">
        <v>0</v>
      </c>
      <c r="CG215" s="7">
        <v>0</v>
      </c>
      <c r="CH215" s="7">
        <v>0</v>
      </c>
      <c r="CI215" s="7">
        <v>0</v>
      </c>
      <c r="CJ215" s="7">
        <v>0</v>
      </c>
      <c r="CK215" s="7">
        <v>0</v>
      </c>
      <c r="CL215" s="7">
        <v>50181.994285714274</v>
      </c>
      <c r="CM215" s="7">
        <v>0</v>
      </c>
      <c r="CN215" s="7">
        <v>0</v>
      </c>
      <c r="CO215" s="7">
        <v>0</v>
      </c>
      <c r="CP215" s="7">
        <v>0</v>
      </c>
      <c r="CQ215" s="7">
        <v>0</v>
      </c>
      <c r="CR215" s="7">
        <v>0</v>
      </c>
      <c r="CS215" s="7">
        <v>0</v>
      </c>
      <c r="CT215" s="7">
        <v>0</v>
      </c>
      <c r="CU215" s="7">
        <v>0</v>
      </c>
      <c r="CV215" s="7">
        <v>74595.946666666656</v>
      </c>
      <c r="CW215" s="7">
        <v>0</v>
      </c>
      <c r="CX215" s="7">
        <v>0</v>
      </c>
      <c r="CY215" s="7">
        <v>0</v>
      </c>
      <c r="CZ215" s="7">
        <v>387423.5294117647</v>
      </c>
      <c r="DA215" s="7">
        <v>0</v>
      </c>
      <c r="DB215" s="7">
        <v>0</v>
      </c>
      <c r="DC215" s="7">
        <v>0</v>
      </c>
      <c r="DD215" s="7">
        <v>0</v>
      </c>
      <c r="DE215" s="76">
        <f>SUM(BG215:DD215)</f>
        <v>740753.98333117855</v>
      </c>
      <c r="DF215" s="1"/>
      <c r="DG215" s="221">
        <v>0</v>
      </c>
      <c r="DH215" s="221">
        <v>0</v>
      </c>
      <c r="DI215" s="221">
        <v>0</v>
      </c>
      <c r="DJ215" s="221">
        <v>0</v>
      </c>
      <c r="DK215" s="221">
        <v>0</v>
      </c>
      <c r="DL215" s="221">
        <v>0</v>
      </c>
      <c r="DM215" s="221">
        <v>0</v>
      </c>
      <c r="DN215" s="221">
        <v>0</v>
      </c>
      <c r="DO215" s="221">
        <v>0</v>
      </c>
      <c r="DP215" s="221">
        <v>0</v>
      </c>
      <c r="DQ215" s="221">
        <v>0</v>
      </c>
      <c r="DR215" s="221">
        <v>0</v>
      </c>
      <c r="DS215" s="221">
        <v>0</v>
      </c>
      <c r="DT215" s="221">
        <v>0</v>
      </c>
      <c r="DU215" s="221">
        <v>97431.239999999991</v>
      </c>
      <c r="DV215" s="221">
        <v>0</v>
      </c>
      <c r="DW215" s="221">
        <v>0</v>
      </c>
      <c r="DX215" s="221">
        <v>0</v>
      </c>
      <c r="DY215" s="221">
        <v>0</v>
      </c>
      <c r="DZ215" s="221">
        <v>0</v>
      </c>
      <c r="EA215" s="221">
        <v>0</v>
      </c>
      <c r="EB215" s="221">
        <v>0</v>
      </c>
      <c r="EC215" s="221">
        <v>166104.62666666665</v>
      </c>
      <c r="ED215" s="221">
        <v>0</v>
      </c>
      <c r="EE215" s="221">
        <v>0</v>
      </c>
      <c r="EF215" s="221">
        <v>0</v>
      </c>
      <c r="EG215" s="221">
        <v>0</v>
      </c>
      <c r="EH215" s="221">
        <v>0</v>
      </c>
      <c r="EI215" s="221">
        <v>0</v>
      </c>
      <c r="EJ215" s="221">
        <v>0</v>
      </c>
      <c r="EK215" s="221">
        <v>0</v>
      </c>
      <c r="EL215" s="221">
        <v>78060.87999999999</v>
      </c>
      <c r="EM215" s="221">
        <v>0</v>
      </c>
      <c r="EN215" s="221">
        <v>0</v>
      </c>
      <c r="EO215" s="221">
        <v>0</v>
      </c>
      <c r="EP215" s="221">
        <v>0</v>
      </c>
      <c r="EQ215" s="221">
        <v>0</v>
      </c>
      <c r="ER215" s="221">
        <v>0</v>
      </c>
      <c r="ES215" s="221">
        <v>0</v>
      </c>
      <c r="ET215" s="221">
        <v>0</v>
      </c>
      <c r="EU215" s="221">
        <v>0</v>
      </c>
      <c r="EV215" s="221">
        <v>92601.864827586207</v>
      </c>
      <c r="EW215" s="221">
        <v>0</v>
      </c>
      <c r="EX215" s="221">
        <v>0</v>
      </c>
      <c r="EY215" s="221">
        <v>0</v>
      </c>
      <c r="EZ215" s="221">
        <v>96855.882352941175</v>
      </c>
      <c r="FA215" s="221">
        <v>0</v>
      </c>
      <c r="FB215" s="221">
        <v>0</v>
      </c>
      <c r="FC215" s="221">
        <v>0</v>
      </c>
      <c r="FD215" s="221">
        <v>0</v>
      </c>
      <c r="FE215" s="231">
        <f t="shared" si="1314"/>
        <v>107543.09990662269</v>
      </c>
    </row>
    <row r="216" spans="1:162">
      <c r="A216" s="1" t="s">
        <v>412</v>
      </c>
      <c r="B216" s="2" t="s">
        <v>278</v>
      </c>
      <c r="C216" s="37" t="s">
        <v>486</v>
      </c>
      <c r="D216" s="37" t="s">
        <v>486</v>
      </c>
      <c r="E216" s="1">
        <v>4</v>
      </c>
      <c r="F216" s="96" t="s">
        <v>306</v>
      </c>
      <c r="G216" s="7">
        <v>0</v>
      </c>
      <c r="H216" s="7">
        <v>0</v>
      </c>
      <c r="I216" s="7">
        <v>0</v>
      </c>
      <c r="J216" s="7">
        <v>0</v>
      </c>
      <c r="K216" s="7">
        <v>0</v>
      </c>
      <c r="L216" s="7">
        <v>0</v>
      </c>
      <c r="M216" s="7">
        <v>0</v>
      </c>
      <c r="N216" s="7">
        <v>0</v>
      </c>
      <c r="O216" s="7">
        <v>0</v>
      </c>
      <c r="P216" s="7">
        <v>0</v>
      </c>
      <c r="Q216" s="7">
        <v>0</v>
      </c>
      <c r="R216" s="7">
        <v>0</v>
      </c>
      <c r="S216" s="7">
        <v>0</v>
      </c>
      <c r="T216" s="7">
        <v>1.3333333333333333</v>
      </c>
      <c r="U216" s="7">
        <v>0.5</v>
      </c>
      <c r="V216" s="7">
        <v>0</v>
      </c>
      <c r="W216" s="7">
        <v>0</v>
      </c>
      <c r="X216" s="7">
        <v>0</v>
      </c>
      <c r="Y216" s="7">
        <v>0</v>
      </c>
      <c r="Z216" s="7">
        <v>0</v>
      </c>
      <c r="AA216" s="7">
        <v>0</v>
      </c>
      <c r="AB216" s="7">
        <v>0</v>
      </c>
      <c r="AC216" s="7">
        <v>0</v>
      </c>
      <c r="AD216" s="7">
        <v>0</v>
      </c>
      <c r="AE216" s="7">
        <v>0</v>
      </c>
      <c r="AF216" s="7">
        <v>0</v>
      </c>
      <c r="AG216" s="7">
        <v>0</v>
      </c>
      <c r="AH216" s="7">
        <v>0</v>
      </c>
      <c r="AI216" s="7">
        <v>0</v>
      </c>
      <c r="AJ216" s="7">
        <v>0.72602739726027399</v>
      </c>
      <c r="AK216" s="7">
        <v>0</v>
      </c>
      <c r="AL216" s="7">
        <v>0</v>
      </c>
      <c r="AM216" s="7">
        <v>0</v>
      </c>
      <c r="AN216" s="7">
        <v>0</v>
      </c>
      <c r="AO216" s="7">
        <v>0</v>
      </c>
      <c r="AP216" s="7">
        <v>0</v>
      </c>
      <c r="AQ216" s="7">
        <v>0</v>
      </c>
      <c r="AR216" s="7">
        <v>0</v>
      </c>
      <c r="AS216" s="7">
        <v>0</v>
      </c>
      <c r="AT216" s="7">
        <v>0</v>
      </c>
      <c r="AU216" s="7">
        <v>0</v>
      </c>
      <c r="AV216" s="7">
        <v>1.0277777777777777</v>
      </c>
      <c r="AW216" s="7">
        <v>0</v>
      </c>
      <c r="AX216" s="7">
        <v>0</v>
      </c>
      <c r="AY216" s="7">
        <v>0</v>
      </c>
      <c r="AZ216" s="7">
        <v>8.6</v>
      </c>
      <c r="BA216" s="7">
        <v>0</v>
      </c>
      <c r="BB216" s="7">
        <v>4.1311475409836067</v>
      </c>
      <c r="BC216" s="7">
        <v>0</v>
      </c>
      <c r="BD216" s="7">
        <v>5.244755244755245</v>
      </c>
      <c r="BE216" s="76">
        <f t="shared" si="1152"/>
        <v>21.563041294110235</v>
      </c>
      <c r="BF216" s="7"/>
      <c r="BG216" s="7">
        <v>0</v>
      </c>
      <c r="BH216" s="7">
        <v>0</v>
      </c>
      <c r="BI216" s="7">
        <v>0</v>
      </c>
      <c r="BJ216" s="7">
        <v>0</v>
      </c>
      <c r="BK216" s="7">
        <v>0</v>
      </c>
      <c r="BL216" s="7">
        <v>0</v>
      </c>
      <c r="BM216" s="7">
        <v>0</v>
      </c>
      <c r="BN216" s="7">
        <v>0</v>
      </c>
      <c r="BO216" s="7">
        <v>0</v>
      </c>
      <c r="BP216" s="7">
        <v>0</v>
      </c>
      <c r="BQ216" s="7">
        <v>0</v>
      </c>
      <c r="BR216" s="7">
        <v>0</v>
      </c>
      <c r="BS216" s="7">
        <v>0</v>
      </c>
      <c r="BT216" s="7">
        <v>39916.399999999994</v>
      </c>
      <c r="BU216" s="7">
        <v>13680.438461538461</v>
      </c>
      <c r="BV216" s="7">
        <v>0</v>
      </c>
      <c r="BW216" s="7">
        <v>0</v>
      </c>
      <c r="BX216" s="7">
        <v>0</v>
      </c>
      <c r="BY216" s="7">
        <v>0</v>
      </c>
      <c r="BZ216" s="7">
        <v>0</v>
      </c>
      <c r="CA216" s="7">
        <v>0</v>
      </c>
      <c r="CB216" s="7">
        <v>0</v>
      </c>
      <c r="CC216" s="7">
        <v>0</v>
      </c>
      <c r="CD216" s="7">
        <v>0</v>
      </c>
      <c r="CE216" s="7">
        <v>0</v>
      </c>
      <c r="CF216" s="7">
        <v>0</v>
      </c>
      <c r="CG216" s="7">
        <v>0</v>
      </c>
      <c r="CH216" s="7">
        <v>0</v>
      </c>
      <c r="CI216" s="7">
        <v>0</v>
      </c>
      <c r="CJ216" s="7">
        <v>21453.499726027396</v>
      </c>
      <c r="CK216" s="7">
        <v>0</v>
      </c>
      <c r="CL216" s="7">
        <v>0</v>
      </c>
      <c r="CM216" s="7">
        <v>0</v>
      </c>
      <c r="CN216" s="7">
        <v>0</v>
      </c>
      <c r="CO216" s="7">
        <v>0</v>
      </c>
      <c r="CP216" s="7">
        <v>0</v>
      </c>
      <c r="CQ216" s="7">
        <v>0</v>
      </c>
      <c r="CR216" s="7">
        <v>0</v>
      </c>
      <c r="CS216" s="7">
        <v>0</v>
      </c>
      <c r="CT216" s="7">
        <v>0</v>
      </c>
      <c r="CU216" s="7">
        <v>0</v>
      </c>
      <c r="CV216" s="7">
        <v>30013.289999999997</v>
      </c>
      <c r="CW216" s="7">
        <v>0</v>
      </c>
      <c r="CX216" s="7">
        <v>0</v>
      </c>
      <c r="CY216" s="7">
        <v>0</v>
      </c>
      <c r="CZ216" s="7">
        <v>257850</v>
      </c>
      <c r="DA216" s="7">
        <v>0</v>
      </c>
      <c r="DB216" s="7">
        <v>112630.79213114754</v>
      </c>
      <c r="DC216" s="7">
        <v>0</v>
      </c>
      <c r="DD216" s="7">
        <v>152013.18461538461</v>
      </c>
      <c r="DE216" s="76">
        <f t="shared" ref="DE216:DE223" si="1315">SUM(BG216:DD216)</f>
        <v>627557.60493409797</v>
      </c>
      <c r="DF216" s="1"/>
      <c r="DG216" s="221">
        <v>0</v>
      </c>
      <c r="DH216" s="221">
        <v>0</v>
      </c>
      <c r="DI216" s="221">
        <v>0</v>
      </c>
      <c r="DJ216" s="221">
        <v>0</v>
      </c>
      <c r="DK216" s="221">
        <v>0</v>
      </c>
      <c r="DL216" s="221">
        <v>0</v>
      </c>
      <c r="DM216" s="221">
        <v>0</v>
      </c>
      <c r="DN216" s="221">
        <v>0</v>
      </c>
      <c r="DO216" s="221">
        <v>0</v>
      </c>
      <c r="DP216" s="221">
        <v>0</v>
      </c>
      <c r="DQ216" s="221">
        <v>0</v>
      </c>
      <c r="DR216" s="221">
        <v>0</v>
      </c>
      <c r="DS216" s="221">
        <v>0</v>
      </c>
      <c r="DT216" s="221">
        <v>29937.299999999996</v>
      </c>
      <c r="DU216" s="221">
        <v>27360.876923076921</v>
      </c>
      <c r="DV216" s="221">
        <v>0</v>
      </c>
      <c r="DW216" s="221">
        <v>0</v>
      </c>
      <c r="DX216" s="221">
        <v>0</v>
      </c>
      <c r="DY216" s="221">
        <v>0</v>
      </c>
      <c r="DZ216" s="221">
        <v>0</v>
      </c>
      <c r="EA216" s="221">
        <v>0</v>
      </c>
      <c r="EB216" s="221">
        <v>0</v>
      </c>
      <c r="EC216" s="221">
        <v>0</v>
      </c>
      <c r="ED216" s="221">
        <v>0</v>
      </c>
      <c r="EE216" s="221">
        <v>0</v>
      </c>
      <c r="EF216" s="221">
        <v>0</v>
      </c>
      <c r="EG216" s="221">
        <v>0</v>
      </c>
      <c r="EH216" s="221">
        <v>0</v>
      </c>
      <c r="EI216" s="221">
        <v>0</v>
      </c>
      <c r="EJ216" s="221">
        <v>29549.159999999996</v>
      </c>
      <c r="EK216" s="221">
        <v>0</v>
      </c>
      <c r="EL216" s="221">
        <v>0</v>
      </c>
      <c r="EM216" s="221">
        <v>0</v>
      </c>
      <c r="EN216" s="221">
        <v>0</v>
      </c>
      <c r="EO216" s="221">
        <v>0</v>
      </c>
      <c r="EP216" s="221">
        <v>0</v>
      </c>
      <c r="EQ216" s="221">
        <v>0</v>
      </c>
      <c r="ER216" s="221">
        <v>0</v>
      </c>
      <c r="ES216" s="221">
        <v>0</v>
      </c>
      <c r="ET216" s="221">
        <v>0</v>
      </c>
      <c r="EU216" s="221">
        <v>0</v>
      </c>
      <c r="EV216" s="221">
        <v>29202.12</v>
      </c>
      <c r="EW216" s="221">
        <v>0</v>
      </c>
      <c r="EX216" s="221">
        <v>0</v>
      </c>
      <c r="EY216" s="221">
        <v>0</v>
      </c>
      <c r="EZ216" s="221">
        <v>29982.558139534885</v>
      </c>
      <c r="FA216" s="221">
        <v>0</v>
      </c>
      <c r="FB216" s="221">
        <v>27263.802857142855</v>
      </c>
      <c r="FC216" s="221">
        <v>0</v>
      </c>
      <c r="FD216" s="221">
        <v>28983.847199999997</v>
      </c>
      <c r="FE216" s="231">
        <f t="shared" si="1314"/>
        <v>29103.390211728161</v>
      </c>
    </row>
    <row r="217" spans="1:162">
      <c r="A217" s="1" t="s">
        <v>412</v>
      </c>
      <c r="B217" s="2" t="s">
        <v>279</v>
      </c>
      <c r="C217" s="37" t="s">
        <v>486</v>
      </c>
      <c r="D217" s="37" t="s">
        <v>486</v>
      </c>
      <c r="E217" s="1">
        <v>4</v>
      </c>
      <c r="F217" s="96" t="s">
        <v>306</v>
      </c>
      <c r="G217" s="7">
        <v>0</v>
      </c>
      <c r="H217" s="7">
        <v>0</v>
      </c>
      <c r="I217" s="7">
        <v>1.0169491525423728</v>
      </c>
      <c r="J217" s="7">
        <v>0</v>
      </c>
      <c r="K217" s="7">
        <v>0</v>
      </c>
      <c r="L217" s="7">
        <v>0</v>
      </c>
      <c r="M217" s="7">
        <v>0</v>
      </c>
      <c r="N217" s="7">
        <v>0</v>
      </c>
      <c r="O217" s="7">
        <v>0</v>
      </c>
      <c r="P217" s="7">
        <v>0</v>
      </c>
      <c r="Q217" s="7">
        <v>2.4330708661417324</v>
      </c>
      <c r="R217" s="7">
        <v>0</v>
      </c>
      <c r="S217" s="7">
        <v>0</v>
      </c>
      <c r="T217" s="7">
        <v>1</v>
      </c>
      <c r="U217" s="7">
        <v>0.3214285714285714</v>
      </c>
      <c r="V217" s="7">
        <v>1.2051282051282051</v>
      </c>
      <c r="W217" s="7">
        <v>1.125</v>
      </c>
      <c r="X217" s="7">
        <v>1.8648648648648649</v>
      </c>
      <c r="Y217" s="7">
        <v>0</v>
      </c>
      <c r="Z217" s="7">
        <v>0</v>
      </c>
      <c r="AA217" s="7">
        <v>2.2424242424242427</v>
      </c>
      <c r="AB217" s="7">
        <v>1.9210526315789473</v>
      </c>
      <c r="AC217" s="7">
        <v>0.90909090909090917</v>
      </c>
      <c r="AD217" s="7">
        <v>0.96825396825396814</v>
      </c>
      <c r="AE217" s="7">
        <v>0</v>
      </c>
      <c r="AF217" s="7">
        <v>2.5647058823529409</v>
      </c>
      <c r="AG217" s="7">
        <v>0</v>
      </c>
      <c r="AH217" s="7">
        <v>2.2153846153846155</v>
      </c>
      <c r="AI217" s="7">
        <v>0</v>
      </c>
      <c r="AJ217" s="7">
        <v>0</v>
      </c>
      <c r="AK217" s="7">
        <v>8.3265306122448983</v>
      </c>
      <c r="AL217" s="7">
        <v>0</v>
      </c>
      <c r="AM217" s="7">
        <v>0</v>
      </c>
      <c r="AN217" s="7">
        <v>0</v>
      </c>
      <c r="AO217" s="7">
        <v>0</v>
      </c>
      <c r="AP217" s="7">
        <v>0</v>
      </c>
      <c r="AQ217" s="7">
        <v>0.95161290322580638</v>
      </c>
      <c r="AR217" s="7">
        <v>5.433962264150944</v>
      </c>
      <c r="AS217" s="7">
        <v>1.4242424242424243</v>
      </c>
      <c r="AT217" s="7">
        <v>0</v>
      </c>
      <c r="AU217" s="7">
        <v>0</v>
      </c>
      <c r="AV217" s="7">
        <v>1.1769911504424779</v>
      </c>
      <c r="AW217" s="7">
        <v>0.42168674698795183</v>
      </c>
      <c r="AX217" s="7">
        <v>0.87924528301886795</v>
      </c>
      <c r="AY217" s="7">
        <v>0</v>
      </c>
      <c r="AZ217" s="7">
        <v>13.416666666666666</v>
      </c>
      <c r="BA217" s="7">
        <v>3.421875</v>
      </c>
      <c r="BB217" s="7">
        <v>3.358974358974359</v>
      </c>
      <c r="BC217" s="7">
        <v>12.821052631578947</v>
      </c>
      <c r="BD217" s="7">
        <v>25.851428571428571</v>
      </c>
      <c r="BE217" s="76">
        <f t="shared" si="1152"/>
        <v>97.27162252215328</v>
      </c>
      <c r="BF217" s="7"/>
      <c r="BG217" s="7">
        <v>0</v>
      </c>
      <c r="BH217" s="7">
        <v>0</v>
      </c>
      <c r="BI217" s="7">
        <v>14172.843231800443</v>
      </c>
      <c r="BJ217" s="7">
        <v>0</v>
      </c>
      <c r="BK217" s="7">
        <v>0</v>
      </c>
      <c r="BL217" s="7">
        <v>0</v>
      </c>
      <c r="BM217" s="7">
        <v>0</v>
      </c>
      <c r="BN217" s="7">
        <v>0</v>
      </c>
      <c r="BO217" s="7">
        <v>0</v>
      </c>
      <c r="BP217" s="7">
        <v>0</v>
      </c>
      <c r="BQ217" s="7">
        <v>34407.754139501551</v>
      </c>
      <c r="BR217" s="7">
        <v>0</v>
      </c>
      <c r="BS217" s="7">
        <v>0</v>
      </c>
      <c r="BT217" s="7">
        <v>13626.075860186844</v>
      </c>
      <c r="BU217" s="7">
        <v>4731.8986829532032</v>
      </c>
      <c r="BV217" s="7">
        <v>16302.232775603754</v>
      </c>
      <c r="BW217" s="7">
        <v>15640.061834862383</v>
      </c>
      <c r="BX217" s="7">
        <v>26058.177847128318</v>
      </c>
      <c r="BY217" s="7">
        <v>0</v>
      </c>
      <c r="BZ217" s="7">
        <v>0</v>
      </c>
      <c r="CA217" s="7">
        <v>30221.615060194996</v>
      </c>
      <c r="CB217" s="7">
        <v>25568.823500775485</v>
      </c>
      <c r="CC217" s="7">
        <v>11627.479228398035</v>
      </c>
      <c r="CD217" s="7">
        <v>13302.807707549036</v>
      </c>
      <c r="CE217" s="7">
        <v>0</v>
      </c>
      <c r="CF217" s="7">
        <v>35366.285961723835</v>
      </c>
      <c r="CG217" s="7">
        <v>0</v>
      </c>
      <c r="CH217" s="7">
        <v>30092.475587403707</v>
      </c>
      <c r="CI217" s="7">
        <v>0</v>
      </c>
      <c r="CJ217" s="7">
        <v>0</v>
      </c>
      <c r="CK217" s="7">
        <v>116055.32961081417</v>
      </c>
      <c r="CL217" s="7">
        <v>0</v>
      </c>
      <c r="CM217" s="7">
        <v>0</v>
      </c>
      <c r="CN217" s="7">
        <v>0</v>
      </c>
      <c r="CO217" s="7">
        <v>0</v>
      </c>
      <c r="CP217" s="7">
        <v>0</v>
      </c>
      <c r="CQ217" s="7">
        <v>13023.624645063399</v>
      </c>
      <c r="CR217" s="7">
        <v>78230.110348466449</v>
      </c>
      <c r="CS217" s="7">
        <v>20458.110684839532</v>
      </c>
      <c r="CT217" s="7">
        <v>0</v>
      </c>
      <c r="CU217" s="7">
        <v>0</v>
      </c>
      <c r="CV217" s="7">
        <v>14912.617904145975</v>
      </c>
      <c r="CW217" s="7">
        <v>5723.8837897113372</v>
      </c>
      <c r="CX217" s="7">
        <v>12308.207469942956</v>
      </c>
      <c r="CY217" s="7">
        <v>0</v>
      </c>
      <c r="CZ217" s="7">
        <v>185910.82394413601</v>
      </c>
      <c r="DA217" s="7">
        <v>47774.835022849205</v>
      </c>
      <c r="DB217" s="7">
        <v>44846.829439047258</v>
      </c>
      <c r="DC217" s="7">
        <v>175124.53642560053</v>
      </c>
      <c r="DD217" s="7">
        <v>362720.25892405433</v>
      </c>
      <c r="DE217" s="76">
        <f t="shared" si="1315"/>
        <v>1348207.6996267526</v>
      </c>
      <c r="DF217" s="1"/>
      <c r="DG217" s="221">
        <v>0</v>
      </c>
      <c r="DH217" s="221">
        <v>0</v>
      </c>
      <c r="DI217" s="221">
        <v>13936.629177937104</v>
      </c>
      <c r="DJ217" s="221">
        <v>0</v>
      </c>
      <c r="DK217" s="221">
        <v>0</v>
      </c>
      <c r="DL217" s="221">
        <v>0</v>
      </c>
      <c r="DM217" s="221">
        <v>0</v>
      </c>
      <c r="DN217" s="221">
        <v>0</v>
      </c>
      <c r="DO217" s="221">
        <v>0</v>
      </c>
      <c r="DP217" s="221">
        <v>0</v>
      </c>
      <c r="DQ217" s="221">
        <v>14141.698303290281</v>
      </c>
      <c r="DR217" s="221">
        <v>0</v>
      </c>
      <c r="DS217" s="221">
        <v>0</v>
      </c>
      <c r="DT217" s="221">
        <v>13626.075860186844</v>
      </c>
      <c r="DU217" s="221">
        <v>14721.462569187745</v>
      </c>
      <c r="DV217" s="221">
        <v>13527.384643586094</v>
      </c>
      <c r="DW217" s="221">
        <v>13902.277186544341</v>
      </c>
      <c r="DX217" s="221">
        <v>13973.2258020833</v>
      </c>
      <c r="DY217" s="221">
        <v>0</v>
      </c>
      <c r="DZ217" s="221">
        <v>0</v>
      </c>
      <c r="EA217" s="221">
        <v>13477.206716032902</v>
      </c>
      <c r="EB217" s="221">
        <v>13309.798534650252</v>
      </c>
      <c r="EC217" s="221">
        <v>12790.227151237837</v>
      </c>
      <c r="ED217" s="221">
        <v>13738.965337304744</v>
      </c>
      <c r="EE217" s="221">
        <v>0</v>
      </c>
      <c r="EF217" s="221">
        <v>13789.606911681312</v>
      </c>
      <c r="EG217" s="221">
        <v>0</v>
      </c>
      <c r="EH217" s="221">
        <v>13583.409119314172</v>
      </c>
      <c r="EI217" s="221">
        <v>0</v>
      </c>
      <c r="EJ217" s="221">
        <v>0</v>
      </c>
      <c r="EK217" s="221">
        <v>13938.017526788955</v>
      </c>
      <c r="EL217" s="221">
        <v>0</v>
      </c>
      <c r="EM217" s="221">
        <v>0</v>
      </c>
      <c r="EN217" s="221">
        <v>0</v>
      </c>
      <c r="EO217" s="221">
        <v>0</v>
      </c>
      <c r="EP217" s="221">
        <v>0</v>
      </c>
      <c r="EQ217" s="221">
        <v>13685.842847354759</v>
      </c>
      <c r="ER217" s="221">
        <v>14396.513362738617</v>
      </c>
      <c r="ES217" s="221">
        <v>14364.205374461799</v>
      </c>
      <c r="ET217" s="221">
        <v>0</v>
      </c>
      <c r="EU217" s="221">
        <v>0</v>
      </c>
      <c r="EV217" s="221">
        <v>12670.118971191692</v>
      </c>
      <c r="EW217" s="221">
        <v>13573.781558458313</v>
      </c>
      <c r="EX217" s="221">
        <v>13998.605062381474</v>
      </c>
      <c r="EY217" s="221">
        <v>0</v>
      </c>
      <c r="EZ217" s="221">
        <v>13856.707374718213</v>
      </c>
      <c r="FA217" s="221">
        <v>13961.595623115749</v>
      </c>
      <c r="FB217" s="221">
        <v>13351.346168876664</v>
      </c>
      <c r="FC217" s="221">
        <v>13659.138719566543</v>
      </c>
      <c r="FD217" s="221">
        <v>14030.956081279732</v>
      </c>
      <c r="FE217" s="231">
        <f t="shared" si="1314"/>
        <v>13860.236569197794</v>
      </c>
    </row>
    <row r="218" spans="1:162">
      <c r="A218" s="1" t="s">
        <v>412</v>
      </c>
      <c r="B218" s="2" t="s">
        <v>263</v>
      </c>
      <c r="C218" s="37" t="s">
        <v>486</v>
      </c>
      <c r="D218" s="37" t="s">
        <v>486</v>
      </c>
      <c r="E218" s="1">
        <v>4</v>
      </c>
      <c r="F218" s="96" t="s">
        <v>306</v>
      </c>
      <c r="G218" s="7">
        <v>0</v>
      </c>
      <c r="H218" s="7">
        <v>0</v>
      </c>
      <c r="I218" s="7">
        <v>1.0909090909090911</v>
      </c>
      <c r="J218" s="7">
        <v>0</v>
      </c>
      <c r="K218" s="7">
        <v>0</v>
      </c>
      <c r="L218" s="7">
        <v>3.5947712418300655</v>
      </c>
      <c r="M218" s="7">
        <v>0</v>
      </c>
      <c r="N218" s="7">
        <v>2.4767441860465116</v>
      </c>
      <c r="O218" s="7">
        <v>1.875</v>
      </c>
      <c r="P218" s="7">
        <v>0</v>
      </c>
      <c r="Q218" s="7">
        <v>6.0852272727272725</v>
      </c>
      <c r="R218" s="7">
        <v>3.2352941176470589</v>
      </c>
      <c r="S218" s="7">
        <v>3.1557377049180326</v>
      </c>
      <c r="T218" s="7">
        <v>3.6435643564356437</v>
      </c>
      <c r="U218" s="7">
        <v>2.1951219512195124</v>
      </c>
      <c r="V218" s="7">
        <v>5.6641791044776113</v>
      </c>
      <c r="W218" s="7">
        <v>0</v>
      </c>
      <c r="X218" s="7">
        <v>6.1631205673758869</v>
      </c>
      <c r="Y218" s="7">
        <v>2.258064516129032</v>
      </c>
      <c r="Z218" s="7">
        <v>0.91666666666666663</v>
      </c>
      <c r="AA218" s="7">
        <v>3.8017241379310343</v>
      </c>
      <c r="AB218" s="7">
        <v>4.317343173431734</v>
      </c>
      <c r="AC218" s="7">
        <v>7.922829581993569</v>
      </c>
      <c r="AD218" s="7">
        <v>4.7272727272727275</v>
      </c>
      <c r="AE218" s="7">
        <v>10.666666666666666</v>
      </c>
      <c r="AF218" s="7">
        <v>2.0952380952380953</v>
      </c>
      <c r="AG218" s="7">
        <v>3.9298245614035086</v>
      </c>
      <c r="AH218" s="7">
        <v>6.1805555555555554</v>
      </c>
      <c r="AI218" s="7">
        <v>5.3948126801152734</v>
      </c>
      <c r="AJ218" s="7">
        <v>6.32475884244373</v>
      </c>
      <c r="AK218" s="7">
        <v>12.626506024096386</v>
      </c>
      <c r="AL218" s="7">
        <v>7.2931034482758621</v>
      </c>
      <c r="AM218" s="7">
        <v>0.92708333333333326</v>
      </c>
      <c r="AN218" s="7">
        <v>0</v>
      </c>
      <c r="AO218" s="7">
        <v>2.406779661016949</v>
      </c>
      <c r="AP218" s="7">
        <v>0</v>
      </c>
      <c r="AQ218" s="7">
        <v>3.1388888888888888</v>
      </c>
      <c r="AR218" s="7">
        <v>2.7037037037037037</v>
      </c>
      <c r="AS218" s="7">
        <v>3.3149171270718232</v>
      </c>
      <c r="AT218" s="7">
        <v>1.19</v>
      </c>
      <c r="AU218" s="7">
        <v>6.2459016393442619</v>
      </c>
      <c r="AV218" s="7">
        <v>14.412698412698411</v>
      </c>
      <c r="AW218" s="7">
        <v>0.8493975903614458</v>
      </c>
      <c r="AX218" s="7">
        <v>4.3235294117647056</v>
      </c>
      <c r="AY218" s="7">
        <v>1.1200000000000001</v>
      </c>
      <c r="AZ218" s="7">
        <v>20.333333333333332</v>
      </c>
      <c r="BA218" s="7">
        <v>11.646341463414634</v>
      </c>
      <c r="BB218" s="7">
        <v>26.832151300236408</v>
      </c>
      <c r="BC218" s="7">
        <v>28.152317880794701</v>
      </c>
      <c r="BD218" s="7">
        <v>84.815999999999988</v>
      </c>
      <c r="BE218" s="76">
        <f t="shared" si="1152"/>
        <v>330.04808001676912</v>
      </c>
      <c r="BF218" s="7"/>
      <c r="BG218" s="7">
        <v>0</v>
      </c>
      <c r="BH218" s="7">
        <v>0</v>
      </c>
      <c r="BI218" s="7">
        <v>7318.3506493506502</v>
      </c>
      <c r="BJ218" s="7">
        <v>0</v>
      </c>
      <c r="BK218" s="7">
        <v>0</v>
      </c>
      <c r="BL218" s="7">
        <v>25143.529411764706</v>
      </c>
      <c r="BM218" s="7">
        <v>0</v>
      </c>
      <c r="BN218" s="7">
        <v>16478.093023255813</v>
      </c>
      <c r="BO218" s="7">
        <v>12113.125</v>
      </c>
      <c r="BP218" s="7">
        <v>0</v>
      </c>
      <c r="BQ218" s="7">
        <v>42467.01136363636</v>
      </c>
      <c r="BR218" s="7">
        <v>22844.647058823528</v>
      </c>
      <c r="BS218" s="7">
        <v>21520.942622950817</v>
      </c>
      <c r="BT218" s="7">
        <v>25350.09900990099</v>
      </c>
      <c r="BU218" s="7">
        <v>15234.292682926831</v>
      </c>
      <c r="BV218" s="7">
        <v>40093.477611940296</v>
      </c>
      <c r="BW218" s="7">
        <v>0</v>
      </c>
      <c r="BX218" s="7">
        <v>42669.585106382983</v>
      </c>
      <c r="BY218" s="7">
        <v>15626.129032258063</v>
      </c>
      <c r="BZ218" s="7">
        <v>6030.5416666666661</v>
      </c>
      <c r="CA218" s="7">
        <v>25775.431034482754</v>
      </c>
      <c r="CB218" s="7">
        <v>28938.339483394833</v>
      </c>
      <c r="CC218" s="7">
        <v>53589.028938906755</v>
      </c>
      <c r="CD218" s="7">
        <v>33260.727272727272</v>
      </c>
      <c r="CE218" s="7">
        <v>74703.199999999997</v>
      </c>
      <c r="CF218" s="7">
        <v>14754.961904761905</v>
      </c>
      <c r="CG218" s="7">
        <v>27783.017543859649</v>
      </c>
      <c r="CH218" s="7">
        <v>42852.893518518518</v>
      </c>
      <c r="CI218" s="7">
        <v>36152.046109510084</v>
      </c>
      <c r="CJ218" s="7">
        <v>43659.517684887454</v>
      </c>
      <c r="CK218" s="7">
        <v>90385.108433734946</v>
      </c>
      <c r="CL218" s="7">
        <v>49533</v>
      </c>
      <c r="CM218" s="7">
        <v>6695.4375</v>
      </c>
      <c r="CN218" s="7">
        <v>0</v>
      </c>
      <c r="CO218" s="7">
        <v>17047.355932203391</v>
      </c>
      <c r="CP218" s="7">
        <v>0</v>
      </c>
      <c r="CQ218" s="7">
        <v>22045.888888888887</v>
      </c>
      <c r="CR218" s="7">
        <v>18232.370370370372</v>
      </c>
      <c r="CS218" s="7">
        <v>23221.519337016576</v>
      </c>
      <c r="CT218" s="7">
        <v>8470.7899999999991</v>
      </c>
      <c r="CU218" s="7">
        <v>42860.901639344258</v>
      </c>
      <c r="CV218" s="7">
        <v>91460.063492063491</v>
      </c>
      <c r="CW218" s="7">
        <v>5855.0060240963858</v>
      </c>
      <c r="CX218" s="7">
        <v>30809.004201680673</v>
      </c>
      <c r="CY218" s="7">
        <v>8547.92</v>
      </c>
      <c r="CZ218" s="7">
        <v>143897.99999999997</v>
      </c>
      <c r="DA218" s="7">
        <v>80381.219512195123</v>
      </c>
      <c r="DB218" s="7">
        <v>189484.57446808511</v>
      </c>
      <c r="DC218" s="7">
        <v>200486.25827814569</v>
      </c>
      <c r="DD218" s="7">
        <v>611431.55039999995</v>
      </c>
      <c r="DE218" s="76">
        <f t="shared" si="1315"/>
        <v>2315204.956208732</v>
      </c>
      <c r="DF218" s="1"/>
      <c r="DG218" s="221">
        <v>0</v>
      </c>
      <c r="DH218" s="221">
        <v>0</v>
      </c>
      <c r="DI218" s="221">
        <v>6708.4880952380954</v>
      </c>
      <c r="DJ218" s="221">
        <v>0</v>
      </c>
      <c r="DK218" s="221">
        <v>0</v>
      </c>
      <c r="DL218" s="221">
        <v>6994.4727272727268</v>
      </c>
      <c r="DM218" s="221">
        <v>0</v>
      </c>
      <c r="DN218" s="221">
        <v>6653.1267605633802</v>
      </c>
      <c r="DO218" s="221">
        <v>6460.333333333333</v>
      </c>
      <c r="DP218" s="221">
        <v>0</v>
      </c>
      <c r="DQ218" s="221">
        <v>6978.7058823529405</v>
      </c>
      <c r="DR218" s="221">
        <v>7061.0727272727263</v>
      </c>
      <c r="DS218" s="221">
        <v>6819.6233766233763</v>
      </c>
      <c r="DT218" s="221">
        <v>6957.5</v>
      </c>
      <c r="DU218" s="221">
        <v>6940.0666666666666</v>
      </c>
      <c r="DV218" s="221">
        <v>7078.426877470356</v>
      </c>
      <c r="DW218" s="221">
        <v>0</v>
      </c>
      <c r="DX218" s="221">
        <v>6923.3734177215192</v>
      </c>
      <c r="DY218" s="221">
        <v>6920.1428571428569</v>
      </c>
      <c r="DZ218" s="221">
        <v>6578.772727272727</v>
      </c>
      <c r="EA218" s="221">
        <v>6779.9319727891143</v>
      </c>
      <c r="EB218" s="221">
        <v>6702.8119658119658</v>
      </c>
      <c r="EC218" s="221">
        <v>6763.875</v>
      </c>
      <c r="ED218" s="221">
        <v>7035.9230769230762</v>
      </c>
      <c r="EE218" s="221">
        <v>7003.4250000000002</v>
      </c>
      <c r="EF218" s="221">
        <v>7042.1409090909092</v>
      </c>
      <c r="EG218" s="221">
        <v>7069.7857142857147</v>
      </c>
      <c r="EH218" s="221">
        <v>6933.5018726591761</v>
      </c>
      <c r="EI218" s="221">
        <v>6701.2606837606836</v>
      </c>
      <c r="EJ218" s="221">
        <v>6902.9537366548029</v>
      </c>
      <c r="EK218" s="221">
        <v>7158.3625954198478</v>
      </c>
      <c r="EL218" s="221">
        <v>6791.7588652482273</v>
      </c>
      <c r="EM218" s="221">
        <v>7222.0449438202249</v>
      </c>
      <c r="EN218" s="221">
        <v>0</v>
      </c>
      <c r="EO218" s="221">
        <v>7083.0563380281701</v>
      </c>
      <c r="EP218" s="221">
        <v>0</v>
      </c>
      <c r="EQ218" s="221">
        <v>7023.4690265486724</v>
      </c>
      <c r="ER218" s="221">
        <v>6743.4794520547948</v>
      </c>
      <c r="ES218" s="221">
        <v>7005.1583333333338</v>
      </c>
      <c r="ET218" s="221">
        <v>7118.3109243697472</v>
      </c>
      <c r="EU218" s="221">
        <v>6862.2440944881891</v>
      </c>
      <c r="EV218" s="221">
        <v>6345.7973568281941</v>
      </c>
      <c r="EW218" s="221">
        <v>6893.1276595744685</v>
      </c>
      <c r="EX218" s="221">
        <v>7125.8921282798838</v>
      </c>
      <c r="EY218" s="221">
        <v>7632.0714285714275</v>
      </c>
      <c r="EZ218" s="221">
        <v>7076.9508196721299</v>
      </c>
      <c r="FA218" s="221">
        <v>6901.8429319371726</v>
      </c>
      <c r="FB218" s="221">
        <v>7061.8480176211451</v>
      </c>
      <c r="FC218" s="221">
        <v>7121.4831804281348</v>
      </c>
      <c r="FD218" s="221">
        <v>7208.9175438596494</v>
      </c>
      <c r="FE218" s="231">
        <f t="shared" si="1314"/>
        <v>7014.7505663147649</v>
      </c>
    </row>
    <row r="219" spans="1:162">
      <c r="A219" s="1" t="s">
        <v>412</v>
      </c>
      <c r="B219" s="2" t="s">
        <v>368</v>
      </c>
      <c r="C219" s="37" t="s">
        <v>486</v>
      </c>
      <c r="D219" s="37" t="s">
        <v>486</v>
      </c>
      <c r="E219" s="1">
        <v>4</v>
      </c>
      <c r="F219" s="96" t="s">
        <v>306</v>
      </c>
      <c r="G219" s="7">
        <v>0</v>
      </c>
      <c r="H219" s="7">
        <v>1.68</v>
      </c>
      <c r="I219" s="7">
        <v>17.082429501084597</v>
      </c>
      <c r="J219" s="7">
        <v>0</v>
      </c>
      <c r="K219" s="7">
        <v>6.2929936305732488</v>
      </c>
      <c r="L219" s="7">
        <v>14.447439353099732</v>
      </c>
      <c r="M219" s="7">
        <v>1.6500000000000001</v>
      </c>
      <c r="N219" s="7">
        <v>3.4870129870129869</v>
      </c>
      <c r="O219" s="7">
        <v>4</v>
      </c>
      <c r="P219" s="7">
        <v>0</v>
      </c>
      <c r="Q219" s="7">
        <v>30.202846975088967</v>
      </c>
      <c r="R219" s="7">
        <v>3.0408163265306118</v>
      </c>
      <c r="S219" s="7">
        <v>8.6086956521739122</v>
      </c>
      <c r="T219" s="7">
        <v>23.126903553299492</v>
      </c>
      <c r="U219" s="7">
        <v>10.9</v>
      </c>
      <c r="V219" s="7">
        <v>31.56862745098039</v>
      </c>
      <c r="W219" s="7">
        <v>11.840425531914892</v>
      </c>
      <c r="X219" s="7">
        <v>26.408988764044945</v>
      </c>
      <c r="Y219" s="7">
        <v>3.5166666666666666</v>
      </c>
      <c r="Z219" s="7">
        <v>7.9259259259259256</v>
      </c>
      <c r="AA219" s="7">
        <v>23.836177474402728</v>
      </c>
      <c r="AB219" s="7">
        <v>21.711171662125338</v>
      </c>
      <c r="AC219" s="7">
        <v>33.635135135135137</v>
      </c>
      <c r="AD219" s="7">
        <v>26.445205479452053</v>
      </c>
      <c r="AE219" s="7">
        <v>17.333333333333332</v>
      </c>
      <c r="AF219" s="7">
        <v>36.53448275862069</v>
      </c>
      <c r="AG219" s="7">
        <v>6.0695187165775399</v>
      </c>
      <c r="AH219" s="7">
        <v>36.845257903494179</v>
      </c>
      <c r="AI219" s="7">
        <v>8.3536585365853657</v>
      </c>
      <c r="AJ219" s="7">
        <v>37.605985037406484</v>
      </c>
      <c r="AK219" s="7">
        <v>37.642361111111107</v>
      </c>
      <c r="AL219" s="7">
        <v>33.324742268041241</v>
      </c>
      <c r="AM219" s="7">
        <v>4.0786516853932584</v>
      </c>
      <c r="AN219" s="7">
        <v>0</v>
      </c>
      <c r="AO219" s="7">
        <v>3.8144329896907214</v>
      </c>
      <c r="AP219" s="7">
        <v>4.9317406143344709</v>
      </c>
      <c r="AQ219" s="7">
        <v>14.070686070686072</v>
      </c>
      <c r="AR219" s="7">
        <v>14.476190476190474</v>
      </c>
      <c r="AS219" s="7">
        <v>9.5667655786350156</v>
      </c>
      <c r="AT219" s="7">
        <v>2.8808290155440415</v>
      </c>
      <c r="AU219" s="7">
        <v>9.5277777777777768</v>
      </c>
      <c r="AV219" s="7">
        <v>22.577777777777779</v>
      </c>
      <c r="AW219" s="7">
        <v>9.8785249457700655</v>
      </c>
      <c r="AX219" s="7">
        <v>9.3609022556390968</v>
      </c>
      <c r="AY219" s="7">
        <v>0.70588235294117641</v>
      </c>
      <c r="AZ219" s="7">
        <v>27.903903903903903</v>
      </c>
      <c r="BA219" s="7">
        <v>66.074829931972786</v>
      </c>
      <c r="BB219" s="7">
        <v>63.068552774755176</v>
      </c>
      <c r="BC219" s="7">
        <v>90.638297872340416</v>
      </c>
      <c r="BD219" s="7">
        <v>234.52854812398041</v>
      </c>
      <c r="BE219" s="76">
        <f t="shared" si="1152"/>
        <v>1113.2010958820144</v>
      </c>
      <c r="BF219" s="7"/>
      <c r="BG219" s="7">
        <v>0</v>
      </c>
      <c r="BH219" s="7">
        <v>5111.7841786848066</v>
      </c>
      <c r="BI219" s="7">
        <v>52381.838249125969</v>
      </c>
      <c r="BJ219" s="7">
        <v>0</v>
      </c>
      <c r="BK219" s="7">
        <v>19164.219741333662</v>
      </c>
      <c r="BL219" s="7">
        <v>46890.157789336263</v>
      </c>
      <c r="BM219" s="7">
        <v>5209.7655884892092</v>
      </c>
      <c r="BN219" s="7">
        <v>11554.016168501032</v>
      </c>
      <c r="BO219" s="7">
        <v>12096.940736565261</v>
      </c>
      <c r="BP219" s="7">
        <v>0</v>
      </c>
      <c r="BQ219" s="7">
        <v>94136.737971537135</v>
      </c>
      <c r="BR219" s="7">
        <v>9550.5259211376851</v>
      </c>
      <c r="BS219" s="7">
        <v>26239.622042774994</v>
      </c>
      <c r="BT219" s="7">
        <v>70326.63402814194</v>
      </c>
      <c r="BU219" s="7">
        <v>33939.171322554728</v>
      </c>
      <c r="BV219" s="7">
        <v>96545.349100119696</v>
      </c>
      <c r="BW219" s="7">
        <v>37657.446975301202</v>
      </c>
      <c r="BX219" s="7">
        <v>80445.659575739861</v>
      </c>
      <c r="BY219" s="7">
        <v>11037.782062334991</v>
      </c>
      <c r="BZ219" s="7">
        <v>23162.061197454783</v>
      </c>
      <c r="CA219" s="7">
        <v>73192.372071675869</v>
      </c>
      <c r="CB219" s="7">
        <v>68159.251011791421</v>
      </c>
      <c r="CC219" s="7">
        <v>104275.92322419857</v>
      </c>
      <c r="CD219" s="7">
        <v>85498.137390040458</v>
      </c>
      <c r="CE219" s="7">
        <v>52346.671801170196</v>
      </c>
      <c r="CF219" s="7">
        <v>113243.36881272437</v>
      </c>
      <c r="CG219" s="7">
        <v>19436.524231778323</v>
      </c>
      <c r="CH219" s="7">
        <v>114358.27695116853</v>
      </c>
      <c r="CI219" s="7">
        <v>25813.961146262249</v>
      </c>
      <c r="CJ219" s="7">
        <v>117330.09483557453</v>
      </c>
      <c r="CK219" s="7">
        <v>118449.48985107978</v>
      </c>
      <c r="CL219" s="7">
        <v>104761.844341597</v>
      </c>
      <c r="CM219" s="7">
        <v>12714.337516965057</v>
      </c>
      <c r="CN219" s="7">
        <v>0</v>
      </c>
      <c r="CO219" s="7">
        <v>12591.788654074911</v>
      </c>
      <c r="CP219" s="7">
        <v>15179.047999052291</v>
      </c>
      <c r="CQ219" s="7">
        <v>44397.497267780745</v>
      </c>
      <c r="CR219" s="7">
        <v>42841.492274310272</v>
      </c>
      <c r="CS219" s="7">
        <v>29555.106030532683</v>
      </c>
      <c r="CT219" s="7">
        <v>9248.3454989701331</v>
      </c>
      <c r="CU219" s="7">
        <v>31084.427614400312</v>
      </c>
      <c r="CV219" s="7">
        <v>72346.751693398677</v>
      </c>
      <c r="CW219" s="7">
        <v>33488.765357482785</v>
      </c>
      <c r="CX219" s="7">
        <v>31053.763765227017</v>
      </c>
      <c r="CY219" s="7">
        <v>2286.2590127606586</v>
      </c>
      <c r="CZ219" s="7">
        <v>89002.147282454302</v>
      </c>
      <c r="DA219" s="7">
        <v>169332.13540728338</v>
      </c>
      <c r="DB219" s="7">
        <v>201978.15051686426</v>
      </c>
      <c r="DC219" s="7">
        <v>285095.45231487328</v>
      </c>
      <c r="DD219" s="7">
        <v>769528.23551414406</v>
      </c>
      <c r="DE219" s="76">
        <f t="shared" si="1315"/>
        <v>3484039.3320387695</v>
      </c>
      <c r="DF219" s="1"/>
      <c r="DG219" s="221">
        <v>0</v>
      </c>
      <c r="DH219" s="221">
        <v>3042.7286777885756</v>
      </c>
      <c r="DI219" s="221">
        <v>3066.4161819488349</v>
      </c>
      <c r="DJ219" s="221">
        <v>0</v>
      </c>
      <c r="DK219" s="221">
        <v>3045.3264163860167</v>
      </c>
      <c r="DL219" s="221">
        <v>3245.5687574335357</v>
      </c>
      <c r="DM219" s="221">
        <v>3157.4336899934597</v>
      </c>
      <c r="DN219" s="221">
        <v>3313.4422531641694</v>
      </c>
      <c r="DO219" s="221">
        <v>3024.2351841413151</v>
      </c>
      <c r="DP219" s="221">
        <v>0</v>
      </c>
      <c r="DQ219" s="221">
        <v>3116.8167043716198</v>
      </c>
      <c r="DR219" s="221">
        <v>3140.7769807768232</v>
      </c>
      <c r="DS219" s="221">
        <v>3048.0369039587117</v>
      </c>
      <c r="DT219" s="221">
        <v>3040.9014274679462</v>
      </c>
      <c r="DU219" s="221">
        <v>3113.6854424362136</v>
      </c>
      <c r="DV219" s="221">
        <v>3058.2688224261519</v>
      </c>
      <c r="DW219" s="221">
        <v>3180.4133114809642</v>
      </c>
      <c r="DX219" s="221">
        <v>3046.1469121174468</v>
      </c>
      <c r="DY219" s="221">
        <v>3138.705799716111</v>
      </c>
      <c r="DZ219" s="221">
        <v>2922.316132389155</v>
      </c>
      <c r="EA219" s="221">
        <v>3070.642184564867</v>
      </c>
      <c r="EB219" s="221">
        <v>3139.3630925360762</v>
      </c>
      <c r="EC219" s="221">
        <v>3100.2082437085955</v>
      </c>
      <c r="ED219" s="221">
        <v>3233.0298002967902</v>
      </c>
      <c r="EE219" s="221">
        <v>3020.0002962213575</v>
      </c>
      <c r="EF219" s="221">
        <v>3099.629726823036</v>
      </c>
      <c r="EG219" s="221">
        <v>3202.3172082313185</v>
      </c>
      <c r="EH219" s="221">
        <v>3103.7447817762049</v>
      </c>
      <c r="EI219" s="221">
        <v>3090.1384145890574</v>
      </c>
      <c r="EJ219" s="221">
        <v>3119.9846173120286</v>
      </c>
      <c r="EK219" s="221">
        <v>3146.7072296938454</v>
      </c>
      <c r="EL219" s="221">
        <v>3143.6655533286644</v>
      </c>
      <c r="EM219" s="221">
        <v>3117.289363663609</v>
      </c>
      <c r="EN219" s="221">
        <v>0</v>
      </c>
      <c r="EO219" s="221">
        <v>3301.0905390412609</v>
      </c>
      <c r="EP219" s="221">
        <v>3077.8277257593918</v>
      </c>
      <c r="EQ219" s="221">
        <v>3155.318585372715</v>
      </c>
      <c r="ER219" s="221">
        <v>2959.4451900016966</v>
      </c>
      <c r="ES219" s="221">
        <v>3089.3519641096505</v>
      </c>
      <c r="ET219" s="221">
        <v>3210.306980757618</v>
      </c>
      <c r="EU219" s="221">
        <v>3262.5055222111118</v>
      </c>
      <c r="EV219" s="221">
        <v>3204.334474609193</v>
      </c>
      <c r="EW219" s="221">
        <v>3390.057274879131</v>
      </c>
      <c r="EX219" s="221">
        <v>3317.3900247190309</v>
      </c>
      <c r="EY219" s="221">
        <v>3238.8669347442665</v>
      </c>
      <c r="EZ219" s="221">
        <v>3189.5948175911844</v>
      </c>
      <c r="FA219" s="221">
        <v>2562.7328224926036</v>
      </c>
      <c r="FB219" s="221">
        <v>3202.5176039509702</v>
      </c>
      <c r="FC219" s="221">
        <v>3145.4193095772407</v>
      </c>
      <c r="FD219" s="221">
        <v>3281.1708496457459</v>
      </c>
      <c r="FE219" s="231">
        <f t="shared" si="1314"/>
        <v>3129.7483850195872</v>
      </c>
    </row>
    <row r="220" spans="1:162">
      <c r="A220" s="1" t="s">
        <v>412</v>
      </c>
      <c r="B220" s="2" t="s">
        <v>369</v>
      </c>
      <c r="C220" s="37" t="s">
        <v>486</v>
      </c>
      <c r="D220" s="37" t="s">
        <v>486</v>
      </c>
      <c r="E220" s="1">
        <v>4</v>
      </c>
      <c r="F220" s="96" t="s">
        <v>306</v>
      </c>
      <c r="G220" s="7">
        <v>0</v>
      </c>
      <c r="H220" s="7">
        <v>1.6052631578947367</v>
      </c>
      <c r="I220" s="7">
        <v>33.64297253634895</v>
      </c>
      <c r="J220" s="45">
        <v>0.43636363636363634</v>
      </c>
      <c r="K220" s="7">
        <v>16.531365313653136</v>
      </c>
      <c r="L220" s="7">
        <v>24.153132250580047</v>
      </c>
      <c r="M220" s="7">
        <v>2.5</v>
      </c>
      <c r="N220" s="7">
        <v>6.3103448275862064</v>
      </c>
      <c r="O220" s="7">
        <v>7.1022727272727266</v>
      </c>
      <c r="P220" s="7">
        <v>0</v>
      </c>
      <c r="Q220" s="7">
        <v>30.344827586206897</v>
      </c>
      <c r="R220" s="7">
        <v>7.1383647798742142</v>
      </c>
      <c r="S220" s="7">
        <v>23.193798449612402</v>
      </c>
      <c r="T220" s="7">
        <v>42.542435424354245</v>
      </c>
      <c r="U220" s="7">
        <v>15.112582781456954</v>
      </c>
      <c r="V220" s="7">
        <v>60.66374781085814</v>
      </c>
      <c r="W220" s="7">
        <v>13.467680608365018</v>
      </c>
      <c r="X220" s="7">
        <v>61.666666666666664</v>
      </c>
      <c r="Y220" s="7">
        <v>14.289795918367348</v>
      </c>
      <c r="Z220" s="7">
        <v>8.9269230769230781</v>
      </c>
      <c r="AA220" s="7">
        <v>27.64750957854406</v>
      </c>
      <c r="AB220" s="7">
        <v>29.573479729729726</v>
      </c>
      <c r="AC220" s="7">
        <v>65.513761467889907</v>
      </c>
      <c r="AD220" s="7">
        <v>40.247648902821318</v>
      </c>
      <c r="AE220" s="7">
        <v>39.906710310965629</v>
      </c>
      <c r="AF220" s="7">
        <v>51.017142857142858</v>
      </c>
      <c r="AG220" s="7">
        <v>13.4375</v>
      </c>
      <c r="AH220" s="7">
        <v>67.944211994421195</v>
      </c>
      <c r="AI220" s="7">
        <v>47.976190476190482</v>
      </c>
      <c r="AJ220" s="7">
        <v>59.505183788878412</v>
      </c>
      <c r="AK220" s="7">
        <v>75.222222222222214</v>
      </c>
      <c r="AL220" s="7">
        <v>49.567669172932327</v>
      </c>
      <c r="AM220" s="7">
        <v>4.1842105263157894</v>
      </c>
      <c r="AN220" s="7">
        <v>0</v>
      </c>
      <c r="AO220" s="7">
        <v>4.5086956521739134</v>
      </c>
      <c r="AP220" s="7">
        <v>13.669724770642201</v>
      </c>
      <c r="AQ220" s="7">
        <v>26.536199095022624</v>
      </c>
      <c r="AR220" s="7">
        <v>26.737864077669904</v>
      </c>
      <c r="AS220" s="7">
        <v>23.673469387755102</v>
      </c>
      <c r="AT220" s="7">
        <v>7.5436241610738257</v>
      </c>
      <c r="AU220" s="7">
        <v>20.60377358490566</v>
      </c>
      <c r="AV220" s="7">
        <v>23.689373297002724</v>
      </c>
      <c r="AW220" s="7">
        <v>14.548042704626335</v>
      </c>
      <c r="AX220" s="7">
        <v>10.863157894736842</v>
      </c>
      <c r="AY220" s="7">
        <v>1.4166666666666665</v>
      </c>
      <c r="AZ220" s="7">
        <v>17.585201793721975</v>
      </c>
      <c r="BA220" s="7">
        <v>275.58466453674123</v>
      </c>
      <c r="BB220" s="7">
        <v>58.590308370044056</v>
      </c>
      <c r="BC220" s="7">
        <v>117.61995249406176</v>
      </c>
      <c r="BD220" s="7">
        <v>333.56238244514111</v>
      </c>
      <c r="BE220" s="76">
        <f t="shared" si="1152"/>
        <v>1918.1050795124247</v>
      </c>
      <c r="BF220" s="7"/>
      <c r="BG220" s="7">
        <v>0</v>
      </c>
      <c r="BH220" s="7">
        <v>2302.2873129251702</v>
      </c>
      <c r="BI220" s="7">
        <v>46119.614090539835</v>
      </c>
      <c r="BJ220" s="7">
        <v>578.23199999999997</v>
      </c>
      <c r="BK220" s="7">
        <v>22492.095138406716</v>
      </c>
      <c r="BL220" s="7">
        <v>31958.546967671478</v>
      </c>
      <c r="BM220" s="7">
        <v>3392.5139223021579</v>
      </c>
      <c r="BN220" s="7">
        <v>8999.8319399080265</v>
      </c>
      <c r="BO220" s="7">
        <v>9540.4276317329022</v>
      </c>
      <c r="BP220" s="7">
        <v>0</v>
      </c>
      <c r="BQ220" s="7">
        <v>43411.538913094293</v>
      </c>
      <c r="BR220" s="7">
        <v>10281.33581111206</v>
      </c>
      <c r="BS220" s="7">
        <v>32634.478729596762</v>
      </c>
      <c r="BT220" s="7">
        <v>59445.410553236739</v>
      </c>
      <c r="BU220" s="7">
        <v>21273.593870697128</v>
      </c>
      <c r="BV220" s="7">
        <v>86214.417806823491</v>
      </c>
      <c r="BW220" s="7">
        <v>18427.09612669026</v>
      </c>
      <c r="BX220" s="7">
        <v>85485.016973835736</v>
      </c>
      <c r="BY220" s="7">
        <v>19606.220062597091</v>
      </c>
      <c r="BZ220" s="7">
        <v>12497.426525974404</v>
      </c>
      <c r="CA220" s="7">
        <v>39999.675302004689</v>
      </c>
      <c r="CB220" s="7">
        <v>42714.181178439729</v>
      </c>
      <c r="CC220" s="7">
        <v>94685.531668125608</v>
      </c>
      <c r="CD220" s="7">
        <v>56102.38514080496</v>
      </c>
      <c r="CE220" s="7">
        <v>57358.507013516311</v>
      </c>
      <c r="CF220" s="7">
        <v>74488.437233483215</v>
      </c>
      <c r="CG220" s="7">
        <v>19092.106191772578</v>
      </c>
      <c r="CH220" s="7">
        <v>96849.547571849937</v>
      </c>
      <c r="CI220" s="7">
        <v>69222.673529642372</v>
      </c>
      <c r="CJ220" s="7">
        <v>84898.996285988425</v>
      </c>
      <c r="CK220" s="7">
        <v>106522.01771646499</v>
      </c>
      <c r="CL220" s="7">
        <v>69790.537692790269</v>
      </c>
      <c r="CM220" s="7">
        <v>6376.5763774146908</v>
      </c>
      <c r="CN220" s="7">
        <v>0</v>
      </c>
      <c r="CO220" s="7">
        <v>7136.4199585959623</v>
      </c>
      <c r="CP220" s="7">
        <v>18893.906612410643</v>
      </c>
      <c r="CQ220" s="7">
        <v>37429.237318584012</v>
      </c>
      <c r="CR220" s="7">
        <v>37539.83890109379</v>
      </c>
      <c r="CS220" s="7">
        <v>33139.267565791466</v>
      </c>
      <c r="CT220" s="7">
        <v>10753.656439490956</v>
      </c>
      <c r="CU220" s="7">
        <v>29246.068692482248</v>
      </c>
      <c r="CV220" s="7">
        <v>33971.328575609419</v>
      </c>
      <c r="CW220" s="7">
        <v>21059.526856554465</v>
      </c>
      <c r="CX220" s="7">
        <v>15102.461209302326</v>
      </c>
      <c r="CY220" s="7">
        <v>2031.0195978835973</v>
      </c>
      <c r="CZ220" s="7">
        <v>25363.771395436044</v>
      </c>
      <c r="DA220" s="7">
        <v>302992.92699461966</v>
      </c>
      <c r="DB220" s="7">
        <v>86575.216729879336</v>
      </c>
      <c r="DC220" s="7">
        <v>170919.62659372683</v>
      </c>
      <c r="DD220" s="7">
        <v>486421.25132718007</v>
      </c>
      <c r="DE220" s="76">
        <f t="shared" si="1315"/>
        <v>2651336.7820480829</v>
      </c>
      <c r="DF220" s="1"/>
      <c r="DG220" s="221">
        <v>0</v>
      </c>
      <c r="DH220" s="221">
        <v>1434.2117687074831</v>
      </c>
      <c r="DI220" s="221">
        <v>1370.8543155843533</v>
      </c>
      <c r="DJ220" s="221">
        <v>1325.115</v>
      </c>
      <c r="DK220" s="221">
        <v>1360.5709335955848</v>
      </c>
      <c r="DL220" s="221">
        <v>1323.1636640793859</v>
      </c>
      <c r="DM220" s="221">
        <v>1357.0055689208632</v>
      </c>
      <c r="DN220" s="221">
        <v>1426.2028757231301</v>
      </c>
      <c r="DO220" s="221">
        <v>1343.2922105479927</v>
      </c>
      <c r="DP220" s="221">
        <v>0</v>
      </c>
      <c r="DQ220" s="221">
        <v>1430.6075323633347</v>
      </c>
      <c r="DR220" s="221">
        <v>1440.292858120544</v>
      </c>
      <c r="DS220" s="221">
        <v>1407.0346778469193</v>
      </c>
      <c r="DT220" s="221">
        <v>1397.3203452100925</v>
      </c>
      <c r="DU220" s="221">
        <v>1407.6742657647967</v>
      </c>
      <c r="DV220" s="221">
        <v>1421.1851545280238</v>
      </c>
      <c r="DW220" s="221">
        <v>1368.2457033651999</v>
      </c>
      <c r="DX220" s="221">
        <v>1386.2435184946337</v>
      </c>
      <c r="DY220" s="221">
        <v>1372.0433919840866</v>
      </c>
      <c r="DZ220" s="221">
        <v>1399.9702269510317</v>
      </c>
      <c r="EA220" s="221">
        <v>1446.7731781905798</v>
      </c>
      <c r="EB220" s="221">
        <v>1444.340725839573</v>
      </c>
      <c r="EC220" s="221">
        <v>1445.2769852717674</v>
      </c>
      <c r="ED220" s="221">
        <v>1393.9295007334513</v>
      </c>
      <c r="EE220" s="221">
        <v>1437.3148417035832</v>
      </c>
      <c r="EF220" s="221">
        <v>1460.0668140523703</v>
      </c>
      <c r="EG220" s="221">
        <v>1420.8079026435407</v>
      </c>
      <c r="EH220" s="221">
        <v>1425.4274901267841</v>
      </c>
      <c r="EI220" s="221">
        <v>1442.8547336203371</v>
      </c>
      <c r="EJ220" s="221">
        <v>1426.7495851656565</v>
      </c>
      <c r="EK220" s="221">
        <v>1416.0977244434048</v>
      </c>
      <c r="EL220" s="221">
        <v>1407.9850607722574</v>
      </c>
      <c r="EM220" s="221">
        <v>1523.9616499481651</v>
      </c>
      <c r="EN220" s="221">
        <v>0</v>
      </c>
      <c r="EO220" s="221">
        <v>1582.8125269788536</v>
      </c>
      <c r="EP220" s="221">
        <v>1382.171691780376</v>
      </c>
      <c r="EQ220" s="221">
        <v>1410.4973053810327</v>
      </c>
      <c r="ER220" s="221">
        <v>1403.9954273103342</v>
      </c>
      <c r="ES220" s="221">
        <v>1399.848371313605</v>
      </c>
      <c r="ET220" s="221">
        <v>1425.52918993252</v>
      </c>
      <c r="EU220" s="221">
        <v>1419.4520519245048</v>
      </c>
      <c r="EV220" s="221">
        <v>1434.0323886874462</v>
      </c>
      <c r="EW220" s="221">
        <v>1447.5848940048445</v>
      </c>
      <c r="EX220" s="221">
        <v>1390.2459446547684</v>
      </c>
      <c r="EY220" s="221">
        <v>1433.6608926237159</v>
      </c>
      <c r="EZ220" s="221">
        <v>1442.3361012832429</v>
      </c>
      <c r="FA220" s="221">
        <v>1099.4549624303363</v>
      </c>
      <c r="FB220" s="221">
        <v>1477.6371577204968</v>
      </c>
      <c r="FC220" s="221">
        <v>1453.1516377066721</v>
      </c>
      <c r="FD220" s="221">
        <v>1458.261713330875</v>
      </c>
      <c r="FE220" s="231">
        <f t="shared" si="1314"/>
        <v>1382.2687872355998</v>
      </c>
    </row>
    <row r="221" spans="1:162">
      <c r="A221" s="1" t="s">
        <v>412</v>
      </c>
      <c r="B221" s="2" t="s">
        <v>362</v>
      </c>
      <c r="C221" s="37"/>
      <c r="D221" s="1">
        <v>1</v>
      </c>
      <c r="E221" s="1">
        <v>4</v>
      </c>
      <c r="F221" s="96" t="s">
        <v>306</v>
      </c>
      <c r="G221" s="7">
        <v>5</v>
      </c>
      <c r="H221" s="7">
        <v>888.71473684210525</v>
      </c>
      <c r="I221" s="7">
        <v>1717.166739719115</v>
      </c>
      <c r="J221" s="7">
        <v>31.563636363636363</v>
      </c>
      <c r="K221" s="7">
        <v>2245.1756410557737</v>
      </c>
      <c r="L221" s="7">
        <v>1571.8046571544901</v>
      </c>
      <c r="M221" s="7">
        <v>183.85</v>
      </c>
      <c r="N221" s="7">
        <v>136.72589799935429</v>
      </c>
      <c r="O221" s="7">
        <v>151.02272727272728</v>
      </c>
      <c r="P221" s="7">
        <v>42</v>
      </c>
      <c r="Q221" s="7">
        <v>678.93402729983518</v>
      </c>
      <c r="R221" s="7">
        <v>335.5855247759481</v>
      </c>
      <c r="S221" s="7">
        <v>1058.0417681932956</v>
      </c>
      <c r="T221" s="7">
        <v>1130.3537633325773</v>
      </c>
      <c r="U221" s="7">
        <v>1662.8170205420488</v>
      </c>
      <c r="V221" s="7">
        <v>1793.8983174285556</v>
      </c>
      <c r="W221" s="7">
        <v>538.56689385972004</v>
      </c>
      <c r="X221" s="7">
        <v>1889.8963591370477</v>
      </c>
      <c r="Y221" s="7">
        <v>887.93547289883691</v>
      </c>
      <c r="Z221" s="7">
        <v>3762.2304843304842</v>
      </c>
      <c r="AA221" s="7">
        <v>368.47216456669793</v>
      </c>
      <c r="AB221" s="7">
        <v>1034.4769528031343</v>
      </c>
      <c r="AC221" s="7">
        <v>1267.7334686201762</v>
      </c>
      <c r="AD221" s="7">
        <v>543.61161892219991</v>
      </c>
      <c r="AE221" s="7">
        <v>1602.0932896890345</v>
      </c>
      <c r="AF221" s="7">
        <v>541.78843040664538</v>
      </c>
      <c r="AG221" s="7">
        <v>465.56315672201896</v>
      </c>
      <c r="AH221" s="7">
        <v>939.8145899311445</v>
      </c>
      <c r="AI221" s="7">
        <v>880.27533830710888</v>
      </c>
      <c r="AJ221" s="7">
        <v>7974.8380449340111</v>
      </c>
      <c r="AK221" s="7">
        <v>1713.1823800303255</v>
      </c>
      <c r="AL221" s="7">
        <v>6763.1716279678931</v>
      </c>
      <c r="AM221" s="7">
        <v>1.8100544549576192</v>
      </c>
      <c r="AN221" s="7">
        <v>0</v>
      </c>
      <c r="AO221" s="7">
        <v>70.270091697118417</v>
      </c>
      <c r="AP221" s="7">
        <v>1162.3985346150234</v>
      </c>
      <c r="AQ221" s="7">
        <v>2722.3026130421767</v>
      </c>
      <c r="AR221" s="7">
        <v>12804.648279478284</v>
      </c>
      <c r="AS221" s="7">
        <v>995.02060548229565</v>
      </c>
      <c r="AT221" s="7">
        <v>943.38554682338213</v>
      </c>
      <c r="AU221" s="7">
        <v>5593.6225469979727</v>
      </c>
      <c r="AV221" s="7">
        <v>4986.3098260287452</v>
      </c>
      <c r="AW221" s="7">
        <v>1815.3023480122542</v>
      </c>
      <c r="AX221" s="7">
        <v>764.57316515484047</v>
      </c>
      <c r="AY221" s="7">
        <v>23.757450980392157</v>
      </c>
      <c r="AZ221" s="7">
        <v>780.16089430237412</v>
      </c>
      <c r="BA221" s="7">
        <v>440.27228906787138</v>
      </c>
      <c r="BB221" s="7">
        <v>382.01886565500638</v>
      </c>
      <c r="BC221" s="7">
        <v>1130.7683791212241</v>
      </c>
      <c r="BD221" s="7">
        <v>1964.9968856146947</v>
      </c>
      <c r="BE221" s="76">
        <f t="shared" si="1152"/>
        <v>81387.923107634546</v>
      </c>
      <c r="BF221" s="7"/>
      <c r="BG221" s="7">
        <v>1920</v>
      </c>
      <c r="BH221" s="7">
        <v>341266.45894736843</v>
      </c>
      <c r="BI221" s="7">
        <v>659392.02805214014</v>
      </c>
      <c r="BJ221" s="7">
        <v>12120.436363636363</v>
      </c>
      <c r="BK221" s="7">
        <v>862147.44616541709</v>
      </c>
      <c r="BL221" s="7">
        <v>603572.98834732419</v>
      </c>
      <c r="BM221" s="7">
        <v>70598.399999999994</v>
      </c>
      <c r="BN221" s="7">
        <v>52502.744831752047</v>
      </c>
      <c r="BO221" s="7">
        <v>57992.727272727279</v>
      </c>
      <c r="BP221" s="7">
        <v>16128</v>
      </c>
      <c r="BQ221" s="7">
        <v>260710.66648313671</v>
      </c>
      <c r="BR221" s="7">
        <v>128864.84151396407</v>
      </c>
      <c r="BS221" s="7">
        <v>406288.0389862255</v>
      </c>
      <c r="BT221" s="7">
        <v>434055.84511970967</v>
      </c>
      <c r="BU221" s="7">
        <v>638521.7358881468</v>
      </c>
      <c r="BV221" s="7">
        <v>688856.95389256533</v>
      </c>
      <c r="BW221" s="7">
        <v>206809.6872421325</v>
      </c>
      <c r="BX221" s="7">
        <v>725720.20190862636</v>
      </c>
      <c r="BY221" s="7">
        <v>340967.22159315337</v>
      </c>
      <c r="BZ221" s="7">
        <v>1444696.5059829059</v>
      </c>
      <c r="CA221" s="7">
        <v>141493.311193612</v>
      </c>
      <c r="CB221" s="7">
        <v>397239.14987640356</v>
      </c>
      <c r="CC221" s="7">
        <v>486809.65195014764</v>
      </c>
      <c r="CD221" s="7">
        <v>208746.86166612478</v>
      </c>
      <c r="CE221" s="7">
        <v>615203.82324058923</v>
      </c>
      <c r="CF221" s="7">
        <v>208046.75727615182</v>
      </c>
      <c r="CG221" s="7">
        <v>178776.25218125529</v>
      </c>
      <c r="CH221" s="7">
        <v>360888.8025335595</v>
      </c>
      <c r="CI221" s="7">
        <v>338025.7299099298</v>
      </c>
      <c r="CJ221" s="7">
        <v>3062337.8092546603</v>
      </c>
      <c r="CK221" s="7">
        <v>657862.03393164498</v>
      </c>
      <c r="CL221" s="7">
        <v>2597057.9051396707</v>
      </c>
      <c r="CM221" s="7">
        <v>695.06091070372577</v>
      </c>
      <c r="CN221" s="7">
        <v>0</v>
      </c>
      <c r="CO221" s="7">
        <v>26983.715211693474</v>
      </c>
      <c r="CP221" s="7">
        <v>446361.037292169</v>
      </c>
      <c r="CQ221" s="7">
        <v>1045364.2034081959</v>
      </c>
      <c r="CR221" s="7">
        <v>4916984.9393196609</v>
      </c>
      <c r="CS221" s="7">
        <v>382087.91250520153</v>
      </c>
      <c r="CT221" s="7">
        <v>362260.04998017871</v>
      </c>
      <c r="CU221" s="7">
        <v>2147951.0580472215</v>
      </c>
      <c r="CV221" s="7">
        <v>1914742.9731950383</v>
      </c>
      <c r="CW221" s="7">
        <v>697076.10163670569</v>
      </c>
      <c r="CX221" s="7">
        <v>293596.09541945875</v>
      </c>
      <c r="CY221" s="7">
        <v>9122.8611764705893</v>
      </c>
      <c r="CZ221" s="7">
        <v>299581.78341211169</v>
      </c>
      <c r="DA221" s="7">
        <v>169064.5590020626</v>
      </c>
      <c r="DB221" s="7">
        <v>146695.24441152246</v>
      </c>
      <c r="DC221" s="7">
        <v>434215.0575825501</v>
      </c>
      <c r="DD221" s="7">
        <v>754558.80407604272</v>
      </c>
      <c r="DE221" s="76">
        <f t="shared" si="1315"/>
        <v>31252962.473331667</v>
      </c>
      <c r="DF221" s="1"/>
      <c r="DG221" s="221">
        <v>384</v>
      </c>
      <c r="DH221" s="221">
        <v>384</v>
      </c>
      <c r="DI221" s="221">
        <v>384</v>
      </c>
      <c r="DJ221" s="221">
        <v>384</v>
      </c>
      <c r="DK221" s="221">
        <v>384</v>
      </c>
      <c r="DL221" s="221">
        <v>384</v>
      </c>
      <c r="DM221" s="221">
        <v>384</v>
      </c>
      <c r="DN221" s="221">
        <v>384</v>
      </c>
      <c r="DO221" s="221">
        <v>384</v>
      </c>
      <c r="DP221" s="221">
        <v>384</v>
      </c>
      <c r="DQ221" s="221">
        <v>384</v>
      </c>
      <c r="DR221" s="221">
        <v>384</v>
      </c>
      <c r="DS221" s="221">
        <v>384</v>
      </c>
      <c r="DT221" s="221">
        <v>384</v>
      </c>
      <c r="DU221" s="221">
        <v>384</v>
      </c>
      <c r="DV221" s="221">
        <v>384</v>
      </c>
      <c r="DW221" s="221">
        <v>384</v>
      </c>
      <c r="DX221" s="221">
        <v>384</v>
      </c>
      <c r="DY221" s="221">
        <v>384</v>
      </c>
      <c r="DZ221" s="221">
        <v>384</v>
      </c>
      <c r="EA221" s="221">
        <v>384</v>
      </c>
      <c r="EB221" s="221">
        <v>384</v>
      </c>
      <c r="EC221" s="221">
        <v>384</v>
      </c>
      <c r="ED221" s="221">
        <v>384</v>
      </c>
      <c r="EE221" s="221">
        <v>384</v>
      </c>
      <c r="EF221" s="221">
        <v>384</v>
      </c>
      <c r="EG221" s="221">
        <v>384</v>
      </c>
      <c r="EH221" s="221">
        <v>384</v>
      </c>
      <c r="EI221" s="221">
        <v>384</v>
      </c>
      <c r="EJ221" s="221">
        <v>384</v>
      </c>
      <c r="EK221" s="221">
        <v>384</v>
      </c>
      <c r="EL221" s="221">
        <v>384</v>
      </c>
      <c r="EM221" s="221">
        <v>384</v>
      </c>
      <c r="EN221" s="221">
        <v>384</v>
      </c>
      <c r="EO221" s="221">
        <v>384</v>
      </c>
      <c r="EP221" s="221">
        <v>384</v>
      </c>
      <c r="EQ221" s="221">
        <v>384</v>
      </c>
      <c r="ER221" s="221">
        <v>384</v>
      </c>
      <c r="ES221" s="221">
        <v>384</v>
      </c>
      <c r="ET221" s="221">
        <v>384</v>
      </c>
      <c r="EU221" s="221">
        <v>384</v>
      </c>
      <c r="EV221" s="221">
        <v>384</v>
      </c>
      <c r="EW221" s="221">
        <v>384</v>
      </c>
      <c r="EX221" s="221">
        <v>384</v>
      </c>
      <c r="EY221" s="221">
        <v>384</v>
      </c>
      <c r="EZ221" s="221">
        <v>384</v>
      </c>
      <c r="FA221" s="221">
        <v>384</v>
      </c>
      <c r="FB221" s="221">
        <v>384</v>
      </c>
      <c r="FC221" s="221">
        <v>384</v>
      </c>
      <c r="FD221" s="221">
        <v>384</v>
      </c>
      <c r="FE221" s="231">
        <f t="shared" si="1314"/>
        <v>384</v>
      </c>
    </row>
    <row r="222" spans="1:162">
      <c r="A222" s="1" t="s">
        <v>485</v>
      </c>
      <c r="B222" s="2" t="s">
        <v>395</v>
      </c>
      <c r="C222" s="37"/>
      <c r="D222" s="1">
        <v>1</v>
      </c>
      <c r="E222" s="1">
        <v>4</v>
      </c>
      <c r="F222" s="96" t="s">
        <v>306</v>
      </c>
      <c r="G222" s="243">
        <f>SUM(G215:G220)</f>
        <v>0</v>
      </c>
      <c r="H222" s="243">
        <f t="shared" ref="H222:BD222" si="1316">SUM(H215:H220)</f>
        <v>3.2852631578947369</v>
      </c>
      <c r="I222" s="243">
        <f t="shared" si="1316"/>
        <v>52.833260280885014</v>
      </c>
      <c r="J222" s="243">
        <f t="shared" si="1316"/>
        <v>0.43636363636363634</v>
      </c>
      <c r="K222" s="243">
        <f t="shared" si="1316"/>
        <v>22.824358944226386</v>
      </c>
      <c r="L222" s="243">
        <f t="shared" si="1316"/>
        <v>42.195342845509842</v>
      </c>
      <c r="M222" s="243">
        <f t="shared" si="1316"/>
        <v>4.1500000000000004</v>
      </c>
      <c r="N222" s="243">
        <f t="shared" si="1316"/>
        <v>12.274102000645705</v>
      </c>
      <c r="O222" s="243">
        <f t="shared" si="1316"/>
        <v>12.977272727272727</v>
      </c>
      <c r="P222" s="243">
        <f t="shared" si="1316"/>
        <v>0</v>
      </c>
      <c r="Q222" s="243">
        <f t="shared" si="1316"/>
        <v>69.065972700164878</v>
      </c>
      <c r="R222" s="243">
        <f t="shared" si="1316"/>
        <v>13.414475224051884</v>
      </c>
      <c r="S222" s="243">
        <f t="shared" si="1316"/>
        <v>34.958231806704347</v>
      </c>
      <c r="T222" s="243">
        <f t="shared" si="1316"/>
        <v>71.646236667422713</v>
      </c>
      <c r="U222" s="243">
        <f t="shared" si="1316"/>
        <v>29.182979457951191</v>
      </c>
      <c r="V222" s="243">
        <f t="shared" si="1316"/>
        <v>99.101682571444343</v>
      </c>
      <c r="W222" s="243">
        <f t="shared" si="1316"/>
        <v>26.433106140279911</v>
      </c>
      <c r="X222" s="243">
        <f t="shared" si="1316"/>
        <v>96.103640862952361</v>
      </c>
      <c r="Y222" s="243">
        <f t="shared" si="1316"/>
        <v>20.064527101163048</v>
      </c>
      <c r="Z222" s="243">
        <f t="shared" si="1316"/>
        <v>17.76951566951567</v>
      </c>
      <c r="AA222" s="243">
        <f t="shared" si="1316"/>
        <v>57.527835433302066</v>
      </c>
      <c r="AB222" s="243">
        <f t="shared" si="1316"/>
        <v>57.523047196865747</v>
      </c>
      <c r="AC222" s="243">
        <f t="shared" si="1316"/>
        <v>109.2665313798238</v>
      </c>
      <c r="AD222" s="243">
        <f t="shared" si="1316"/>
        <v>72.388381077800062</v>
      </c>
      <c r="AE222" s="243">
        <f t="shared" si="1316"/>
        <v>67.906710310965622</v>
      </c>
      <c r="AF222" s="243">
        <f t="shared" si="1316"/>
        <v>92.211569593354582</v>
      </c>
      <c r="AG222" s="243">
        <f t="shared" si="1316"/>
        <v>23.436843277981048</v>
      </c>
      <c r="AH222" s="243">
        <f t="shared" si="1316"/>
        <v>113.18541006885555</v>
      </c>
      <c r="AI222" s="243">
        <f t="shared" si="1316"/>
        <v>61.724661692891118</v>
      </c>
      <c r="AJ222" s="243">
        <f t="shared" si="1316"/>
        <v>104.16195506598891</v>
      </c>
      <c r="AK222" s="243">
        <f t="shared" si="1316"/>
        <v>133.81761996967461</v>
      </c>
      <c r="AL222" s="243">
        <f t="shared" si="1316"/>
        <v>90.828372032106572</v>
      </c>
      <c r="AM222" s="243">
        <f t="shared" si="1316"/>
        <v>9.1899455450423808</v>
      </c>
      <c r="AN222" s="243">
        <f t="shared" si="1316"/>
        <v>0</v>
      </c>
      <c r="AO222" s="243">
        <f t="shared" si="1316"/>
        <v>10.729908302881583</v>
      </c>
      <c r="AP222" s="243">
        <f t="shared" si="1316"/>
        <v>18.60146538497667</v>
      </c>
      <c r="AQ222" s="243">
        <f t="shared" si="1316"/>
        <v>44.69738695782339</v>
      </c>
      <c r="AR222" s="243">
        <f t="shared" si="1316"/>
        <v>49.351720521715023</v>
      </c>
      <c r="AS222" s="243">
        <f t="shared" si="1316"/>
        <v>37.979394517704364</v>
      </c>
      <c r="AT222" s="243">
        <f t="shared" si="1316"/>
        <v>11.614453176617868</v>
      </c>
      <c r="AU222" s="243">
        <f t="shared" si="1316"/>
        <v>36.3774530020277</v>
      </c>
      <c r="AV222" s="243">
        <f t="shared" si="1316"/>
        <v>63.69017397125473</v>
      </c>
      <c r="AW222" s="243">
        <f t="shared" si="1316"/>
        <v>25.6976519877458</v>
      </c>
      <c r="AX222" s="243">
        <f t="shared" si="1316"/>
        <v>25.426834845159512</v>
      </c>
      <c r="AY222" s="243">
        <f t="shared" si="1316"/>
        <v>3.2425490196078428</v>
      </c>
      <c r="AZ222" s="243">
        <f t="shared" si="1316"/>
        <v>91.839105697625882</v>
      </c>
      <c r="BA222" s="243">
        <f t="shared" si="1316"/>
        <v>356.72771093212862</v>
      </c>
      <c r="BB222" s="243">
        <f t="shared" si="1316"/>
        <v>155.98113434499362</v>
      </c>
      <c r="BC222" s="243">
        <f t="shared" si="1316"/>
        <v>249.2316208787758</v>
      </c>
      <c r="BD222" s="243">
        <f t="shared" si="1316"/>
        <v>684.00311438530537</v>
      </c>
      <c r="BE222" s="76">
        <f t="shared" si="1152"/>
        <v>3487.0768923654441</v>
      </c>
      <c r="BF222" s="243"/>
      <c r="BG222" s="243">
        <f t="shared" ref="BG222:DD222" si="1317">SUM(BG215:BG220)</f>
        <v>0</v>
      </c>
      <c r="BH222" s="243">
        <f t="shared" si="1317"/>
        <v>7414.0714916099769</v>
      </c>
      <c r="BI222" s="243">
        <f t="shared" si="1317"/>
        <v>119992.6462208169</v>
      </c>
      <c r="BJ222" s="243">
        <f t="shared" si="1317"/>
        <v>578.23199999999997</v>
      </c>
      <c r="BK222" s="243">
        <f t="shared" si="1317"/>
        <v>41656.314879740377</v>
      </c>
      <c r="BL222" s="243">
        <f t="shared" si="1317"/>
        <v>103992.23416877244</v>
      </c>
      <c r="BM222" s="243">
        <f t="shared" si="1317"/>
        <v>8602.2795107913662</v>
      </c>
      <c r="BN222" s="243">
        <f t="shared" si="1317"/>
        <v>37031.941131664869</v>
      </c>
      <c r="BO222" s="243">
        <f t="shared" si="1317"/>
        <v>33750.493368298165</v>
      </c>
      <c r="BP222" s="243">
        <f t="shared" si="1317"/>
        <v>0</v>
      </c>
      <c r="BQ222" s="243">
        <f t="shared" si="1317"/>
        <v>214423.04238776935</v>
      </c>
      <c r="BR222" s="243">
        <f t="shared" si="1317"/>
        <v>42676.508791073276</v>
      </c>
      <c r="BS222" s="243">
        <f t="shared" si="1317"/>
        <v>80395.043395322573</v>
      </c>
      <c r="BT222" s="243">
        <f t="shared" si="1317"/>
        <v>208664.61945146648</v>
      </c>
      <c r="BU222" s="243">
        <f t="shared" si="1317"/>
        <v>103848.8165591319</v>
      </c>
      <c r="BV222" s="243">
        <f t="shared" si="1317"/>
        <v>239155.47729448724</v>
      </c>
      <c r="BW222" s="243">
        <f t="shared" si="1317"/>
        <v>71724.604936853837</v>
      </c>
      <c r="BX222" s="243">
        <f t="shared" si="1317"/>
        <v>234658.43950308688</v>
      </c>
      <c r="BY222" s="243">
        <f t="shared" si="1317"/>
        <v>46270.131157190146</v>
      </c>
      <c r="BZ222" s="243">
        <f t="shared" si="1317"/>
        <v>41690.029390095857</v>
      </c>
      <c r="CA222" s="243">
        <f t="shared" si="1317"/>
        <v>169189.0934683583</v>
      </c>
      <c r="CB222" s="243">
        <f t="shared" si="1317"/>
        <v>165380.59517440147</v>
      </c>
      <c r="CC222" s="243">
        <f t="shared" si="1317"/>
        <v>477741.05448820035</v>
      </c>
      <c r="CD222" s="243">
        <f t="shared" si="1317"/>
        <v>188164.0575111217</v>
      </c>
      <c r="CE222" s="243">
        <f t="shared" si="1317"/>
        <v>184408.3788146865</v>
      </c>
      <c r="CF222" s="243">
        <f t="shared" si="1317"/>
        <v>237853.05391269331</v>
      </c>
      <c r="CG222" s="243">
        <f t="shared" si="1317"/>
        <v>66311.64796741055</v>
      </c>
      <c r="CH222" s="243">
        <f t="shared" si="1317"/>
        <v>284153.19362894073</v>
      </c>
      <c r="CI222" s="243">
        <f t="shared" si="1317"/>
        <v>131188.6807854147</v>
      </c>
      <c r="CJ222" s="243">
        <f t="shared" si="1317"/>
        <v>267342.10853247781</v>
      </c>
      <c r="CK222" s="243">
        <f t="shared" si="1317"/>
        <v>431411.9456120939</v>
      </c>
      <c r="CL222" s="243">
        <f t="shared" si="1317"/>
        <v>274267.37632010155</v>
      </c>
      <c r="CM222" s="243">
        <f t="shared" si="1317"/>
        <v>25786.351394379748</v>
      </c>
      <c r="CN222" s="243">
        <f t="shared" si="1317"/>
        <v>0</v>
      </c>
      <c r="CO222" s="243">
        <f t="shared" si="1317"/>
        <v>36775.564544874265</v>
      </c>
      <c r="CP222" s="243">
        <f t="shared" si="1317"/>
        <v>34072.954611462934</v>
      </c>
      <c r="CQ222" s="243">
        <f t="shared" si="1317"/>
        <v>116896.24812031705</v>
      </c>
      <c r="CR222" s="243">
        <f t="shared" si="1317"/>
        <v>176843.81189424088</v>
      </c>
      <c r="CS222" s="243">
        <f t="shared" si="1317"/>
        <v>106374.00361818026</v>
      </c>
      <c r="CT222" s="243">
        <f t="shared" si="1317"/>
        <v>28472.791938461087</v>
      </c>
      <c r="CU222" s="243">
        <f t="shared" si="1317"/>
        <v>103191.39794622682</v>
      </c>
      <c r="CV222" s="243">
        <f t="shared" si="1317"/>
        <v>317299.99833188421</v>
      </c>
      <c r="CW222" s="243">
        <f t="shared" si="1317"/>
        <v>66127.182027844974</v>
      </c>
      <c r="CX222" s="243">
        <f t="shared" si="1317"/>
        <v>89273.436646152972</v>
      </c>
      <c r="CY222" s="243">
        <f t="shared" si="1317"/>
        <v>12865.198610644256</v>
      </c>
      <c r="CZ222" s="243">
        <f t="shared" si="1317"/>
        <v>1089448.2720337911</v>
      </c>
      <c r="DA222" s="243">
        <f t="shared" si="1317"/>
        <v>600481.11693694734</v>
      </c>
      <c r="DB222" s="243">
        <f t="shared" si="1317"/>
        <v>635515.56328502356</v>
      </c>
      <c r="DC222" s="243">
        <f t="shared" si="1317"/>
        <v>831625.87361234624</v>
      </c>
      <c r="DD222" s="243">
        <f t="shared" si="1317"/>
        <v>2382114.4807807626</v>
      </c>
      <c r="DE222" s="76">
        <f t="shared" si="1315"/>
        <v>11167100.358187612</v>
      </c>
      <c r="DF222" s="1"/>
      <c r="DG222" s="267"/>
      <c r="DH222" s="267">
        <f t="shared" ref="DH222:FD223" si="1318">BH222/H222</f>
        <v>2256.7663944343089</v>
      </c>
      <c r="DI222" s="267">
        <f t="shared" si="1318"/>
        <v>2271.1573274653665</v>
      </c>
      <c r="DJ222" s="267">
        <f t="shared" si="1318"/>
        <v>1325.115</v>
      </c>
      <c r="DK222" s="267">
        <f t="shared" si="1318"/>
        <v>1825.081483406906</v>
      </c>
      <c r="DL222" s="267">
        <f t="shared" si="1318"/>
        <v>2464.542936634502</v>
      </c>
      <c r="DM222" s="267">
        <f t="shared" si="1318"/>
        <v>2072.8384363352689</v>
      </c>
      <c r="DN222" s="267">
        <f t="shared" si="1318"/>
        <v>3017.0794677864601</v>
      </c>
      <c r="DO222" s="267">
        <f t="shared" si="1318"/>
        <v>2600.7385432664087</v>
      </c>
      <c r="DP222" s="267"/>
      <c r="DQ222" s="267">
        <f t="shared" si="1318"/>
        <v>3104.6119240025919</v>
      </c>
      <c r="DR222" s="267">
        <f t="shared" si="1318"/>
        <v>3181.3774358131545</v>
      </c>
      <c r="DS222" s="267">
        <f t="shared" si="1318"/>
        <v>2299.7457033826372</v>
      </c>
      <c r="DT222" s="267">
        <f t="shared" si="1318"/>
        <v>2912.4295867775222</v>
      </c>
      <c r="DU222" s="267">
        <f t="shared" si="1318"/>
        <v>3558.5405770087418</v>
      </c>
      <c r="DV222" s="267">
        <f t="shared" si="1318"/>
        <v>2413.2332679828655</v>
      </c>
      <c r="DW222" s="267">
        <f t="shared" si="1318"/>
        <v>2713.4383888224465</v>
      </c>
      <c r="DX222" s="267">
        <f t="shared" si="1318"/>
        <v>2441.722679765267</v>
      </c>
      <c r="DY222" s="267">
        <f t="shared" si="1318"/>
        <v>2306.0663689655603</v>
      </c>
      <c r="DZ222" s="267">
        <f t="shared" si="1318"/>
        <v>2346.1545134635721</v>
      </c>
      <c r="EA222" s="267">
        <f t="shared" si="1318"/>
        <v>2940.9952972160168</v>
      </c>
      <c r="EB222" s="267">
        <f t="shared" si="1318"/>
        <v>2875.0318912766593</v>
      </c>
      <c r="EC222" s="267">
        <f t="shared" si="1318"/>
        <v>4372.2542342587421</v>
      </c>
      <c r="ED222" s="267">
        <f t="shared" si="1318"/>
        <v>2599.3682233187492</v>
      </c>
      <c r="EE222" s="267">
        <f t="shared" si="1318"/>
        <v>2715.6134934268507</v>
      </c>
      <c r="EF222" s="267">
        <f t="shared" si="1318"/>
        <v>2579.4274510411833</v>
      </c>
      <c r="EG222" s="267">
        <f t="shared" si="1318"/>
        <v>2829.3762594602686</v>
      </c>
      <c r="EH222" s="267">
        <f t="shared" si="1318"/>
        <v>2510.5107933617783</v>
      </c>
      <c r="EI222" s="267">
        <f t="shared" si="1318"/>
        <v>2125.3851732414405</v>
      </c>
      <c r="EJ222" s="267">
        <f t="shared" si="1318"/>
        <v>2566.6003327521134</v>
      </c>
      <c r="EK222" s="267">
        <f t="shared" si="1318"/>
        <v>3223.8799771648855</v>
      </c>
      <c r="EL222" s="267">
        <f t="shared" si="1318"/>
        <v>3019.6222852387118</v>
      </c>
      <c r="EM222" s="267">
        <f t="shared" si="1318"/>
        <v>2805.9308151494415</v>
      </c>
      <c r="EN222" s="267"/>
      <c r="EO222" s="267">
        <f t="shared" si="1318"/>
        <v>3427.3885206454152</v>
      </c>
      <c r="EP222" s="267">
        <f t="shared" si="1318"/>
        <v>1831.7349685246675</v>
      </c>
      <c r="EQ222" s="267">
        <f t="shared" si="1318"/>
        <v>2615.2814756401922</v>
      </c>
      <c r="ER222" s="267">
        <f t="shared" si="1318"/>
        <v>3583.336305700399</v>
      </c>
      <c r="ES222" s="267">
        <f t="shared" si="1318"/>
        <v>2800.8346359653856</v>
      </c>
      <c r="ET222" s="267">
        <f t="shared" si="1318"/>
        <v>2451.4965539473096</v>
      </c>
      <c r="EU222" s="267">
        <f t="shared" si="1318"/>
        <v>2836.6856233853114</v>
      </c>
      <c r="EV222" s="267">
        <f t="shared" si="1318"/>
        <v>4981.9301557425661</v>
      </c>
      <c r="EW222" s="267">
        <f t="shared" si="1318"/>
        <v>2573.2772028891368</v>
      </c>
      <c r="EX222" s="267">
        <f t="shared" si="1318"/>
        <v>3510.9929013892929</v>
      </c>
      <c r="EY222" s="267">
        <f t="shared" si="1318"/>
        <v>3967.618849506302</v>
      </c>
      <c r="EZ222" s="267">
        <f t="shared" si="1318"/>
        <v>11862.574921196714</v>
      </c>
      <c r="FA222" s="267">
        <f t="shared" si="1318"/>
        <v>1683.3038155849786</v>
      </c>
      <c r="FB222" s="267">
        <f t="shared" si="1318"/>
        <v>4074.3104347440662</v>
      </c>
      <c r="FC222" s="267">
        <f t="shared" si="1318"/>
        <v>3336.7590784832323</v>
      </c>
      <c r="FD222" s="267">
        <f t="shared" si="1318"/>
        <v>3482.6076529220236</v>
      </c>
      <c r="FE222" s="231">
        <f t="shared" si="1314"/>
        <v>3202.4244669329491</v>
      </c>
    </row>
    <row r="223" spans="1:162">
      <c r="A223" s="1" t="s">
        <v>534</v>
      </c>
      <c r="B223" s="2" t="s">
        <v>396</v>
      </c>
      <c r="C223" s="37"/>
      <c r="D223" s="1">
        <v>1</v>
      </c>
      <c r="E223" s="1">
        <v>4</v>
      </c>
      <c r="F223" s="96" t="s">
        <v>306</v>
      </c>
      <c r="G223" s="243">
        <f>G221+G222</f>
        <v>5</v>
      </c>
      <c r="H223" s="243">
        <f t="shared" ref="H223:BG223" si="1319">H221+H222</f>
        <v>892</v>
      </c>
      <c r="I223" s="243">
        <f t="shared" si="1319"/>
        <v>1770</v>
      </c>
      <c r="J223" s="243">
        <f t="shared" si="1319"/>
        <v>32</v>
      </c>
      <c r="K223" s="243">
        <f t="shared" si="1319"/>
        <v>2268</v>
      </c>
      <c r="L223" s="243">
        <f t="shared" si="1319"/>
        <v>1614</v>
      </c>
      <c r="M223" s="243">
        <f t="shared" si="1319"/>
        <v>188</v>
      </c>
      <c r="N223" s="243">
        <f t="shared" si="1319"/>
        <v>149</v>
      </c>
      <c r="O223" s="243">
        <f t="shared" si="1319"/>
        <v>164</v>
      </c>
      <c r="P223" s="243">
        <f t="shared" si="1319"/>
        <v>42</v>
      </c>
      <c r="Q223" s="243">
        <f t="shared" si="1319"/>
        <v>748</v>
      </c>
      <c r="R223" s="243">
        <f t="shared" si="1319"/>
        <v>349</v>
      </c>
      <c r="S223" s="243">
        <f t="shared" si="1319"/>
        <v>1093</v>
      </c>
      <c r="T223" s="243">
        <f t="shared" si="1319"/>
        <v>1202</v>
      </c>
      <c r="U223" s="243">
        <f t="shared" si="1319"/>
        <v>1692</v>
      </c>
      <c r="V223" s="243">
        <f t="shared" si="1319"/>
        <v>1893</v>
      </c>
      <c r="W223" s="243">
        <f t="shared" si="1319"/>
        <v>565</v>
      </c>
      <c r="X223" s="243">
        <f t="shared" si="1319"/>
        <v>1986</v>
      </c>
      <c r="Y223" s="243">
        <f t="shared" si="1319"/>
        <v>908</v>
      </c>
      <c r="Z223" s="243">
        <f t="shared" si="1319"/>
        <v>3780</v>
      </c>
      <c r="AA223" s="243">
        <f t="shared" si="1319"/>
        <v>426</v>
      </c>
      <c r="AB223" s="243">
        <f t="shared" si="1319"/>
        <v>1092</v>
      </c>
      <c r="AC223" s="243">
        <f t="shared" si="1319"/>
        <v>1377</v>
      </c>
      <c r="AD223" s="243">
        <f t="shared" si="1319"/>
        <v>616</v>
      </c>
      <c r="AE223" s="243">
        <f t="shared" si="1319"/>
        <v>1670</v>
      </c>
      <c r="AF223" s="243">
        <f t="shared" si="1319"/>
        <v>634</v>
      </c>
      <c r="AG223" s="243">
        <f t="shared" si="1319"/>
        <v>489</v>
      </c>
      <c r="AH223" s="243">
        <f t="shared" si="1319"/>
        <v>1053</v>
      </c>
      <c r="AI223" s="243">
        <f t="shared" si="1319"/>
        <v>942</v>
      </c>
      <c r="AJ223" s="243">
        <f t="shared" si="1319"/>
        <v>8079</v>
      </c>
      <c r="AK223" s="243">
        <f t="shared" si="1319"/>
        <v>1847</v>
      </c>
      <c r="AL223" s="243">
        <f t="shared" si="1319"/>
        <v>6854</v>
      </c>
      <c r="AM223" s="243">
        <f t="shared" si="1319"/>
        <v>11</v>
      </c>
      <c r="AN223" s="243">
        <f t="shared" si="1319"/>
        <v>0</v>
      </c>
      <c r="AO223" s="243">
        <f t="shared" si="1319"/>
        <v>81</v>
      </c>
      <c r="AP223" s="243">
        <f t="shared" si="1319"/>
        <v>1181</v>
      </c>
      <c r="AQ223" s="243">
        <f t="shared" si="1319"/>
        <v>2767</v>
      </c>
      <c r="AR223" s="243">
        <f t="shared" si="1319"/>
        <v>12854</v>
      </c>
      <c r="AS223" s="243">
        <f t="shared" si="1319"/>
        <v>1033</v>
      </c>
      <c r="AT223" s="243">
        <f t="shared" si="1319"/>
        <v>955</v>
      </c>
      <c r="AU223" s="243">
        <f t="shared" si="1319"/>
        <v>5630</v>
      </c>
      <c r="AV223" s="243">
        <f t="shared" si="1319"/>
        <v>5050</v>
      </c>
      <c r="AW223" s="243">
        <f t="shared" si="1319"/>
        <v>1841</v>
      </c>
      <c r="AX223" s="243">
        <f t="shared" si="1319"/>
        <v>790</v>
      </c>
      <c r="AY223" s="243">
        <f t="shared" si="1319"/>
        <v>27</v>
      </c>
      <c r="AZ223" s="243">
        <f t="shared" si="1319"/>
        <v>872</v>
      </c>
      <c r="BA223" s="243">
        <f t="shared" si="1319"/>
        <v>797</v>
      </c>
      <c r="BB223" s="243">
        <f t="shared" si="1319"/>
        <v>538</v>
      </c>
      <c r="BC223" s="243">
        <f t="shared" si="1319"/>
        <v>1380</v>
      </c>
      <c r="BD223" s="243">
        <f t="shared" si="1319"/>
        <v>2649</v>
      </c>
      <c r="BE223" s="76">
        <f t="shared" si="1152"/>
        <v>84875</v>
      </c>
      <c r="BF223" s="243"/>
      <c r="BG223" s="243">
        <f t="shared" si="1319"/>
        <v>1920</v>
      </c>
      <c r="BH223" s="243">
        <f t="shared" ref="BH223" si="1320">BH221+BH222</f>
        <v>348680.5304389784</v>
      </c>
      <c r="BI223" s="243">
        <f t="shared" ref="BI223" si="1321">BI221+BI222</f>
        <v>779384.67427295703</v>
      </c>
      <c r="BJ223" s="243">
        <f t="shared" ref="BJ223" si="1322">BJ221+BJ222</f>
        <v>12698.668363636363</v>
      </c>
      <c r="BK223" s="243">
        <f t="shared" ref="BK223" si="1323">BK221+BK222</f>
        <v>903803.76104515744</v>
      </c>
      <c r="BL223" s="243">
        <f t="shared" ref="BL223" si="1324">BL221+BL222</f>
        <v>707565.22251609666</v>
      </c>
      <c r="BM223" s="243">
        <f t="shared" ref="BM223" si="1325">BM221+BM222</f>
        <v>79200.679510791364</v>
      </c>
      <c r="BN223" s="243">
        <f t="shared" ref="BN223" si="1326">BN221+BN222</f>
        <v>89534.685963416909</v>
      </c>
      <c r="BO223" s="243">
        <f t="shared" ref="BO223" si="1327">BO221+BO222</f>
        <v>91743.220641025444</v>
      </c>
      <c r="BP223" s="243">
        <f t="shared" ref="BP223" si="1328">BP221+BP222</f>
        <v>16128</v>
      </c>
      <c r="BQ223" s="243">
        <f t="shared" ref="BQ223" si="1329">BQ221+BQ222</f>
        <v>475133.70887090603</v>
      </c>
      <c r="BR223" s="243">
        <f t="shared" ref="BR223" si="1330">BR221+BR222</f>
        <v>171541.35030503734</v>
      </c>
      <c r="BS223" s="243">
        <f t="shared" ref="BS223" si="1331">BS221+BS222</f>
        <v>486683.08238154807</v>
      </c>
      <c r="BT223" s="243">
        <f t="shared" ref="BT223" si="1332">BT221+BT222</f>
        <v>642720.4645711761</v>
      </c>
      <c r="BU223" s="243">
        <f t="shared" ref="BU223" si="1333">BU221+BU222</f>
        <v>742370.55244727875</v>
      </c>
      <c r="BV223" s="243">
        <f t="shared" ref="BV223" si="1334">BV221+BV222</f>
        <v>928012.43118705251</v>
      </c>
      <c r="BW223" s="243">
        <f t="shared" ref="BW223" si="1335">BW221+BW222</f>
        <v>278534.29217898636</v>
      </c>
      <c r="BX223" s="243">
        <f t="shared" ref="BX223" si="1336">BX221+BX222</f>
        <v>960378.64141171321</v>
      </c>
      <c r="BY223" s="243">
        <f t="shared" ref="BY223" si="1337">BY221+BY222</f>
        <v>387237.3527503435</v>
      </c>
      <c r="BZ223" s="243">
        <f t="shared" ref="BZ223" si="1338">BZ221+BZ222</f>
        <v>1486386.5353730018</v>
      </c>
      <c r="CA223" s="243">
        <f t="shared" ref="CA223" si="1339">CA221+CA222</f>
        <v>310682.40466197033</v>
      </c>
      <c r="CB223" s="243">
        <f t="shared" ref="CB223" si="1340">CB221+CB222</f>
        <v>562619.74505080504</v>
      </c>
      <c r="CC223" s="243">
        <f t="shared" ref="CC223" si="1341">CC221+CC222</f>
        <v>964550.70643834793</v>
      </c>
      <c r="CD223" s="243">
        <f t="shared" ref="CD223" si="1342">CD221+CD222</f>
        <v>396910.91917724651</v>
      </c>
      <c r="CE223" s="243">
        <f t="shared" ref="CE223" si="1343">CE221+CE222</f>
        <v>799612.20205527567</v>
      </c>
      <c r="CF223" s="243">
        <f t="shared" ref="CF223" si="1344">CF221+CF222</f>
        <v>445899.81118884514</v>
      </c>
      <c r="CG223" s="243">
        <f t="shared" ref="CG223" si="1345">CG221+CG222</f>
        <v>245087.90014866582</v>
      </c>
      <c r="CH223" s="243">
        <f t="shared" ref="CH223" si="1346">CH221+CH222</f>
        <v>645041.99616250023</v>
      </c>
      <c r="CI223" s="243">
        <f t="shared" ref="CI223" si="1347">CI221+CI222</f>
        <v>469214.4106953445</v>
      </c>
      <c r="CJ223" s="243">
        <f t="shared" ref="CJ223" si="1348">CJ221+CJ222</f>
        <v>3329679.9177871379</v>
      </c>
      <c r="CK223" s="243">
        <f t="shared" ref="CK223" si="1349">CK221+CK222</f>
        <v>1089273.979543739</v>
      </c>
      <c r="CL223" s="243">
        <f t="shared" ref="CL223" si="1350">CL221+CL222</f>
        <v>2871325.281459772</v>
      </c>
      <c r="CM223" s="243">
        <f t="shared" ref="CM223" si="1351">CM221+CM222</f>
        <v>26481.412305083475</v>
      </c>
      <c r="CN223" s="243">
        <f t="shared" ref="CN223" si="1352">CN221+CN222</f>
        <v>0</v>
      </c>
      <c r="CO223" s="243">
        <f t="shared" ref="CO223" si="1353">CO221+CO222</f>
        <v>63759.279756567739</v>
      </c>
      <c r="CP223" s="243">
        <f t="shared" ref="CP223" si="1354">CP221+CP222</f>
        <v>480433.99190363195</v>
      </c>
      <c r="CQ223" s="243">
        <f t="shared" ref="CQ223" si="1355">CQ221+CQ222</f>
        <v>1162260.4515285129</v>
      </c>
      <c r="CR223" s="243">
        <f t="shared" ref="CR223" si="1356">CR221+CR222</f>
        <v>5093828.7512139017</v>
      </c>
      <c r="CS223" s="243">
        <f t="shared" ref="CS223" si="1357">CS221+CS222</f>
        <v>488461.91612338182</v>
      </c>
      <c r="CT223" s="243">
        <f t="shared" ref="CT223" si="1358">CT221+CT222</f>
        <v>390732.84191863978</v>
      </c>
      <c r="CU223" s="243">
        <f t="shared" ref="CU223" si="1359">CU221+CU222</f>
        <v>2251142.4559934484</v>
      </c>
      <c r="CV223" s="243">
        <f t="shared" ref="CV223" si="1360">CV221+CV222</f>
        <v>2232042.9715269227</v>
      </c>
      <c r="CW223" s="243">
        <f t="shared" ref="CW223" si="1361">CW221+CW222</f>
        <v>763203.28366455063</v>
      </c>
      <c r="CX223" s="243">
        <f t="shared" ref="CX223" si="1362">CX221+CX222</f>
        <v>382869.53206561174</v>
      </c>
      <c r="CY223" s="243">
        <f t="shared" ref="CY223" si="1363">CY221+CY222</f>
        <v>21988.059787114846</v>
      </c>
      <c r="CZ223" s="243">
        <f t="shared" ref="CZ223" si="1364">CZ221+CZ222</f>
        <v>1389030.0554459027</v>
      </c>
      <c r="DA223" s="243">
        <f t="shared" ref="DA223" si="1365">DA221+DA222</f>
        <v>769545.67593900999</v>
      </c>
      <c r="DB223" s="243">
        <f t="shared" ref="DB223" si="1366">DB221+DB222</f>
        <v>782210.80769654596</v>
      </c>
      <c r="DC223" s="243">
        <f t="shared" ref="DC223" si="1367">DC221+DC222</f>
        <v>1265840.9311948963</v>
      </c>
      <c r="DD223" s="243">
        <f t="shared" ref="DD223" si="1368">DD221+DD222</f>
        <v>3136673.2848568056</v>
      </c>
      <c r="DE223" s="76">
        <f t="shared" si="1315"/>
        <v>42420062.831519268</v>
      </c>
      <c r="DF223" s="1"/>
      <c r="DG223" s="267">
        <f>BG223/G223</f>
        <v>384</v>
      </c>
      <c r="DH223" s="267">
        <f t="shared" si="1318"/>
        <v>390.89745564907895</v>
      </c>
      <c r="DI223" s="267">
        <f t="shared" si="1318"/>
        <v>440.33032444799829</v>
      </c>
      <c r="DJ223" s="267">
        <f t="shared" si="1318"/>
        <v>396.83338636363635</v>
      </c>
      <c r="DK223" s="267">
        <f t="shared" si="1318"/>
        <v>398.50254014336747</v>
      </c>
      <c r="DL223" s="267">
        <f t="shared" si="1318"/>
        <v>438.39233117478108</v>
      </c>
      <c r="DM223" s="267">
        <f t="shared" si="1318"/>
        <v>421.28021016378386</v>
      </c>
      <c r="DN223" s="267">
        <f t="shared" si="1318"/>
        <v>600.90393264038198</v>
      </c>
      <c r="DO223" s="267">
        <f t="shared" si="1318"/>
        <v>559.40988195747218</v>
      </c>
      <c r="DP223" s="267">
        <f t="shared" si="1318"/>
        <v>384</v>
      </c>
      <c r="DQ223" s="267">
        <f t="shared" si="1318"/>
        <v>635.20549314292248</v>
      </c>
      <c r="DR223" s="267">
        <f t="shared" si="1318"/>
        <v>491.52249371070872</v>
      </c>
      <c r="DS223" s="267">
        <f t="shared" si="1318"/>
        <v>445.27271947076679</v>
      </c>
      <c r="DT223" s="267">
        <f t="shared" si="1318"/>
        <v>534.70920513408998</v>
      </c>
      <c r="DU223" s="267">
        <f t="shared" si="1318"/>
        <v>438.75328158822623</v>
      </c>
      <c r="DV223" s="267">
        <f t="shared" si="1318"/>
        <v>490.23371959168122</v>
      </c>
      <c r="DW223" s="267">
        <f t="shared" si="1318"/>
        <v>492.98104810440066</v>
      </c>
      <c r="DX223" s="267">
        <f t="shared" si="1318"/>
        <v>483.57434109351118</v>
      </c>
      <c r="DY223" s="267">
        <f t="shared" si="1318"/>
        <v>426.47285545192017</v>
      </c>
      <c r="DZ223" s="267">
        <f t="shared" si="1318"/>
        <v>393.2239511568788</v>
      </c>
      <c r="EA223" s="267">
        <f t="shared" si="1318"/>
        <v>729.30141939429654</v>
      </c>
      <c r="EB223" s="267">
        <f t="shared" si="1318"/>
        <v>515.21954674982146</v>
      </c>
      <c r="EC223" s="267">
        <f t="shared" si="1318"/>
        <v>700.4725536952418</v>
      </c>
      <c r="ED223" s="267">
        <f t="shared" si="1318"/>
        <v>644.33590775527034</v>
      </c>
      <c r="EE223" s="267">
        <f t="shared" si="1318"/>
        <v>478.80970182950637</v>
      </c>
      <c r="EF223" s="267">
        <f t="shared" si="1318"/>
        <v>703.31200502972422</v>
      </c>
      <c r="EG223" s="267">
        <f t="shared" si="1318"/>
        <v>501.20224979277265</v>
      </c>
      <c r="EH223" s="267">
        <f t="shared" si="1318"/>
        <v>612.57549493114936</v>
      </c>
      <c r="EI223" s="267">
        <f t="shared" si="1318"/>
        <v>498.10446995259503</v>
      </c>
      <c r="EJ223" s="267">
        <f t="shared" si="1318"/>
        <v>412.14010617491493</v>
      </c>
      <c r="EK223" s="267">
        <f t="shared" si="1318"/>
        <v>589.75310208107146</v>
      </c>
      <c r="EL223" s="267">
        <f t="shared" si="1318"/>
        <v>418.92694506270385</v>
      </c>
      <c r="EM223" s="267">
        <f t="shared" si="1318"/>
        <v>2407.4011186439525</v>
      </c>
      <c r="EN223" s="267"/>
      <c r="EO223" s="267">
        <f t="shared" si="1318"/>
        <v>787.15160193293502</v>
      </c>
      <c r="EP223" s="267">
        <f t="shared" si="1318"/>
        <v>406.80270271264345</v>
      </c>
      <c r="EQ223" s="267">
        <f t="shared" si="1318"/>
        <v>420.04353145229953</v>
      </c>
      <c r="ER223" s="267">
        <f t="shared" si="1318"/>
        <v>396.28354996218309</v>
      </c>
      <c r="ES223" s="267">
        <f t="shared" si="1318"/>
        <v>472.85761483386432</v>
      </c>
      <c r="ET223" s="267">
        <f t="shared" si="1318"/>
        <v>409.14433708758094</v>
      </c>
      <c r="EU223" s="267">
        <f t="shared" si="1318"/>
        <v>399.8476831249464</v>
      </c>
      <c r="EV223" s="267">
        <f t="shared" si="1318"/>
        <v>441.98870723305401</v>
      </c>
      <c r="EW223" s="267">
        <f t="shared" si="1318"/>
        <v>414.5590894429933</v>
      </c>
      <c r="EX223" s="267">
        <f t="shared" si="1318"/>
        <v>484.64497729824274</v>
      </c>
      <c r="EY223" s="267">
        <f t="shared" si="1318"/>
        <v>814.37258470795723</v>
      </c>
      <c r="EZ223" s="267">
        <f t="shared" si="1318"/>
        <v>1592.9243755113564</v>
      </c>
      <c r="FA223" s="267">
        <f t="shared" si="1318"/>
        <v>965.55291836764115</v>
      </c>
      <c r="FB223" s="267">
        <f t="shared" si="1318"/>
        <v>1453.923434380197</v>
      </c>
      <c r="FC223" s="267">
        <f t="shared" si="1318"/>
        <v>917.27603709775099</v>
      </c>
      <c r="FD223" s="267">
        <f t="shared" si="1318"/>
        <v>1184.0971252762572</v>
      </c>
      <c r="FE223" s="231">
        <f t="shared" si="1314"/>
        <v>499.7945547159855</v>
      </c>
    </row>
    <row r="224" spans="1:162">
      <c r="A224" s="131" t="s">
        <v>4</v>
      </c>
      <c r="B224" s="2"/>
      <c r="C224" s="37"/>
      <c r="D224" s="1"/>
      <c r="E224" s="1"/>
      <c r="F224" s="96" t="s">
        <v>306</v>
      </c>
      <c r="G224" s="275" t="s">
        <v>122</v>
      </c>
      <c r="H224" s="243"/>
      <c r="I224" s="243"/>
      <c r="J224" s="243"/>
      <c r="K224" s="243"/>
      <c r="L224" s="243"/>
      <c r="M224" s="243"/>
      <c r="N224" s="243"/>
      <c r="O224" s="243"/>
      <c r="P224" s="243"/>
      <c r="Q224" s="243"/>
      <c r="R224" s="243"/>
      <c r="S224" s="243"/>
      <c r="T224" s="243"/>
      <c r="U224" s="243"/>
      <c r="V224" s="243"/>
      <c r="W224" s="243"/>
      <c r="X224" s="243"/>
      <c r="Y224" s="243"/>
      <c r="Z224" s="243"/>
      <c r="AA224" s="243"/>
      <c r="AB224" s="243"/>
      <c r="AC224" s="243"/>
      <c r="AD224" s="243"/>
      <c r="AE224" s="243"/>
      <c r="AF224" s="243"/>
      <c r="AG224" s="243"/>
      <c r="AH224" s="243"/>
      <c r="AI224" s="243"/>
      <c r="AJ224" s="243"/>
      <c r="AK224" s="243"/>
      <c r="AL224" s="243"/>
      <c r="AM224" s="243"/>
      <c r="AN224" s="243"/>
      <c r="AO224" s="243"/>
      <c r="AP224" s="243"/>
      <c r="AQ224" s="243"/>
      <c r="AR224" s="243"/>
      <c r="AS224" s="243"/>
      <c r="AT224" s="243"/>
      <c r="AU224" s="243"/>
      <c r="AV224" s="243"/>
      <c r="AW224" s="243"/>
      <c r="AX224" s="243"/>
      <c r="AY224" s="243"/>
      <c r="AZ224" s="243"/>
      <c r="BA224" s="243"/>
      <c r="BB224" s="243"/>
      <c r="BC224" s="243"/>
      <c r="BD224" s="243"/>
      <c r="BE224" s="76"/>
      <c r="BF224" s="243"/>
      <c r="BG224" s="283">
        <f t="shared" ref="BG224:CL224" si="1369">BG223/(SUM(BG195+BG198)+SUM(BG201:BG204)+SUM(BG208:BG213))</f>
        <v>9.9700543148844504E-4</v>
      </c>
      <c r="BH224" s="283">
        <f t="shared" si="1369"/>
        <v>0.12096347808636464</v>
      </c>
      <c r="BI224" s="283">
        <f t="shared" si="1369"/>
        <v>0.21218923129249548</v>
      </c>
      <c r="BJ224" s="283">
        <f t="shared" si="1369"/>
        <v>7.7537317517072362E-3</v>
      </c>
      <c r="BK224" s="283">
        <f t="shared" si="1369"/>
        <v>0.34269887345036931</v>
      </c>
      <c r="BL224" s="283">
        <f t="shared" si="1369"/>
        <v>6.5370332456855251E-3</v>
      </c>
      <c r="BM224" s="283">
        <f t="shared" si="1369"/>
        <v>1.1857779308540799E-2</v>
      </c>
      <c r="BN224" s="283">
        <f t="shared" si="1369"/>
        <v>1.3164947732868117E-2</v>
      </c>
      <c r="BO224" s="283">
        <f t="shared" si="1369"/>
        <v>1.3452638571198694E-2</v>
      </c>
      <c r="BP224" s="283">
        <f t="shared" si="1369"/>
        <v>1.034662087542421E-3</v>
      </c>
      <c r="BQ224" s="283">
        <f t="shared" si="1369"/>
        <v>5.3025091934290482E-2</v>
      </c>
      <c r="BR224" s="283">
        <f t="shared" si="1369"/>
        <v>4.1277019356033916E-2</v>
      </c>
      <c r="BS224" s="283">
        <f t="shared" si="1369"/>
        <v>4.2747526934273611E-2</v>
      </c>
      <c r="BT224" s="283">
        <f t="shared" si="1369"/>
        <v>0.26524860746708756</v>
      </c>
      <c r="BU224" s="283">
        <f t="shared" si="1369"/>
        <v>7.2981424458787011E-2</v>
      </c>
      <c r="BV224" s="283">
        <f t="shared" si="1369"/>
        <v>8.1886853130567101E-3</v>
      </c>
      <c r="BW224" s="283">
        <f t="shared" si="1369"/>
        <v>3.2216806610871139E-2</v>
      </c>
      <c r="BX224" s="283">
        <f t="shared" si="1369"/>
        <v>0.30290313677348552</v>
      </c>
      <c r="BY224" s="283">
        <f t="shared" si="1369"/>
        <v>6.7073121004675246E-2</v>
      </c>
      <c r="BZ224" s="283">
        <f t="shared" si="1369"/>
        <v>0.21899591968663423</v>
      </c>
      <c r="CA224" s="283">
        <f t="shared" si="1369"/>
        <v>5.4859221488649627E-2</v>
      </c>
      <c r="CB224" s="283">
        <f t="shared" si="1369"/>
        <v>8.0495227235068384E-2</v>
      </c>
      <c r="CC224" s="283">
        <f t="shared" si="1369"/>
        <v>0.18332921939903524</v>
      </c>
      <c r="CD224" s="283">
        <f t="shared" si="1369"/>
        <v>0.10540302297727615</v>
      </c>
      <c r="CE224" s="283">
        <f t="shared" si="1369"/>
        <v>0.18907126278509206</v>
      </c>
      <c r="CF224" s="283">
        <f t="shared" si="1369"/>
        <v>4.5210428507566167E-2</v>
      </c>
      <c r="CG224" s="283">
        <f t="shared" si="1369"/>
        <v>5.4483659509572471E-2</v>
      </c>
      <c r="CH224" s="283">
        <f t="shared" si="1369"/>
        <v>9.6166081715076318E-2</v>
      </c>
      <c r="CI224" s="283">
        <f t="shared" si="1369"/>
        <v>0.12164534384412322</v>
      </c>
      <c r="CJ224" s="283">
        <f t="shared" si="1369"/>
        <v>0.47916255116211404</v>
      </c>
      <c r="CK224" s="283">
        <f t="shared" si="1369"/>
        <v>6.1888048501695263E-2</v>
      </c>
      <c r="CL224" s="283">
        <f t="shared" si="1369"/>
        <v>0.46945564933511813</v>
      </c>
      <c r="CM224" s="283">
        <f t="shared" ref="CM224:DE224" si="1370">CM223/(SUM(CM195+CM198)+SUM(CM201:CM204)+SUM(CM208:CM213))</f>
        <v>3.8597014521593131E-3</v>
      </c>
      <c r="CN224" s="283">
        <f t="shared" si="1370"/>
        <v>0</v>
      </c>
      <c r="CO224" s="283">
        <f t="shared" si="1370"/>
        <v>2.0988526254541735E-2</v>
      </c>
      <c r="CP224" s="283">
        <f t="shared" si="1370"/>
        <v>5.7241538729655539E-2</v>
      </c>
      <c r="CQ224" s="283">
        <f t="shared" si="1370"/>
        <v>0.3261819200956394</v>
      </c>
      <c r="CR224" s="283">
        <f t="shared" si="1370"/>
        <v>0.75225736126919895</v>
      </c>
      <c r="CS224" s="283">
        <f t="shared" si="1370"/>
        <v>0.11102707319197616</v>
      </c>
      <c r="CT224" s="283">
        <f t="shared" si="1370"/>
        <v>5.3170741877804746E-2</v>
      </c>
      <c r="CU224" s="283">
        <f t="shared" si="1370"/>
        <v>0.77728152947419293</v>
      </c>
      <c r="CV224" s="283">
        <f t="shared" si="1370"/>
        <v>0.24823278641123203</v>
      </c>
      <c r="CW224" s="283">
        <f t="shared" si="1370"/>
        <v>2.5048441651409386E-2</v>
      </c>
      <c r="CX224" s="283">
        <f t="shared" si="1370"/>
        <v>3.0544405038538076E-2</v>
      </c>
      <c r="CY224" s="283">
        <f t="shared" si="1370"/>
        <v>3.80964718450209E-3</v>
      </c>
      <c r="CZ224" s="283">
        <f t="shared" si="1370"/>
        <v>0.17616271005249814</v>
      </c>
      <c r="DA224" s="283">
        <f t="shared" si="1370"/>
        <v>4.4728031285633095E-2</v>
      </c>
      <c r="DB224" s="283">
        <f t="shared" si="1370"/>
        <v>6.075784978393535E-2</v>
      </c>
      <c r="DC224" s="283">
        <f t="shared" si="1370"/>
        <v>0.15530986629133917</v>
      </c>
      <c r="DD224" s="283">
        <f t="shared" si="1370"/>
        <v>0.10227101365759832</v>
      </c>
      <c r="DE224" s="283">
        <f t="shared" si="1370"/>
        <v>6.9700946289638549E-2</v>
      </c>
      <c r="DF224" s="1"/>
      <c r="DG224" s="267"/>
      <c r="DH224" s="267"/>
      <c r="DI224" s="267"/>
      <c r="DJ224" s="267"/>
      <c r="DK224" s="267"/>
      <c r="DL224" s="267"/>
      <c r="DM224" s="267"/>
      <c r="DN224" s="267"/>
      <c r="DO224" s="267"/>
      <c r="DP224" s="267"/>
      <c r="DQ224" s="267"/>
      <c r="DR224" s="267"/>
      <c r="DS224" s="267"/>
      <c r="DT224" s="267"/>
      <c r="DU224" s="267"/>
      <c r="DV224" s="267"/>
      <c r="DW224" s="267"/>
      <c r="DX224" s="267"/>
      <c r="DY224" s="267"/>
      <c r="DZ224" s="267"/>
      <c r="EA224" s="267"/>
      <c r="EB224" s="267"/>
      <c r="EC224" s="267"/>
      <c r="ED224" s="267"/>
      <c r="EE224" s="267"/>
      <c r="EF224" s="267"/>
      <c r="EG224" s="267"/>
      <c r="EH224" s="267"/>
      <c r="EI224" s="267"/>
      <c r="EJ224" s="267"/>
      <c r="EK224" s="267"/>
      <c r="EL224" s="267"/>
      <c r="EM224" s="267"/>
      <c r="EN224" s="267"/>
      <c r="EO224" s="267"/>
      <c r="EP224" s="267"/>
      <c r="EQ224" s="267"/>
      <c r="ER224" s="267"/>
      <c r="ES224" s="267"/>
      <c r="ET224" s="267"/>
      <c r="EU224" s="267"/>
      <c r="EV224" s="267"/>
      <c r="EW224" s="267"/>
      <c r="EX224" s="267"/>
      <c r="EY224" s="267"/>
      <c r="EZ224" s="267"/>
      <c r="FA224" s="267"/>
      <c r="FB224" s="267"/>
      <c r="FC224" s="267"/>
      <c r="FD224" s="267"/>
      <c r="FE224" s="231"/>
    </row>
    <row r="225" spans="1:161">
      <c r="A225" s="1"/>
      <c r="B225" s="1"/>
      <c r="C225" s="37"/>
      <c r="D225" s="1"/>
      <c r="E225" s="1"/>
      <c r="F225" s="1"/>
      <c r="G225" s="54"/>
      <c r="H225" s="243"/>
      <c r="I225" s="243"/>
      <c r="J225" s="243"/>
      <c r="K225" s="243"/>
      <c r="L225" s="243"/>
      <c r="M225" s="243"/>
      <c r="N225" s="243"/>
      <c r="O225" s="243"/>
      <c r="P225" s="243"/>
      <c r="Q225" s="243"/>
      <c r="R225" s="243"/>
      <c r="S225" s="243"/>
      <c r="T225" s="243"/>
      <c r="U225" s="243"/>
      <c r="V225" s="243"/>
      <c r="W225" s="243"/>
      <c r="X225" s="243"/>
      <c r="Y225" s="243"/>
      <c r="Z225" s="243"/>
      <c r="AA225" s="243"/>
      <c r="AB225" s="243"/>
      <c r="AC225" s="243"/>
      <c r="AD225" s="243"/>
      <c r="AE225" s="243"/>
      <c r="AF225" s="243"/>
      <c r="AG225" s="243"/>
      <c r="AH225" s="243"/>
      <c r="AI225" s="243"/>
      <c r="AJ225" s="243"/>
      <c r="AK225" s="243"/>
      <c r="AL225" s="243"/>
      <c r="AM225" s="243"/>
      <c r="AN225" s="243"/>
      <c r="AO225" s="243"/>
      <c r="AP225" s="243"/>
      <c r="AQ225" s="243"/>
      <c r="AR225" s="243"/>
      <c r="AS225" s="243"/>
      <c r="AT225" s="243"/>
      <c r="AU225" s="243"/>
      <c r="AV225" s="243"/>
      <c r="AW225" s="243"/>
      <c r="AX225" s="243"/>
      <c r="AY225" s="243"/>
      <c r="AZ225" s="243"/>
      <c r="BA225" s="243"/>
      <c r="BB225" s="243"/>
      <c r="BC225" s="243"/>
      <c r="BD225" s="243"/>
      <c r="BE225" s="9"/>
      <c r="BF225" s="243"/>
      <c r="BG225" s="243"/>
      <c r="BH225" s="243"/>
      <c r="BI225" s="243"/>
      <c r="BJ225" s="243"/>
      <c r="BK225" s="243"/>
      <c r="BL225" s="243"/>
      <c r="BM225" s="243"/>
      <c r="BN225" s="243"/>
      <c r="BO225" s="243"/>
      <c r="BP225" s="243"/>
      <c r="BQ225" s="243"/>
      <c r="BR225" s="243"/>
      <c r="BS225" s="243"/>
      <c r="BT225" s="243"/>
      <c r="BU225" s="243"/>
      <c r="BV225" s="243"/>
      <c r="BW225" s="243"/>
      <c r="BX225" s="243"/>
      <c r="BY225" s="243"/>
      <c r="BZ225" s="243"/>
      <c r="CA225" s="243"/>
      <c r="CB225" s="243"/>
      <c r="CC225" s="243"/>
      <c r="CD225" s="243"/>
      <c r="CE225" s="243"/>
      <c r="CF225" s="243"/>
      <c r="CG225" s="243"/>
      <c r="CH225" s="243"/>
      <c r="CI225" s="243"/>
      <c r="CJ225" s="243"/>
      <c r="CK225" s="243"/>
      <c r="CL225" s="243"/>
      <c r="CM225" s="243"/>
      <c r="CN225" s="243"/>
      <c r="CO225" s="243"/>
      <c r="CP225" s="243"/>
      <c r="CQ225" s="243"/>
      <c r="CR225" s="243"/>
      <c r="CS225" s="243"/>
      <c r="CT225" s="243"/>
      <c r="CU225" s="243"/>
      <c r="CV225" s="243"/>
      <c r="CW225" s="243"/>
      <c r="CX225" s="243"/>
      <c r="CY225" s="243"/>
      <c r="CZ225" s="243"/>
      <c r="DA225" s="243"/>
      <c r="DB225" s="243"/>
      <c r="DC225" s="243"/>
      <c r="DD225" s="243"/>
      <c r="DE225" s="9"/>
      <c r="DF225" s="1"/>
      <c r="DG225" s="221"/>
      <c r="DH225" s="221"/>
      <c r="DI225" s="221"/>
      <c r="DJ225" s="221"/>
      <c r="DK225" s="221"/>
      <c r="DL225" s="221"/>
      <c r="DM225" s="221"/>
      <c r="DN225" s="221"/>
      <c r="DO225" s="221"/>
      <c r="DP225" s="221"/>
      <c r="DQ225" s="221"/>
      <c r="DR225" s="221"/>
      <c r="DS225" s="221"/>
      <c r="DT225" s="221"/>
      <c r="DU225" s="221"/>
      <c r="DV225" s="221"/>
      <c r="DW225" s="221"/>
      <c r="DX225" s="221"/>
      <c r="DY225" s="221"/>
      <c r="DZ225" s="221"/>
      <c r="EA225" s="221"/>
      <c r="EB225" s="221"/>
      <c r="EC225" s="221"/>
      <c r="ED225" s="221"/>
      <c r="EE225" s="221"/>
      <c r="EF225" s="221"/>
      <c r="EG225" s="221"/>
      <c r="EH225" s="221"/>
      <c r="EI225" s="221"/>
      <c r="EJ225" s="221"/>
      <c r="EK225" s="221"/>
      <c r="EL225" s="221"/>
      <c r="EM225" s="221"/>
      <c r="EN225" s="221"/>
      <c r="EO225" s="221"/>
      <c r="EP225" s="221"/>
      <c r="EQ225" s="221"/>
      <c r="ER225" s="221"/>
      <c r="ES225" s="221"/>
      <c r="ET225" s="221"/>
      <c r="EU225" s="221"/>
      <c r="EV225" s="221"/>
      <c r="EW225" s="221"/>
      <c r="EX225" s="221"/>
      <c r="EY225" s="221"/>
      <c r="EZ225" s="221"/>
      <c r="FA225" s="221"/>
      <c r="FB225" s="221"/>
      <c r="FC225" s="221"/>
      <c r="FD225" s="221"/>
      <c r="FE225" s="222"/>
    </row>
    <row r="226" spans="1:161">
      <c r="A226" s="106" t="s">
        <v>343</v>
      </c>
      <c r="B226" s="1"/>
      <c r="C226" s="37"/>
      <c r="D226" s="1"/>
      <c r="E226" s="1"/>
      <c r="F226" s="1"/>
      <c r="G226" s="54"/>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9"/>
      <c r="BF226" s="7"/>
      <c r="BG226" s="284"/>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9"/>
      <c r="DF226" s="1"/>
      <c r="DG226" s="221"/>
      <c r="DH226" s="221"/>
      <c r="DI226" s="221"/>
      <c r="DJ226" s="221"/>
      <c r="DK226" s="221"/>
      <c r="DL226" s="221"/>
      <c r="DM226" s="221"/>
      <c r="DN226" s="221"/>
      <c r="DO226" s="221"/>
      <c r="DP226" s="271"/>
      <c r="DQ226" s="271"/>
      <c r="DR226" s="271"/>
      <c r="DS226" s="271"/>
      <c r="DT226" s="271"/>
      <c r="DU226" s="221"/>
      <c r="DV226" s="221"/>
      <c r="DW226" s="221"/>
      <c r="DX226" s="221"/>
      <c r="DY226" s="221"/>
      <c r="DZ226" s="221"/>
      <c r="EA226" s="221"/>
      <c r="EB226" s="221"/>
      <c r="EC226" s="221"/>
      <c r="ED226" s="221"/>
      <c r="EE226" s="221"/>
      <c r="EF226" s="221"/>
      <c r="EG226" s="221"/>
      <c r="EH226" s="221"/>
      <c r="EI226" s="221"/>
      <c r="EJ226" s="221"/>
      <c r="EK226" s="221"/>
      <c r="EL226" s="221"/>
      <c r="EM226" s="221"/>
      <c r="EN226" s="221"/>
      <c r="EO226" s="221"/>
      <c r="EP226" s="221"/>
      <c r="EQ226" s="221"/>
      <c r="ER226" s="221"/>
      <c r="ES226" s="221"/>
      <c r="ET226" s="221"/>
      <c r="EU226" s="221"/>
      <c r="EV226" s="221"/>
      <c r="EW226" s="221"/>
      <c r="EX226" s="221"/>
      <c r="EY226" s="221"/>
      <c r="EZ226" s="221"/>
      <c r="FA226" s="221"/>
      <c r="FB226" s="221"/>
      <c r="FC226" s="221"/>
      <c r="FD226" s="221"/>
      <c r="FE226" s="222"/>
    </row>
    <row r="227" spans="1:161">
      <c r="A227" s="1" t="s">
        <v>117</v>
      </c>
      <c r="B227" s="1"/>
      <c r="C227" s="37" t="s">
        <v>565</v>
      </c>
      <c r="D227" s="1">
        <v>1</v>
      </c>
      <c r="E227" s="1">
        <v>4</v>
      </c>
      <c r="F227" s="96" t="s">
        <v>306</v>
      </c>
      <c r="G227" s="278">
        <f>G189</f>
        <v>0</v>
      </c>
      <c r="H227" s="101">
        <f t="shared" ref="H227:BD227" si="1371">H189</f>
        <v>0</v>
      </c>
      <c r="I227" s="101">
        <f t="shared" si="1371"/>
        <v>0</v>
      </c>
      <c r="J227" s="101">
        <f t="shared" si="1371"/>
        <v>0</v>
      </c>
      <c r="K227" s="101">
        <f t="shared" si="1371"/>
        <v>0</v>
      </c>
      <c r="L227" s="101">
        <f t="shared" si="1371"/>
        <v>0</v>
      </c>
      <c r="M227" s="101">
        <f t="shared" si="1371"/>
        <v>0</v>
      </c>
      <c r="N227" s="101">
        <f t="shared" si="1371"/>
        <v>0</v>
      </c>
      <c r="O227" s="101">
        <f t="shared" si="1371"/>
        <v>0</v>
      </c>
      <c r="P227" s="101">
        <f t="shared" si="1371"/>
        <v>0</v>
      </c>
      <c r="Q227" s="101">
        <f t="shared" si="1371"/>
        <v>0</v>
      </c>
      <c r="R227" s="101">
        <f t="shared" si="1371"/>
        <v>0</v>
      </c>
      <c r="S227" s="101">
        <f t="shared" si="1371"/>
        <v>0</v>
      </c>
      <c r="T227" s="101">
        <f t="shared" si="1371"/>
        <v>0</v>
      </c>
      <c r="U227" s="101">
        <f t="shared" si="1371"/>
        <v>0</v>
      </c>
      <c r="V227" s="101">
        <f t="shared" si="1371"/>
        <v>0</v>
      </c>
      <c r="W227" s="101">
        <f t="shared" si="1371"/>
        <v>0</v>
      </c>
      <c r="X227" s="101">
        <f t="shared" si="1371"/>
        <v>0</v>
      </c>
      <c r="Y227" s="101">
        <f t="shared" si="1371"/>
        <v>0</v>
      </c>
      <c r="Z227" s="101">
        <f t="shared" si="1371"/>
        <v>0</v>
      </c>
      <c r="AA227" s="101">
        <f t="shared" si="1371"/>
        <v>0</v>
      </c>
      <c r="AB227" s="101">
        <f t="shared" si="1371"/>
        <v>0</v>
      </c>
      <c r="AC227" s="101">
        <f t="shared" si="1371"/>
        <v>0</v>
      </c>
      <c r="AD227" s="101">
        <f t="shared" si="1371"/>
        <v>0</v>
      </c>
      <c r="AE227" s="101">
        <f t="shared" si="1371"/>
        <v>0</v>
      </c>
      <c r="AF227" s="101">
        <f t="shared" si="1371"/>
        <v>0</v>
      </c>
      <c r="AG227" s="101">
        <f t="shared" si="1371"/>
        <v>0</v>
      </c>
      <c r="AH227" s="101">
        <f t="shared" si="1371"/>
        <v>0</v>
      </c>
      <c r="AI227" s="101">
        <f t="shared" si="1371"/>
        <v>0</v>
      </c>
      <c r="AJ227" s="101">
        <f t="shared" si="1371"/>
        <v>0</v>
      </c>
      <c r="AK227" s="101">
        <f t="shared" si="1371"/>
        <v>0</v>
      </c>
      <c r="AL227" s="101">
        <f t="shared" si="1371"/>
        <v>0</v>
      </c>
      <c r="AM227" s="101">
        <f t="shared" si="1371"/>
        <v>0</v>
      </c>
      <c r="AN227" s="101">
        <f t="shared" si="1371"/>
        <v>0</v>
      </c>
      <c r="AO227" s="101">
        <f t="shared" si="1371"/>
        <v>0</v>
      </c>
      <c r="AP227" s="101">
        <f t="shared" si="1371"/>
        <v>0</v>
      </c>
      <c r="AQ227" s="101">
        <f t="shared" si="1371"/>
        <v>0</v>
      </c>
      <c r="AR227" s="101">
        <f t="shared" si="1371"/>
        <v>0</v>
      </c>
      <c r="AS227" s="101">
        <f t="shared" si="1371"/>
        <v>0</v>
      </c>
      <c r="AT227" s="101">
        <f t="shared" si="1371"/>
        <v>4180.4894413354341</v>
      </c>
      <c r="AU227" s="101">
        <f t="shared" si="1371"/>
        <v>0</v>
      </c>
      <c r="AV227" s="101">
        <f t="shared" si="1371"/>
        <v>0</v>
      </c>
      <c r="AW227" s="101">
        <f t="shared" si="1371"/>
        <v>0</v>
      </c>
      <c r="AX227" s="101">
        <f t="shared" si="1371"/>
        <v>0</v>
      </c>
      <c r="AY227" s="101">
        <f t="shared" si="1371"/>
        <v>0</v>
      </c>
      <c r="AZ227" s="101">
        <f t="shared" si="1371"/>
        <v>3847.8775279033835</v>
      </c>
      <c r="BA227" s="101">
        <f t="shared" si="1371"/>
        <v>0</v>
      </c>
      <c r="BB227" s="101">
        <f t="shared" si="1371"/>
        <v>0</v>
      </c>
      <c r="BC227" s="101">
        <f t="shared" si="1371"/>
        <v>0</v>
      </c>
      <c r="BD227" s="101">
        <f t="shared" si="1371"/>
        <v>2842.7267331911717</v>
      </c>
      <c r="BE227" s="76">
        <f t="shared" ref="BE227:BE246" si="1372">SUM(G227:BD227)</f>
        <v>10871.093702429989</v>
      </c>
      <c r="BF227" s="243"/>
      <c r="BG227" s="101">
        <f t="shared" ref="BG227:BP229" si="1373">(BG189*(1.512+BG$224))+(G227*DG$186)</f>
        <v>0</v>
      </c>
      <c r="BH227" s="278">
        <f t="shared" si="1373"/>
        <v>0</v>
      </c>
      <c r="BI227" s="278">
        <f t="shared" si="1373"/>
        <v>0</v>
      </c>
      <c r="BJ227" s="278">
        <f t="shared" si="1373"/>
        <v>0</v>
      </c>
      <c r="BK227" s="278">
        <f t="shared" si="1373"/>
        <v>0</v>
      </c>
      <c r="BL227" s="278">
        <f t="shared" si="1373"/>
        <v>0</v>
      </c>
      <c r="BM227" s="278">
        <f t="shared" si="1373"/>
        <v>0</v>
      </c>
      <c r="BN227" s="278">
        <f t="shared" si="1373"/>
        <v>0</v>
      </c>
      <c r="BO227" s="278">
        <f t="shared" si="1373"/>
        <v>0</v>
      </c>
      <c r="BP227" s="278">
        <f t="shared" si="1373"/>
        <v>0</v>
      </c>
      <c r="BQ227" s="278">
        <f t="shared" ref="BQ227:BZ229" si="1374">(BQ189*(1.512+BQ$224))+(Q227*DQ$186)</f>
        <v>0</v>
      </c>
      <c r="BR227" s="278">
        <f t="shared" si="1374"/>
        <v>0</v>
      </c>
      <c r="BS227" s="278">
        <f t="shared" si="1374"/>
        <v>0</v>
      </c>
      <c r="BT227" s="278">
        <f t="shared" si="1374"/>
        <v>0</v>
      </c>
      <c r="BU227" s="278">
        <f t="shared" si="1374"/>
        <v>0</v>
      </c>
      <c r="BV227" s="278">
        <f t="shared" si="1374"/>
        <v>0</v>
      </c>
      <c r="BW227" s="278">
        <f t="shared" si="1374"/>
        <v>0</v>
      </c>
      <c r="BX227" s="278">
        <f t="shared" si="1374"/>
        <v>0</v>
      </c>
      <c r="BY227" s="278">
        <f t="shared" si="1374"/>
        <v>0</v>
      </c>
      <c r="BZ227" s="278">
        <f t="shared" si="1374"/>
        <v>0</v>
      </c>
      <c r="CA227" s="278">
        <f t="shared" ref="CA227:CJ229" si="1375">(CA189*(1.512+CA$224))+(AA227*EA$186)</f>
        <v>0</v>
      </c>
      <c r="CB227" s="278">
        <f t="shared" si="1375"/>
        <v>0</v>
      </c>
      <c r="CC227" s="278">
        <f t="shared" si="1375"/>
        <v>0</v>
      </c>
      <c r="CD227" s="278">
        <f t="shared" si="1375"/>
        <v>0</v>
      </c>
      <c r="CE227" s="278">
        <f t="shared" si="1375"/>
        <v>0</v>
      </c>
      <c r="CF227" s="278">
        <f t="shared" si="1375"/>
        <v>0</v>
      </c>
      <c r="CG227" s="278">
        <f t="shared" si="1375"/>
        <v>0</v>
      </c>
      <c r="CH227" s="278">
        <f t="shared" si="1375"/>
        <v>0</v>
      </c>
      <c r="CI227" s="278">
        <f t="shared" si="1375"/>
        <v>0</v>
      </c>
      <c r="CJ227" s="278">
        <f t="shared" si="1375"/>
        <v>0</v>
      </c>
      <c r="CK227" s="278">
        <f t="shared" ref="CK227:CT229" si="1376">(CK189*(1.512+CK$224))+(AK227*EK$186)</f>
        <v>0</v>
      </c>
      <c r="CL227" s="278">
        <f t="shared" si="1376"/>
        <v>0</v>
      </c>
      <c r="CM227" s="278">
        <f t="shared" si="1376"/>
        <v>0</v>
      </c>
      <c r="CN227" s="278">
        <f t="shared" si="1376"/>
        <v>0</v>
      </c>
      <c r="CO227" s="278">
        <f t="shared" si="1376"/>
        <v>0</v>
      </c>
      <c r="CP227" s="278">
        <f t="shared" si="1376"/>
        <v>0</v>
      </c>
      <c r="CQ227" s="278">
        <f t="shared" si="1376"/>
        <v>0</v>
      </c>
      <c r="CR227" s="278">
        <f t="shared" si="1376"/>
        <v>0</v>
      </c>
      <c r="CS227" s="278">
        <f t="shared" si="1376"/>
        <v>0</v>
      </c>
      <c r="CT227" s="278">
        <f t="shared" si="1376"/>
        <v>3160743.0051353378</v>
      </c>
      <c r="CU227" s="278">
        <f t="shared" ref="CU227:DD229" si="1377">(CU189*(1.512+CU$224))+(AU227*EU$186)</f>
        <v>0</v>
      </c>
      <c r="CV227" s="278">
        <f t="shared" si="1377"/>
        <v>0</v>
      </c>
      <c r="CW227" s="278">
        <f t="shared" si="1377"/>
        <v>0</v>
      </c>
      <c r="CX227" s="278">
        <f t="shared" si="1377"/>
        <v>0</v>
      </c>
      <c r="CY227" s="278">
        <f t="shared" si="1377"/>
        <v>0</v>
      </c>
      <c r="CZ227" s="278">
        <f t="shared" si="1377"/>
        <v>2940432.3570159702</v>
      </c>
      <c r="DA227" s="278">
        <f t="shared" si="1377"/>
        <v>0</v>
      </c>
      <c r="DB227" s="278">
        <f t="shared" si="1377"/>
        <v>0</v>
      </c>
      <c r="DC227" s="278">
        <f t="shared" si="1377"/>
        <v>0</v>
      </c>
      <c r="DD227" s="278">
        <f t="shared" si="1377"/>
        <v>2077242.5583278509</v>
      </c>
      <c r="DE227" s="76">
        <f t="shared" ref="DE227:DE246" si="1378">SUM(BG227:DD227)</f>
        <v>8178417.9204791589</v>
      </c>
      <c r="DF227" s="1"/>
      <c r="DG227" s="370"/>
      <c r="DH227" s="271"/>
      <c r="DI227" s="271"/>
      <c r="DJ227" s="271"/>
      <c r="DK227" s="271"/>
      <c r="DL227" s="271"/>
      <c r="DM227" s="271"/>
      <c r="DN227" s="271"/>
      <c r="DO227" s="271"/>
      <c r="DP227" s="271"/>
      <c r="DQ227" s="271"/>
      <c r="DR227" s="271"/>
      <c r="DS227" s="271"/>
      <c r="DT227" s="271"/>
      <c r="DU227" s="271"/>
      <c r="DV227" s="271"/>
      <c r="DW227" s="271"/>
      <c r="DX227" s="271"/>
      <c r="DY227" s="271"/>
      <c r="DZ227" s="271"/>
      <c r="EA227" s="271"/>
      <c r="EB227" s="271"/>
      <c r="EC227" s="271"/>
      <c r="ED227" s="271"/>
      <c r="EE227" s="271"/>
      <c r="EF227" s="271"/>
      <c r="EG227" s="271"/>
      <c r="EH227" s="271"/>
      <c r="EI227" s="271"/>
      <c r="EJ227" s="271"/>
      <c r="EK227" s="271"/>
      <c r="EL227" s="271"/>
      <c r="EM227" s="271"/>
      <c r="EN227" s="271"/>
      <c r="EO227" s="271"/>
      <c r="EP227" s="271"/>
      <c r="EQ227" s="271"/>
      <c r="ER227" s="271"/>
      <c r="ES227" s="271"/>
      <c r="ET227" s="280">
        <f t="shared" ref="ET227:ET229" si="1379">CT227/AT227</f>
        <v>756.0700844936606</v>
      </c>
      <c r="EU227" s="271"/>
      <c r="EV227" s="271"/>
      <c r="EW227" s="271"/>
      <c r="EX227" s="271"/>
      <c r="EY227" s="271"/>
      <c r="EZ227" s="280">
        <f t="shared" ref="EZ227:EZ229" si="1380">CZ227/AZ227</f>
        <v>764.16994451955475</v>
      </c>
      <c r="FA227" s="271"/>
      <c r="FB227" s="271"/>
      <c r="FC227" s="271"/>
      <c r="FD227" s="280">
        <f t="shared" ref="FD227:FD229" si="1381">DD227/BD227</f>
        <v>730.72185731900868</v>
      </c>
      <c r="FE227" s="293">
        <f t="shared" ref="FE227:FE229" si="1382">DE227/BE227</f>
        <v>752.30865857140543</v>
      </c>
    </row>
    <row r="228" spans="1:161">
      <c r="A228" s="1" t="s">
        <v>117</v>
      </c>
      <c r="B228" s="1"/>
      <c r="C228" s="37" t="s">
        <v>307</v>
      </c>
      <c r="D228" s="1">
        <v>2</v>
      </c>
      <c r="E228" s="1">
        <v>4</v>
      </c>
      <c r="F228" s="96" t="s">
        <v>306</v>
      </c>
      <c r="G228" s="278">
        <f t="shared" ref="G228:V228" si="1383">G190</f>
        <v>0</v>
      </c>
      <c r="H228" s="101">
        <f t="shared" si="1383"/>
        <v>0</v>
      </c>
      <c r="I228" s="101">
        <f t="shared" si="1383"/>
        <v>0</v>
      </c>
      <c r="J228" s="101">
        <f t="shared" si="1383"/>
        <v>0</v>
      </c>
      <c r="K228" s="101">
        <f t="shared" si="1383"/>
        <v>0</v>
      </c>
      <c r="L228" s="101">
        <f t="shared" si="1383"/>
        <v>0</v>
      </c>
      <c r="M228" s="101">
        <f t="shared" si="1383"/>
        <v>0</v>
      </c>
      <c r="N228" s="101">
        <f t="shared" si="1383"/>
        <v>0</v>
      </c>
      <c r="O228" s="101">
        <f t="shared" si="1383"/>
        <v>791.12843210834035</v>
      </c>
      <c r="P228" s="101">
        <f t="shared" si="1383"/>
        <v>0</v>
      </c>
      <c r="Q228" s="101">
        <f t="shared" si="1383"/>
        <v>0</v>
      </c>
      <c r="R228" s="101">
        <f t="shared" si="1383"/>
        <v>0</v>
      </c>
      <c r="S228" s="101">
        <f t="shared" si="1383"/>
        <v>0</v>
      </c>
      <c r="T228" s="101">
        <f t="shared" si="1383"/>
        <v>0</v>
      </c>
      <c r="U228" s="101">
        <f t="shared" si="1383"/>
        <v>0</v>
      </c>
      <c r="V228" s="101">
        <f t="shared" si="1383"/>
        <v>0</v>
      </c>
      <c r="W228" s="101">
        <f t="shared" ref="W228:BD228" si="1384">W190</f>
        <v>0</v>
      </c>
      <c r="X228" s="101">
        <f t="shared" si="1384"/>
        <v>0</v>
      </c>
      <c r="Y228" s="101">
        <f t="shared" si="1384"/>
        <v>0</v>
      </c>
      <c r="Z228" s="101">
        <f t="shared" si="1384"/>
        <v>0</v>
      </c>
      <c r="AA228" s="101">
        <f t="shared" si="1384"/>
        <v>0</v>
      </c>
      <c r="AB228" s="101">
        <f t="shared" si="1384"/>
        <v>0</v>
      </c>
      <c r="AC228" s="101">
        <f t="shared" si="1384"/>
        <v>0</v>
      </c>
      <c r="AD228" s="101">
        <f t="shared" si="1384"/>
        <v>0</v>
      </c>
      <c r="AE228" s="101">
        <f t="shared" si="1384"/>
        <v>0</v>
      </c>
      <c r="AF228" s="101">
        <f t="shared" si="1384"/>
        <v>0</v>
      </c>
      <c r="AG228" s="101">
        <f t="shared" si="1384"/>
        <v>0</v>
      </c>
      <c r="AH228" s="101">
        <f t="shared" si="1384"/>
        <v>0</v>
      </c>
      <c r="AI228" s="101">
        <f t="shared" si="1384"/>
        <v>0</v>
      </c>
      <c r="AJ228" s="101">
        <f t="shared" si="1384"/>
        <v>0</v>
      </c>
      <c r="AK228" s="101">
        <f t="shared" si="1384"/>
        <v>0</v>
      </c>
      <c r="AL228" s="101">
        <f t="shared" si="1384"/>
        <v>0</v>
      </c>
      <c r="AM228" s="101">
        <f t="shared" si="1384"/>
        <v>0</v>
      </c>
      <c r="AN228" s="101">
        <f t="shared" si="1384"/>
        <v>0</v>
      </c>
      <c r="AO228" s="101">
        <f t="shared" si="1384"/>
        <v>0</v>
      </c>
      <c r="AP228" s="101">
        <f t="shared" si="1384"/>
        <v>1733.9343479438567</v>
      </c>
      <c r="AQ228" s="101">
        <f t="shared" si="1384"/>
        <v>0</v>
      </c>
      <c r="AR228" s="101">
        <f t="shared" si="1384"/>
        <v>630.46705852785601</v>
      </c>
      <c r="AS228" s="101">
        <f t="shared" si="1384"/>
        <v>0</v>
      </c>
      <c r="AT228" s="101">
        <f t="shared" si="1384"/>
        <v>10596.206475769019</v>
      </c>
      <c r="AU228" s="101">
        <f t="shared" si="1384"/>
        <v>2538.3946502231352</v>
      </c>
      <c r="AV228" s="101">
        <f t="shared" si="1384"/>
        <v>14361.02865846615</v>
      </c>
      <c r="AW228" s="101">
        <f t="shared" si="1384"/>
        <v>0</v>
      </c>
      <c r="AX228" s="101">
        <f t="shared" si="1384"/>
        <v>2466.3662119245791</v>
      </c>
      <c r="AY228" s="101">
        <f t="shared" si="1384"/>
        <v>0</v>
      </c>
      <c r="AZ228" s="101">
        <f t="shared" si="1384"/>
        <v>19385.208920394554</v>
      </c>
      <c r="BA228" s="101">
        <f t="shared" si="1384"/>
        <v>0</v>
      </c>
      <c r="BB228" s="101">
        <f t="shared" si="1384"/>
        <v>0</v>
      </c>
      <c r="BC228" s="101">
        <f t="shared" si="1384"/>
        <v>0</v>
      </c>
      <c r="BD228" s="101">
        <f t="shared" si="1384"/>
        <v>10926.93504165272</v>
      </c>
      <c r="BE228" s="76">
        <f t="shared" si="1372"/>
        <v>63429.66979701021</v>
      </c>
      <c r="BF228" s="243"/>
      <c r="BG228" s="278">
        <f t="shared" si="1373"/>
        <v>0</v>
      </c>
      <c r="BH228" s="278">
        <f t="shared" si="1373"/>
        <v>0</v>
      </c>
      <c r="BI228" s="278">
        <f t="shared" si="1373"/>
        <v>0</v>
      </c>
      <c r="BJ228" s="278">
        <f t="shared" si="1373"/>
        <v>0</v>
      </c>
      <c r="BK228" s="278">
        <f t="shared" si="1373"/>
        <v>0</v>
      </c>
      <c r="BL228" s="278">
        <f t="shared" si="1373"/>
        <v>0</v>
      </c>
      <c r="BM228" s="278">
        <f t="shared" si="1373"/>
        <v>0</v>
      </c>
      <c r="BN228" s="278">
        <f t="shared" si="1373"/>
        <v>0</v>
      </c>
      <c r="BO228" s="278">
        <f t="shared" si="1373"/>
        <v>509584.54980386409</v>
      </c>
      <c r="BP228" s="278">
        <f t="shared" si="1373"/>
        <v>0</v>
      </c>
      <c r="BQ228" s="278">
        <f t="shared" si="1374"/>
        <v>0</v>
      </c>
      <c r="BR228" s="278">
        <f t="shared" si="1374"/>
        <v>0</v>
      </c>
      <c r="BS228" s="278">
        <f t="shared" si="1374"/>
        <v>0</v>
      </c>
      <c r="BT228" s="278">
        <f t="shared" si="1374"/>
        <v>0</v>
      </c>
      <c r="BU228" s="278">
        <f t="shared" si="1374"/>
        <v>0</v>
      </c>
      <c r="BV228" s="278">
        <f t="shared" si="1374"/>
        <v>0</v>
      </c>
      <c r="BW228" s="278">
        <f t="shared" si="1374"/>
        <v>0</v>
      </c>
      <c r="BX228" s="278">
        <f t="shared" si="1374"/>
        <v>0</v>
      </c>
      <c r="BY228" s="278">
        <f t="shared" si="1374"/>
        <v>0</v>
      </c>
      <c r="BZ228" s="278">
        <f t="shared" si="1374"/>
        <v>0</v>
      </c>
      <c r="CA228" s="278">
        <f t="shared" si="1375"/>
        <v>0</v>
      </c>
      <c r="CB228" s="278">
        <f t="shared" si="1375"/>
        <v>0</v>
      </c>
      <c r="CC228" s="278">
        <f t="shared" si="1375"/>
        <v>0</v>
      </c>
      <c r="CD228" s="278">
        <f t="shared" si="1375"/>
        <v>0</v>
      </c>
      <c r="CE228" s="278">
        <f t="shared" si="1375"/>
        <v>0</v>
      </c>
      <c r="CF228" s="278">
        <f t="shared" si="1375"/>
        <v>0</v>
      </c>
      <c r="CG228" s="278">
        <f t="shared" si="1375"/>
        <v>0</v>
      </c>
      <c r="CH228" s="278">
        <f t="shared" si="1375"/>
        <v>0</v>
      </c>
      <c r="CI228" s="278">
        <f t="shared" si="1375"/>
        <v>0</v>
      </c>
      <c r="CJ228" s="278">
        <f t="shared" si="1375"/>
        <v>0</v>
      </c>
      <c r="CK228" s="278">
        <f t="shared" si="1376"/>
        <v>0</v>
      </c>
      <c r="CL228" s="278">
        <f t="shared" si="1376"/>
        <v>0</v>
      </c>
      <c r="CM228" s="278">
        <f t="shared" si="1376"/>
        <v>0</v>
      </c>
      <c r="CN228" s="278">
        <f t="shared" si="1376"/>
        <v>0</v>
      </c>
      <c r="CO228" s="278">
        <f t="shared" si="1376"/>
        <v>0</v>
      </c>
      <c r="CP228" s="278">
        <f t="shared" si="1376"/>
        <v>897680.03248691827</v>
      </c>
      <c r="CQ228" s="278">
        <f t="shared" si="1376"/>
        <v>0</v>
      </c>
      <c r="CR228" s="278">
        <f t="shared" si="1376"/>
        <v>434835.83713409264</v>
      </c>
      <c r="CS228" s="278">
        <f t="shared" si="1376"/>
        <v>0</v>
      </c>
      <c r="CT228" s="278">
        <f t="shared" si="1376"/>
        <v>4110525.4935126477</v>
      </c>
      <c r="CU228" s="278">
        <f t="shared" si="1377"/>
        <v>1586142.7786525765</v>
      </c>
      <c r="CV228" s="278">
        <f t="shared" si="1377"/>
        <v>6659567.3395127337</v>
      </c>
      <c r="CW228" s="278">
        <f t="shared" si="1377"/>
        <v>0</v>
      </c>
      <c r="CX228" s="278">
        <f t="shared" si="1377"/>
        <v>831514.30219942832</v>
      </c>
      <c r="CY228" s="278">
        <f t="shared" si="1377"/>
        <v>0</v>
      </c>
      <c r="CZ228" s="278">
        <f t="shared" si="1377"/>
        <v>13899553.453203255</v>
      </c>
      <c r="DA228" s="278">
        <f t="shared" si="1377"/>
        <v>0</v>
      </c>
      <c r="DB228" s="278">
        <f t="shared" si="1377"/>
        <v>0</v>
      </c>
      <c r="DC228" s="278">
        <f t="shared" si="1377"/>
        <v>0</v>
      </c>
      <c r="DD228" s="278">
        <f t="shared" si="1377"/>
        <v>8667400.9204999693</v>
      </c>
      <c r="DE228" s="76">
        <f t="shared" si="1378"/>
        <v>37596804.707005486</v>
      </c>
      <c r="DF228" s="1"/>
      <c r="DG228" s="370"/>
      <c r="DH228" s="271"/>
      <c r="DI228" s="271"/>
      <c r="DJ228" s="271"/>
      <c r="DK228" s="271"/>
      <c r="DL228" s="271"/>
      <c r="DM228" s="271"/>
      <c r="DN228" s="271"/>
      <c r="DO228" s="280">
        <f t="shared" ref="DO228:DO229" si="1385">BO228/O228</f>
        <v>644.12367085054973</v>
      </c>
      <c r="DP228" s="271"/>
      <c r="DQ228" s="271"/>
      <c r="DR228" s="271"/>
      <c r="DS228" s="271"/>
      <c r="DT228" s="271"/>
      <c r="DU228" s="271"/>
      <c r="DV228" s="271"/>
      <c r="DW228" s="271"/>
      <c r="DX228" s="271"/>
      <c r="DY228" s="271"/>
      <c r="DZ228" s="271"/>
      <c r="EA228" s="271"/>
      <c r="EB228" s="271"/>
      <c r="EC228" s="271"/>
      <c r="ED228" s="271"/>
      <c r="EE228" s="271"/>
      <c r="EF228" s="271"/>
      <c r="EG228" s="271"/>
      <c r="EH228" s="271"/>
      <c r="EI228" s="271"/>
      <c r="EJ228" s="271"/>
      <c r="EK228" s="271"/>
      <c r="EL228" s="271"/>
      <c r="EM228" s="271"/>
      <c r="EN228" s="271"/>
      <c r="EO228" s="271"/>
      <c r="EP228" s="280">
        <f t="shared" ref="EP228:EP229" si="1386">CP228/AP228</f>
        <v>517.71281510825941</v>
      </c>
      <c r="EQ228" s="280"/>
      <c r="ER228" s="280">
        <f t="shared" ref="ER228:ER229" si="1387">CR228/AR228</f>
        <v>689.70429343197827</v>
      </c>
      <c r="ES228" s="271"/>
      <c r="ET228" s="280">
        <f t="shared" si="1379"/>
        <v>387.92425411041518</v>
      </c>
      <c r="EU228" s="280">
        <f t="shared" ref="EU228:EU229" si="1388">CU228/AU228</f>
        <v>624.86058994536097</v>
      </c>
      <c r="EV228" s="280">
        <f t="shared" ref="EV228:EV229" si="1389">CV228/AV228</f>
        <v>463.72495298843154</v>
      </c>
      <c r="EW228" s="271"/>
      <c r="EX228" s="280">
        <f t="shared" ref="EX228:EX229" si="1390">CX228/AX228</f>
        <v>337.14145862814627</v>
      </c>
      <c r="EY228" s="271"/>
      <c r="EZ228" s="280">
        <f t="shared" si="1380"/>
        <v>717.01850159478977</v>
      </c>
      <c r="FA228" s="271"/>
      <c r="FB228" s="271"/>
      <c r="FC228" s="271"/>
      <c r="FD228" s="280">
        <f t="shared" si="1381"/>
        <v>793.21428080797011</v>
      </c>
      <c r="FE228" s="293">
        <f t="shared" si="1382"/>
        <v>592.73215243472123</v>
      </c>
    </row>
    <row r="229" spans="1:161">
      <c r="A229" s="384" t="s">
        <v>117</v>
      </c>
      <c r="B229" s="384"/>
      <c r="C229" s="386" t="s">
        <v>309</v>
      </c>
      <c r="D229" s="384">
        <v>3</v>
      </c>
      <c r="E229" s="384">
        <v>4</v>
      </c>
      <c r="F229" s="405" t="s">
        <v>306</v>
      </c>
      <c r="G229" s="406">
        <f t="shared" ref="G229:BD229" si="1391">G191</f>
        <v>0</v>
      </c>
      <c r="H229" s="406">
        <f t="shared" si="1391"/>
        <v>0</v>
      </c>
      <c r="I229" s="406">
        <f t="shared" si="1391"/>
        <v>0</v>
      </c>
      <c r="J229" s="406">
        <f t="shared" si="1391"/>
        <v>0</v>
      </c>
      <c r="K229" s="406">
        <f t="shared" si="1391"/>
        <v>0</v>
      </c>
      <c r="L229" s="406">
        <f t="shared" si="1391"/>
        <v>0</v>
      </c>
      <c r="M229" s="406">
        <f t="shared" si="1391"/>
        <v>28.598637689224404</v>
      </c>
      <c r="N229" s="406">
        <f t="shared" si="1391"/>
        <v>1168.0536606070687</v>
      </c>
      <c r="O229" s="406">
        <f t="shared" si="1391"/>
        <v>101.92154832078302</v>
      </c>
      <c r="P229" s="406">
        <f t="shared" si="1391"/>
        <v>85.525384392273736</v>
      </c>
      <c r="Q229" s="406">
        <f t="shared" si="1391"/>
        <v>571.43102696193887</v>
      </c>
      <c r="R229" s="406">
        <f t="shared" si="1391"/>
        <v>1685.7519045102963</v>
      </c>
      <c r="S229" s="406">
        <f t="shared" si="1391"/>
        <v>0</v>
      </c>
      <c r="T229" s="406">
        <f t="shared" si="1391"/>
        <v>141.29838215645702</v>
      </c>
      <c r="U229" s="406">
        <f t="shared" si="1391"/>
        <v>69.803180208148603</v>
      </c>
      <c r="V229" s="406">
        <f t="shared" si="1391"/>
        <v>0</v>
      </c>
      <c r="W229" s="406">
        <f t="shared" si="1391"/>
        <v>563.75560038632784</v>
      </c>
      <c r="X229" s="406">
        <f t="shared" si="1391"/>
        <v>0</v>
      </c>
      <c r="Y229" s="406">
        <f t="shared" si="1391"/>
        <v>45.707929595996688</v>
      </c>
      <c r="Z229" s="406">
        <f t="shared" si="1391"/>
        <v>0</v>
      </c>
      <c r="AA229" s="406">
        <f t="shared" si="1391"/>
        <v>122.86799310790559</v>
      </c>
      <c r="AB229" s="406">
        <f t="shared" si="1391"/>
        <v>233.27162244990228</v>
      </c>
      <c r="AC229" s="406">
        <f t="shared" si="1391"/>
        <v>108.73370704326078</v>
      </c>
      <c r="AD229" s="406">
        <f t="shared" si="1391"/>
        <v>305.9356999603973</v>
      </c>
      <c r="AE229" s="406">
        <f t="shared" si="1391"/>
        <v>166.30787800695177</v>
      </c>
      <c r="AF229" s="406">
        <f t="shared" si="1391"/>
        <v>401.96270168276851</v>
      </c>
      <c r="AG229" s="406">
        <f t="shared" si="1391"/>
        <v>218.52345375979274</v>
      </c>
      <c r="AH229" s="406">
        <f t="shared" si="1391"/>
        <v>608.80919552574335</v>
      </c>
      <c r="AI229" s="406">
        <f t="shared" si="1391"/>
        <v>106.85163756307111</v>
      </c>
      <c r="AJ229" s="406">
        <f t="shared" si="1391"/>
        <v>0</v>
      </c>
      <c r="AK229" s="406">
        <f t="shared" si="1391"/>
        <v>286.44038200196724</v>
      </c>
      <c r="AL229" s="406">
        <f t="shared" si="1391"/>
        <v>339.93839360766731</v>
      </c>
      <c r="AM229" s="406">
        <f t="shared" si="1391"/>
        <v>110.66799371033551</v>
      </c>
      <c r="AN229" s="406">
        <f t="shared" si="1391"/>
        <v>156.45596942144707</v>
      </c>
      <c r="AO229" s="406">
        <f t="shared" si="1391"/>
        <v>63.902060858792851</v>
      </c>
      <c r="AP229" s="406">
        <f t="shared" si="1391"/>
        <v>758.97547917600286</v>
      </c>
      <c r="AQ229" s="406">
        <f t="shared" si="1391"/>
        <v>266.72486006618038</v>
      </c>
      <c r="AR229" s="406">
        <f t="shared" si="1391"/>
        <v>598.17301428498308</v>
      </c>
      <c r="AS229" s="406">
        <f t="shared" si="1391"/>
        <v>1370.4766156110873</v>
      </c>
      <c r="AT229" s="406">
        <f t="shared" si="1391"/>
        <v>1045.2634631207425</v>
      </c>
      <c r="AU229" s="406">
        <f t="shared" si="1391"/>
        <v>369.73636290786897</v>
      </c>
      <c r="AV229" s="406">
        <f t="shared" si="1391"/>
        <v>1218.7064999485265</v>
      </c>
      <c r="AW229" s="406">
        <f t="shared" si="1391"/>
        <v>1557.091664539741</v>
      </c>
      <c r="AX229" s="406">
        <f t="shared" si="1391"/>
        <v>1573.6449753471675</v>
      </c>
      <c r="AY229" s="406">
        <f t="shared" si="1391"/>
        <v>0</v>
      </c>
      <c r="AZ229" s="406">
        <f t="shared" si="1391"/>
        <v>815.92165195824339</v>
      </c>
      <c r="BA229" s="406">
        <f t="shared" si="1391"/>
        <v>0</v>
      </c>
      <c r="BB229" s="406">
        <f t="shared" si="1391"/>
        <v>0</v>
      </c>
      <c r="BC229" s="406">
        <f t="shared" si="1391"/>
        <v>206.04865898822788</v>
      </c>
      <c r="BD229" s="406">
        <f t="shared" si="1391"/>
        <v>732.07764634527985</v>
      </c>
      <c r="BE229" s="407">
        <f t="shared" si="1372"/>
        <v>18205.356835822568</v>
      </c>
      <c r="BF229" s="208"/>
      <c r="BG229" s="406">
        <f t="shared" si="1373"/>
        <v>0</v>
      </c>
      <c r="BH229" s="406">
        <f t="shared" si="1373"/>
        <v>0</v>
      </c>
      <c r="BI229" s="406">
        <f t="shared" si="1373"/>
        <v>0</v>
      </c>
      <c r="BJ229" s="406">
        <f t="shared" si="1373"/>
        <v>0</v>
      </c>
      <c r="BK229" s="406">
        <f t="shared" si="1373"/>
        <v>0</v>
      </c>
      <c r="BL229" s="406">
        <f t="shared" si="1373"/>
        <v>0</v>
      </c>
      <c r="BM229" s="406">
        <f t="shared" si="1373"/>
        <v>32207.830057499134</v>
      </c>
      <c r="BN229" s="406">
        <f t="shared" si="1373"/>
        <v>1181352.2198605898</v>
      </c>
      <c r="BO229" s="406">
        <f t="shared" si="1373"/>
        <v>167627.38452048253</v>
      </c>
      <c r="BP229" s="406">
        <f t="shared" si="1373"/>
        <v>113543.40879481488</v>
      </c>
      <c r="BQ229" s="406">
        <f t="shared" si="1374"/>
        <v>683407.67864897591</v>
      </c>
      <c r="BR229" s="406">
        <f t="shared" si="1374"/>
        <v>2083619.0942530062</v>
      </c>
      <c r="BS229" s="406">
        <f t="shared" si="1374"/>
        <v>0</v>
      </c>
      <c r="BT229" s="406">
        <f t="shared" si="1374"/>
        <v>207172.31183605091</v>
      </c>
      <c r="BU229" s="406">
        <f t="shared" si="1374"/>
        <v>89107.139473080679</v>
      </c>
      <c r="BV229" s="406">
        <f t="shared" si="1374"/>
        <v>0</v>
      </c>
      <c r="BW229" s="406">
        <f t="shared" si="1374"/>
        <v>651431.91185123404</v>
      </c>
      <c r="BX229" s="406">
        <f t="shared" si="1374"/>
        <v>0</v>
      </c>
      <c r="BY229" s="406">
        <f t="shared" si="1374"/>
        <v>65817.038259556153</v>
      </c>
      <c r="BZ229" s="406">
        <f t="shared" si="1374"/>
        <v>0</v>
      </c>
      <c r="CA229" s="406">
        <f t="shared" si="1375"/>
        <v>132431.8548850533</v>
      </c>
      <c r="CB229" s="406">
        <f t="shared" si="1375"/>
        <v>283260.53581945604</v>
      </c>
      <c r="CC229" s="406">
        <f t="shared" si="1375"/>
        <v>195504.97537746551</v>
      </c>
      <c r="CD229" s="406">
        <f t="shared" si="1375"/>
        <v>327916.94947026542</v>
      </c>
      <c r="CE229" s="406">
        <f t="shared" si="1375"/>
        <v>217674.39892065685</v>
      </c>
      <c r="CF229" s="406">
        <f t="shared" si="1375"/>
        <v>501944.5686057331</v>
      </c>
      <c r="CG229" s="406">
        <f t="shared" si="1375"/>
        <v>248707.34085435385</v>
      </c>
      <c r="CH229" s="406">
        <f t="shared" si="1375"/>
        <v>675801.71364269301</v>
      </c>
      <c r="CI229" s="406">
        <f t="shared" si="1375"/>
        <v>182375.91354597753</v>
      </c>
      <c r="CJ229" s="406">
        <f t="shared" si="1375"/>
        <v>0</v>
      </c>
      <c r="CK229" s="406">
        <f t="shared" si="1376"/>
        <v>412740.4799684817</v>
      </c>
      <c r="CL229" s="406">
        <f t="shared" si="1376"/>
        <v>600856.78993024398</v>
      </c>
      <c r="CM229" s="406">
        <f t="shared" si="1376"/>
        <v>179331.14930986048</v>
      </c>
      <c r="CN229" s="406">
        <f t="shared" si="1376"/>
        <v>261204.06663198088</v>
      </c>
      <c r="CO229" s="406">
        <f t="shared" si="1376"/>
        <v>101684.53480119575</v>
      </c>
      <c r="CP229" s="406">
        <f t="shared" si="1376"/>
        <v>1239084.6122886164</v>
      </c>
      <c r="CQ229" s="406">
        <f t="shared" si="1376"/>
        <v>377445.62200015754</v>
      </c>
      <c r="CR229" s="406">
        <f t="shared" si="1376"/>
        <v>1251076.0624442699</v>
      </c>
      <c r="CS229" s="406">
        <f t="shared" si="1376"/>
        <v>3330568.1033817288</v>
      </c>
      <c r="CT229" s="406">
        <f t="shared" si="1376"/>
        <v>1234523.1443856705</v>
      </c>
      <c r="CU229" s="406">
        <f t="shared" si="1377"/>
        <v>700703.96335918258</v>
      </c>
      <c r="CV229" s="406">
        <f t="shared" si="1377"/>
        <v>1697171.7264904722</v>
      </c>
      <c r="CW229" s="406">
        <f t="shared" si="1377"/>
        <v>1700579.2376645496</v>
      </c>
      <c r="CX229" s="406">
        <f t="shared" si="1377"/>
        <v>1523334.1357499573</v>
      </c>
      <c r="CY229" s="406">
        <f t="shared" si="1377"/>
        <v>0</v>
      </c>
      <c r="CZ229" s="406">
        <f t="shared" si="1377"/>
        <v>1239767.1323715872</v>
      </c>
      <c r="DA229" s="406">
        <f t="shared" si="1377"/>
        <v>0</v>
      </c>
      <c r="DB229" s="406">
        <f t="shared" si="1377"/>
        <v>0</v>
      </c>
      <c r="DC229" s="406">
        <f t="shared" si="1377"/>
        <v>568878.41695511632</v>
      </c>
      <c r="DD229" s="406">
        <f t="shared" si="1377"/>
        <v>1274612.7541089528</v>
      </c>
      <c r="DE229" s="407">
        <f t="shared" si="1378"/>
        <v>25734466.200518969</v>
      </c>
      <c r="DF229" s="384"/>
      <c r="DG229" s="390"/>
      <c r="DH229" s="390"/>
      <c r="DI229" s="390"/>
      <c r="DJ229" s="390"/>
      <c r="DK229" s="390"/>
      <c r="DL229" s="390"/>
      <c r="DM229" s="408">
        <f t="shared" ref="DM229" si="1392">BM229/M229</f>
        <v>1126.2015487414153</v>
      </c>
      <c r="DN229" s="408">
        <f t="shared" ref="DN229" si="1393">BN229/N229</f>
        <v>1011.385229721903</v>
      </c>
      <c r="DO229" s="408">
        <f t="shared" si="1385"/>
        <v>1644.6707029302588</v>
      </c>
      <c r="DP229" s="408">
        <f t="shared" ref="DP229" si="1394">BP229/P229</f>
        <v>1327.5989298572772</v>
      </c>
      <c r="DQ229" s="408">
        <f t="shared" ref="DQ229" si="1395">BQ229/Q229</f>
        <v>1195.9582983835692</v>
      </c>
      <c r="DR229" s="408">
        <f t="shared" ref="DR229" si="1396">BR229/R229</f>
        <v>1236.0176421442563</v>
      </c>
      <c r="DS229" s="408"/>
      <c r="DT229" s="408">
        <f t="shared" ref="DT229" si="1397">BT229/T229</f>
        <v>1466.204415607908</v>
      </c>
      <c r="DU229" s="408">
        <f t="shared" ref="DU229" si="1398">BU229/U229</f>
        <v>1276.5484209654762</v>
      </c>
      <c r="DV229" s="408"/>
      <c r="DW229" s="408">
        <f t="shared" ref="DW229" si="1399">BW229/W229</f>
        <v>1155.5218456452119</v>
      </c>
      <c r="DX229" s="390"/>
      <c r="DY229" s="408">
        <f t="shared" ref="DY229" si="1400">BY229/Y229</f>
        <v>1439.947922413023</v>
      </c>
      <c r="DZ229" s="408" t="e">
        <f t="shared" ref="DZ229" si="1401">BZ229/Z229</f>
        <v>#DIV/0!</v>
      </c>
      <c r="EA229" s="408">
        <f t="shared" ref="EA229" si="1402">CA229/AA229</f>
        <v>1077.8385121725598</v>
      </c>
      <c r="EB229" s="408">
        <f t="shared" ref="EB229" si="1403">CB229/AB229</f>
        <v>1214.2948758385278</v>
      </c>
      <c r="EC229" s="408">
        <f t="shared" ref="EC229" si="1404">CC229/AC229</f>
        <v>1798.0162793464028</v>
      </c>
      <c r="ED229" s="408">
        <f t="shared" ref="ED229" si="1405">CD229/AD229</f>
        <v>1071.8492464681747</v>
      </c>
      <c r="EE229" s="408">
        <f t="shared" ref="EE229" si="1406">CE229/AE229</f>
        <v>1308.8640269437983</v>
      </c>
      <c r="EF229" s="408">
        <f t="shared" ref="EF229" si="1407">CF229/AF229</f>
        <v>1248.7341897753263</v>
      </c>
      <c r="EG229" s="408">
        <f t="shared" ref="EG229" si="1408">CG229/AG229</f>
        <v>1138.1265332175287</v>
      </c>
      <c r="EH229" s="408">
        <f t="shared" ref="EH229" si="1409">CH229/AH229</f>
        <v>1110.0386107984089</v>
      </c>
      <c r="EI229" s="408">
        <f t="shared" ref="EI229" si="1410">CI229/AI229</f>
        <v>1706.814398968166</v>
      </c>
      <c r="EJ229" s="408"/>
      <c r="EK229" s="408">
        <f t="shared" ref="EK229" si="1411">CK229/AK229</f>
        <v>1440.9297916857513</v>
      </c>
      <c r="EL229" s="408">
        <f t="shared" ref="EL229" si="1412">CL229/AL229</f>
        <v>1767.5461237359088</v>
      </c>
      <c r="EM229" s="408">
        <f t="shared" ref="EM229" si="1413">CM229/AM229</f>
        <v>1620.4427612489769</v>
      </c>
      <c r="EN229" s="408">
        <f t="shared" ref="EN229" si="1414">CN229/AN229</f>
        <v>1669.5052774136907</v>
      </c>
      <c r="EO229" s="408">
        <f t="shared" ref="EO229" si="1415">CO229/AO229</f>
        <v>1591.2559537929844</v>
      </c>
      <c r="EP229" s="408">
        <f t="shared" si="1386"/>
        <v>1632.5752890381304</v>
      </c>
      <c r="EQ229" s="408">
        <f t="shared" ref="EQ229" si="1416">CQ229/AQ229</f>
        <v>1415.1122692744309</v>
      </c>
      <c r="ER229" s="408">
        <f t="shared" si="1387"/>
        <v>2091.4953242077036</v>
      </c>
      <c r="ES229" s="408">
        <f t="shared" ref="ES229" si="1417">CS229/AS229</f>
        <v>2430.2261457388299</v>
      </c>
      <c r="ET229" s="408">
        <f t="shared" si="1379"/>
        <v>1181.064093352956</v>
      </c>
      <c r="EU229" s="408">
        <f t="shared" si="1388"/>
        <v>1895.1448482057585</v>
      </c>
      <c r="EV229" s="408">
        <f t="shared" si="1389"/>
        <v>1392.6008653947069</v>
      </c>
      <c r="EW229" s="408">
        <f t="shared" ref="EW229" si="1418">CW229/AW229</f>
        <v>1092.1510122958766</v>
      </c>
      <c r="EX229" s="408">
        <f t="shared" si="1390"/>
        <v>968.02910415920792</v>
      </c>
      <c r="EY229" s="390"/>
      <c r="EZ229" s="408">
        <f t="shared" si="1380"/>
        <v>1519.4683575268512</v>
      </c>
      <c r="FA229" s="390"/>
      <c r="FB229" s="390"/>
      <c r="FC229" s="408">
        <f t="shared" ref="FC229" si="1419">DC229/BC229</f>
        <v>2760.8935663474417</v>
      </c>
      <c r="FD229" s="408">
        <f t="shared" si="1381"/>
        <v>1741.0895694905423</v>
      </c>
      <c r="FE229" s="409">
        <f t="shared" si="1382"/>
        <v>1413.5656022891801</v>
      </c>
    </row>
    <row r="230" spans="1:161">
      <c r="A230" s="1" t="s">
        <v>117</v>
      </c>
      <c r="B230" s="2" t="s">
        <v>282</v>
      </c>
      <c r="C230" s="37" t="s">
        <v>310</v>
      </c>
      <c r="D230" s="1">
        <v>4</v>
      </c>
      <c r="E230" s="1">
        <v>4</v>
      </c>
      <c r="F230" s="96" t="s">
        <v>306</v>
      </c>
      <c r="G230" s="276">
        <f>G195</f>
        <v>0.34851701130775281</v>
      </c>
      <c r="H230" s="277">
        <f t="shared" ref="H230:BD230" si="1420">H195</f>
        <v>1.1178526915583644</v>
      </c>
      <c r="I230" s="277">
        <f t="shared" si="1420"/>
        <v>1.3429840027860809</v>
      </c>
      <c r="J230" s="277">
        <f t="shared" si="1420"/>
        <v>0.51961937372701317</v>
      </c>
      <c r="K230" s="277">
        <f t="shared" si="1420"/>
        <v>0.69577845039022201</v>
      </c>
      <c r="L230" s="277">
        <f t="shared" si="1420"/>
        <v>6.9313951907545164</v>
      </c>
      <c r="M230" s="277">
        <f t="shared" si="1420"/>
        <v>1.8995170079222576</v>
      </c>
      <c r="N230" s="277">
        <f t="shared" si="1420"/>
        <v>2.0867452041959771</v>
      </c>
      <c r="O230" s="277">
        <f t="shared" si="1420"/>
        <v>0.61876518068101172</v>
      </c>
      <c r="P230" s="277">
        <f t="shared" si="1420"/>
        <v>2.6845555167813826</v>
      </c>
      <c r="Q230" s="277">
        <f t="shared" si="1420"/>
        <v>1.898412519220863</v>
      </c>
      <c r="R230" s="277">
        <f t="shared" si="1420"/>
        <v>0.97877545347890837</v>
      </c>
      <c r="S230" s="277">
        <f t="shared" si="1420"/>
        <v>1.7284094530375675</v>
      </c>
      <c r="T230" s="277">
        <f t="shared" si="1420"/>
        <v>0.8689717645440681</v>
      </c>
      <c r="U230" s="277">
        <f t="shared" si="1420"/>
        <v>1.1251246037572527</v>
      </c>
      <c r="V230" s="277">
        <f t="shared" si="1420"/>
        <v>6.3389623820754748</v>
      </c>
      <c r="W230" s="277">
        <f t="shared" si="1420"/>
        <v>1.4052650976258101</v>
      </c>
      <c r="X230" s="277">
        <f t="shared" si="1420"/>
        <v>0.91446888475608057</v>
      </c>
      <c r="Y230" s="277">
        <f t="shared" si="1420"/>
        <v>1.7621387738939642</v>
      </c>
      <c r="Z230" s="277">
        <f t="shared" si="1420"/>
        <v>1.3685933318381942</v>
      </c>
      <c r="AA230" s="277">
        <f t="shared" si="1420"/>
        <v>1.7486927997086392</v>
      </c>
      <c r="AB230" s="277">
        <f t="shared" si="1420"/>
        <v>1.3170342377249573</v>
      </c>
      <c r="AC230" s="277">
        <f t="shared" si="1420"/>
        <v>1.487004832994528</v>
      </c>
      <c r="AD230" s="277">
        <f t="shared" si="1420"/>
        <v>1.0844188713613403</v>
      </c>
      <c r="AE230" s="277">
        <f t="shared" si="1420"/>
        <v>1.1455670205862136</v>
      </c>
      <c r="AF230" s="277">
        <f t="shared" si="1420"/>
        <v>2.0595189858222591</v>
      </c>
      <c r="AG230" s="277">
        <f t="shared" si="1420"/>
        <v>1.4141075702576416</v>
      </c>
      <c r="AH230" s="277">
        <f t="shared" si="1420"/>
        <v>1.6176842398382163</v>
      </c>
      <c r="AI230" s="277">
        <f t="shared" si="1420"/>
        <v>1.3087999234393695</v>
      </c>
      <c r="AJ230" s="277">
        <f t="shared" si="1420"/>
        <v>2.2005854685628603</v>
      </c>
      <c r="AK230" s="277">
        <f t="shared" si="1420"/>
        <v>2.3138310758442122</v>
      </c>
      <c r="AL230" s="277">
        <f t="shared" si="1420"/>
        <v>2.3038125162225631</v>
      </c>
      <c r="AM230" s="277">
        <f t="shared" si="1420"/>
        <v>1.3604746210024317</v>
      </c>
      <c r="AN230" s="277">
        <f t="shared" si="1420"/>
        <v>3.4942326526697709</v>
      </c>
      <c r="AO230" s="277">
        <f t="shared" si="1420"/>
        <v>0.96511291397829146</v>
      </c>
      <c r="AP230" s="277">
        <f t="shared" si="1420"/>
        <v>2.1919792834136369</v>
      </c>
      <c r="AQ230" s="277">
        <f t="shared" si="1420"/>
        <v>1.9792076676942225</v>
      </c>
      <c r="AR230" s="277">
        <f t="shared" si="1420"/>
        <v>2.9569604410279049</v>
      </c>
      <c r="AS230" s="277">
        <f t="shared" si="1420"/>
        <v>1.9375562159390813</v>
      </c>
      <c r="AT230" s="277">
        <f t="shared" si="1420"/>
        <v>4.5578701948256661</v>
      </c>
      <c r="AU230" s="277">
        <f t="shared" si="1420"/>
        <v>2.1385385275395783</v>
      </c>
      <c r="AV230" s="277">
        <f t="shared" si="1420"/>
        <v>5.83824119665507</v>
      </c>
      <c r="AW230" s="277">
        <f t="shared" si="1420"/>
        <v>7.0719813141173153</v>
      </c>
      <c r="AX230" s="277">
        <f t="shared" si="1420"/>
        <v>4.9118830502484627</v>
      </c>
      <c r="AY230" s="277">
        <f t="shared" si="1420"/>
        <v>0.38266608215011894</v>
      </c>
      <c r="AZ230" s="277">
        <f t="shared" si="1420"/>
        <v>6.052649141773542</v>
      </c>
      <c r="BA230" s="277">
        <f t="shared" si="1420"/>
        <v>2.2002829008337006</v>
      </c>
      <c r="BB230" s="277">
        <f t="shared" si="1420"/>
        <v>2.3651640749064047</v>
      </c>
      <c r="BC230" s="277">
        <f t="shared" si="1420"/>
        <v>2.4886507406136018</v>
      </c>
      <c r="BD230" s="277">
        <f t="shared" si="1420"/>
        <v>5.6244560642028292</v>
      </c>
      <c r="BE230" s="76">
        <f t="shared" si="1372"/>
        <v>115.15381652028721</v>
      </c>
      <c r="BF230" s="413" t="s">
        <v>142</v>
      </c>
      <c r="BG230" s="101">
        <f t="shared" ref="BG230:BP233" si="1421">(BG195*(1.512+BG$224))+(G230*DG$186)</f>
        <v>7250.3145973966175</v>
      </c>
      <c r="BH230" s="278">
        <f t="shared" si="1421"/>
        <v>25098.967160781278</v>
      </c>
      <c r="BI230" s="278">
        <f t="shared" si="1421"/>
        <v>31838.351247136608</v>
      </c>
      <c r="BJ230" s="278">
        <f t="shared" si="1421"/>
        <v>10858.08795842098</v>
      </c>
      <c r="BK230" s="278">
        <f t="shared" si="1421"/>
        <v>17743.495621632563</v>
      </c>
      <c r="BL230" s="278">
        <f t="shared" si="1421"/>
        <v>144724.09758172711</v>
      </c>
      <c r="BM230" s="278">
        <f t="shared" si="1421"/>
        <v>39799.940681511849</v>
      </c>
      <c r="BN230" s="278">
        <f t="shared" si="1421"/>
        <v>43760.375646318775</v>
      </c>
      <c r="BO230" s="278">
        <f t="shared" si="1421"/>
        <v>12978.347466735833</v>
      </c>
      <c r="BP230" s="278">
        <f t="shared" si="1421"/>
        <v>55849.085844955502</v>
      </c>
      <c r="BQ230" s="278">
        <f t="shared" ref="BQ230:BZ233" si="1422">(BQ195*(1.512+BQ$224))+(Q230*DQ$186)</f>
        <v>40851.376611257183</v>
      </c>
      <c r="BR230" s="278">
        <f t="shared" si="1422"/>
        <v>20903.874433875575</v>
      </c>
      <c r="BS230" s="278">
        <f t="shared" si="1422"/>
        <v>36948.882626219049</v>
      </c>
      <c r="BT230" s="278">
        <f t="shared" si="1422"/>
        <v>21234.823209167625</v>
      </c>
      <c r="BU230" s="278">
        <f t="shared" si="1422"/>
        <v>24519.951135506693</v>
      </c>
      <c r="BV230" s="278">
        <f t="shared" si="1422"/>
        <v>132498.35063080079</v>
      </c>
      <c r="BW230" s="278">
        <f t="shared" si="1422"/>
        <v>29837.424737094461</v>
      </c>
      <c r="BX230" s="278">
        <f t="shared" si="1422"/>
        <v>22820.081233989615</v>
      </c>
      <c r="BY230" s="278">
        <f t="shared" si="1422"/>
        <v>38259.311496877956</v>
      </c>
      <c r="BZ230" s="278">
        <f t="shared" si="1422"/>
        <v>32573.562998062658</v>
      </c>
      <c r="CA230" s="278">
        <f t="shared" ref="CA230:CJ233" si="1423">(CA195*(1.512+CA$224))+(AA230*EA$186)</f>
        <v>37673.702294286733</v>
      </c>
      <c r="CB230" s="278">
        <f t="shared" si="1423"/>
        <v>28838.323300445431</v>
      </c>
      <c r="CC230" s="278">
        <f t="shared" si="1423"/>
        <v>34662.607472308395</v>
      </c>
      <c r="CD230" s="278">
        <f t="shared" si="1423"/>
        <v>24116.268974219591</v>
      </c>
      <c r="CE230" s="278">
        <f t="shared" si="1423"/>
        <v>26794.015979026681</v>
      </c>
      <c r="CF230" s="278">
        <f t="shared" si="1423"/>
        <v>44096.884307325927</v>
      </c>
      <c r="CG230" s="278">
        <f t="shared" si="1423"/>
        <v>30458.121727863581</v>
      </c>
      <c r="CH230" s="278">
        <f t="shared" si="1423"/>
        <v>35770.042348470408</v>
      </c>
      <c r="CI230" s="278">
        <f t="shared" si="1423"/>
        <v>29398.545359340984</v>
      </c>
      <c r="CJ230" s="278">
        <f t="shared" si="1423"/>
        <v>60247.600984122233</v>
      </c>
      <c r="CK230" s="278">
        <f t="shared" ref="CK230:CT233" si="1424">(CK195*(1.512+CK$224))+(AK230*EK$186)</f>
        <v>50072.616874422463</v>
      </c>
      <c r="CL230" s="278">
        <f t="shared" si="1424"/>
        <v>62766.26574699326</v>
      </c>
      <c r="CM230" s="278">
        <f t="shared" si="1424"/>
        <v>28355.953404194097</v>
      </c>
      <c r="CN230" s="278">
        <f t="shared" si="1424"/>
        <v>72643.776029061832</v>
      </c>
      <c r="CO230" s="278">
        <f t="shared" si="1424"/>
        <v>20342.851698690185</v>
      </c>
      <c r="CP230" s="278">
        <f t="shared" si="1424"/>
        <v>47295.633037817825</v>
      </c>
      <c r="CQ230" s="278">
        <f t="shared" si="1424"/>
        <v>50023.567038527231</v>
      </c>
      <c r="CR230" s="278">
        <f t="shared" si="1424"/>
        <v>92058.968546853313</v>
      </c>
      <c r="CS230" s="278">
        <f t="shared" si="1424"/>
        <v>43238.923995083685</v>
      </c>
      <c r="CT230" s="278">
        <f t="shared" si="1424"/>
        <v>98088.586309229257</v>
      </c>
      <c r="CU230" s="278">
        <f t="shared" ref="CU230:DD233" si="1425">(CU195*(1.512+CU$224))+(AU230*EU$186)</f>
        <v>67314.881399335005</v>
      </c>
      <c r="CV230" s="278">
        <f t="shared" si="1425"/>
        <v>141301.5549123814</v>
      </c>
      <c r="CW230" s="278">
        <f t="shared" si="1425"/>
        <v>149459.47805649915</v>
      </c>
      <c r="CX230" s="278">
        <f t="shared" si="1425"/>
        <v>104179.07441433107</v>
      </c>
      <c r="CY230" s="278">
        <f t="shared" si="1425"/>
        <v>7975.5278986501598</v>
      </c>
      <c r="CZ230" s="278">
        <f t="shared" si="1425"/>
        <v>140492.973485739</v>
      </c>
      <c r="DA230" s="278">
        <f t="shared" si="1425"/>
        <v>47096.222131169343</v>
      </c>
      <c r="DB230" s="278">
        <f t="shared" si="1425"/>
        <v>51146.7375589039</v>
      </c>
      <c r="DC230" s="278">
        <f t="shared" si="1425"/>
        <v>57052.551748718332</v>
      </c>
      <c r="DD230" s="278">
        <f t="shared" si="1425"/>
        <v>124839.43054136024</v>
      </c>
      <c r="DE230" s="76">
        <f t="shared" si="1378"/>
        <v>2598150.3904948393</v>
      </c>
      <c r="DF230" s="1"/>
      <c r="DG230" s="281">
        <f>BG230/G230</f>
        <v>20803.33057543161</v>
      </c>
      <c r="DH230" s="281">
        <f t="shared" ref="DH230:FD235" si="1426">BH230/H230</f>
        <v>22452.839582817993</v>
      </c>
      <c r="DI230" s="281">
        <f t="shared" si="1426"/>
        <v>23707.17088296399</v>
      </c>
      <c r="DJ230" s="281">
        <f t="shared" si="1426"/>
        <v>20896.233873153036</v>
      </c>
      <c r="DK230" s="281">
        <f t="shared" si="1426"/>
        <v>25501.645835224215</v>
      </c>
      <c r="DL230" s="281">
        <f t="shared" si="1426"/>
        <v>20879.504572869864</v>
      </c>
      <c r="DM230" s="281">
        <f t="shared" si="1426"/>
        <v>20952.663501047609</v>
      </c>
      <c r="DN230" s="281">
        <f t="shared" si="1426"/>
        <v>20970.636740090005</v>
      </c>
      <c r="DO230" s="281">
        <f t="shared" si="1426"/>
        <v>20974.592417194337</v>
      </c>
      <c r="DP230" s="281">
        <f t="shared" si="1426"/>
        <v>20803.848345038186</v>
      </c>
      <c r="DQ230" s="281">
        <f t="shared" si="1426"/>
        <v>21518.70375782351</v>
      </c>
      <c r="DR230" s="281">
        <f t="shared" si="1426"/>
        <v>21357.170696890626</v>
      </c>
      <c r="DS230" s="281">
        <f t="shared" si="1426"/>
        <v>21377.38980846453</v>
      </c>
      <c r="DT230" s="281">
        <f t="shared" si="1426"/>
        <v>24436.724040520588</v>
      </c>
      <c r="DU230" s="281">
        <f t="shared" si="1426"/>
        <v>21793.098340952209</v>
      </c>
      <c r="DV230" s="281">
        <f t="shared" si="1426"/>
        <v>20902.214375883199</v>
      </c>
      <c r="DW230" s="281">
        <f t="shared" si="1426"/>
        <v>21232.595036697825</v>
      </c>
      <c r="DX230" s="281">
        <f t="shared" si="1426"/>
        <v>24954.464404851231</v>
      </c>
      <c r="DY230" s="281">
        <f t="shared" si="1426"/>
        <v>21711.860645534034</v>
      </c>
      <c r="DZ230" s="281">
        <f t="shared" si="1426"/>
        <v>23800.761146711302</v>
      </c>
      <c r="EA230" s="281">
        <f t="shared" si="1426"/>
        <v>21543.922580663562</v>
      </c>
      <c r="EB230" s="281">
        <f t="shared" si="1426"/>
        <v>21896.411250675381</v>
      </c>
      <c r="EC230" s="281">
        <f t="shared" si="1426"/>
        <v>23310.352934431889</v>
      </c>
      <c r="ED230" s="281">
        <f t="shared" si="1426"/>
        <v>22238.887215181803</v>
      </c>
      <c r="EE230" s="281">
        <f t="shared" si="1426"/>
        <v>23389.30459547932</v>
      </c>
      <c r="EF230" s="281">
        <f t="shared" si="1426"/>
        <v>21411.254089371905</v>
      </c>
      <c r="EG230" s="281">
        <f t="shared" si="1426"/>
        <v>21538.758697341746</v>
      </c>
      <c r="EH230" s="281">
        <f t="shared" si="1426"/>
        <v>22111.881582061869</v>
      </c>
      <c r="EI230" s="281">
        <f t="shared" si="1426"/>
        <v>22462.21506652073</v>
      </c>
      <c r="EJ230" s="281">
        <f t="shared" si="1426"/>
        <v>27377.987287841279</v>
      </c>
      <c r="EK230" s="281">
        <f t="shared" si="1426"/>
        <v>21640.567194886182</v>
      </c>
      <c r="EL230" s="281">
        <f t="shared" si="1426"/>
        <v>27244.519814445543</v>
      </c>
      <c r="EM230" s="281">
        <f t="shared" si="1426"/>
        <v>20842.691930041827</v>
      </c>
      <c r="EN230" s="281">
        <f t="shared" si="1426"/>
        <v>20789.621999999999</v>
      </c>
      <c r="EO230" s="281">
        <f t="shared" si="1426"/>
        <v>21078.208988868388</v>
      </c>
      <c r="EP230" s="281">
        <f t="shared" si="1426"/>
        <v>21576.67884714808</v>
      </c>
      <c r="EQ230" s="281">
        <f t="shared" si="1426"/>
        <v>25274.541855835017</v>
      </c>
      <c r="ER230" s="281">
        <f t="shared" si="1426"/>
        <v>31132.972653111174</v>
      </c>
      <c r="ES230" s="281">
        <f t="shared" si="1426"/>
        <v>22316.216499621376</v>
      </c>
      <c r="ET230" s="281">
        <f t="shared" si="1426"/>
        <v>21520.706408134345</v>
      </c>
      <c r="EU230" s="281">
        <f t="shared" si="1426"/>
        <v>31477.048709887786</v>
      </c>
      <c r="EV230" s="281">
        <f t="shared" si="1426"/>
        <v>24202.760754957835</v>
      </c>
      <c r="EW230" s="281">
        <f t="shared" si="1426"/>
        <v>21134.031810596469</v>
      </c>
      <c r="EX230" s="281">
        <f t="shared" si="1426"/>
        <v>21209.599933178637</v>
      </c>
      <c r="EY230" s="281">
        <f t="shared" si="1426"/>
        <v>20842.003696375108</v>
      </c>
      <c r="EZ230" s="281">
        <f t="shared" si="1426"/>
        <v>23211.815222544334</v>
      </c>
      <c r="FA230" s="281">
        <f t="shared" si="1426"/>
        <v>21404.621248169631</v>
      </c>
      <c r="FB230" s="281">
        <f t="shared" si="1426"/>
        <v>21625.027245066667</v>
      </c>
      <c r="FC230" s="281">
        <f t="shared" si="1426"/>
        <v>22925.093834039344</v>
      </c>
      <c r="FD230" s="281">
        <f t="shared" si="1426"/>
        <v>22195.822870038563</v>
      </c>
      <c r="FE230" s="231">
        <f t="shared" ref="FE230:FE243" si="1427">DE230/BE230</f>
        <v>22562.434046961098</v>
      </c>
    </row>
    <row r="231" spans="1:161">
      <c r="A231" s="1" t="s">
        <v>117</v>
      </c>
      <c r="B231" s="2" t="s">
        <v>263</v>
      </c>
      <c r="C231" s="37" t="s">
        <v>310</v>
      </c>
      <c r="D231" s="1">
        <v>4</v>
      </c>
      <c r="E231" s="1">
        <v>4</v>
      </c>
      <c r="F231" s="96" t="s">
        <v>306</v>
      </c>
      <c r="G231" s="277">
        <f t="shared" ref="G231:V231" si="1428">G196</f>
        <v>3.1475442583731428</v>
      </c>
      <c r="H231" s="277">
        <f t="shared" si="1428"/>
        <v>10.095607120636478</v>
      </c>
      <c r="I231" s="277">
        <f t="shared" si="1428"/>
        <v>12.128824275161794</v>
      </c>
      <c r="J231" s="277">
        <f t="shared" si="1428"/>
        <v>4.6928124689720887</v>
      </c>
      <c r="K231" s="277">
        <f t="shared" si="1428"/>
        <v>6.2837491300866928</v>
      </c>
      <c r="L231" s="277">
        <f t="shared" si="1428"/>
        <v>62.599162816501732</v>
      </c>
      <c r="M231" s="277">
        <f t="shared" si="1428"/>
        <v>17.155012977797888</v>
      </c>
      <c r="N231" s="277">
        <f t="shared" si="1428"/>
        <v>18.845917625394918</v>
      </c>
      <c r="O231" s="277">
        <f t="shared" si="1428"/>
        <v>5.5882230380253874</v>
      </c>
      <c r="P231" s="277">
        <f t="shared" si="1428"/>
        <v>24.244892010931864</v>
      </c>
      <c r="Q231" s="277">
        <f t="shared" si="1428"/>
        <v>17.145038064213416</v>
      </c>
      <c r="R231" s="277">
        <f t="shared" si="1428"/>
        <v>8.8395658142313902</v>
      </c>
      <c r="S231" s="277">
        <f t="shared" si="1428"/>
        <v>15.609697872745533</v>
      </c>
      <c r="T231" s="277">
        <f t="shared" si="1428"/>
        <v>7.8479012485386157</v>
      </c>
      <c r="U231" s="277">
        <f t="shared" si="1428"/>
        <v>10.16128157768269</v>
      </c>
      <c r="V231" s="277">
        <f t="shared" si="1428"/>
        <v>57.248754013119139</v>
      </c>
      <c r="W231" s="277">
        <f t="shared" ref="W231:BD231" si="1429">W196</f>
        <v>12.691300412933096</v>
      </c>
      <c r="X231" s="277">
        <f t="shared" si="1429"/>
        <v>8.258797115453353</v>
      </c>
      <c r="Y231" s="277">
        <f t="shared" si="1429"/>
        <v>15.914315801729861</v>
      </c>
      <c r="Z231" s="277">
        <f t="shared" si="1429"/>
        <v>12.360108528163693</v>
      </c>
      <c r="AA231" s="277">
        <f t="shared" si="1429"/>
        <v>15.792881847368648</v>
      </c>
      <c r="AB231" s="277">
        <f t="shared" si="1429"/>
        <v>11.894465459453521</v>
      </c>
      <c r="AC231" s="277">
        <f t="shared" si="1429"/>
        <v>13.42951239798183</v>
      </c>
      <c r="AD231" s="277">
        <f t="shared" si="1429"/>
        <v>9.7936579319821035</v>
      </c>
      <c r="AE231" s="277">
        <f t="shared" si="1429"/>
        <v>10.345902154669242</v>
      </c>
      <c r="AF231" s="277">
        <f t="shared" si="1429"/>
        <v>18.60003084070728</v>
      </c>
      <c r="AG231" s="277">
        <f t="shared" si="1429"/>
        <v>12.771158993889326</v>
      </c>
      <c r="AH231" s="277">
        <f t="shared" si="1429"/>
        <v>14.609710791038891</v>
      </c>
      <c r="AI231" s="277">
        <f t="shared" si="1429"/>
        <v>11.820099308561806</v>
      </c>
      <c r="AJ231" s="277">
        <f t="shared" si="1429"/>
        <v>19.874037512958331</v>
      </c>
      <c r="AK231" s="277">
        <f t="shared" si="1429"/>
        <v>20.896786903718041</v>
      </c>
      <c r="AL231" s="277">
        <f t="shared" si="1429"/>
        <v>20.806306787135025</v>
      </c>
      <c r="AM231" s="277">
        <f t="shared" si="1429"/>
        <v>12.286786420928211</v>
      </c>
      <c r="AN231" s="277">
        <f t="shared" si="1429"/>
        <v>31.55728864442387</v>
      </c>
      <c r="AO231" s="277">
        <f t="shared" si="1429"/>
        <v>8.716176004366444</v>
      </c>
      <c r="AP231" s="277">
        <f t="shared" si="1429"/>
        <v>19.796312903329408</v>
      </c>
      <c r="AQ231" s="277">
        <f t="shared" si="1429"/>
        <v>17.874719248863446</v>
      </c>
      <c r="AR231" s="277">
        <f t="shared" si="1429"/>
        <v>26.705048983033265</v>
      </c>
      <c r="AS231" s="277">
        <f t="shared" si="1429"/>
        <v>17.498554575199829</v>
      </c>
      <c r="AT231" s="277">
        <f t="shared" si="1429"/>
        <v>41.163265197019307</v>
      </c>
      <c r="AU231" s="277">
        <f t="shared" si="1429"/>
        <v>19.313676076841816</v>
      </c>
      <c r="AV231" s="277">
        <f t="shared" si="1429"/>
        <v>52.726615807291097</v>
      </c>
      <c r="AW231" s="277">
        <f t="shared" si="1429"/>
        <v>63.86883124312201</v>
      </c>
      <c r="AX231" s="277">
        <f t="shared" si="1429"/>
        <v>44.360443797556428</v>
      </c>
      <c r="AY231" s="277">
        <f t="shared" si="1429"/>
        <v>3.4559530544182615</v>
      </c>
      <c r="AZ231" s="277">
        <f t="shared" si="1429"/>
        <v>54.662987561642296</v>
      </c>
      <c r="BA231" s="277">
        <f t="shared" si="1429"/>
        <v>19.871304948154361</v>
      </c>
      <c r="BB231" s="277">
        <f t="shared" si="1429"/>
        <v>21.360388051498472</v>
      </c>
      <c r="BC231" s="277">
        <f t="shared" si="1429"/>
        <v>22.475627001166597</v>
      </c>
      <c r="BD231" s="277">
        <f t="shared" si="1429"/>
        <v>50.795868829831811</v>
      </c>
      <c r="BE231" s="76">
        <f t="shared" si="1372"/>
        <v>1039.9829054488439</v>
      </c>
      <c r="BF231" s="413" t="s">
        <v>143</v>
      </c>
      <c r="BG231" s="278">
        <f t="shared" si="1421"/>
        <v>32167.295587005694</v>
      </c>
      <c r="BH231" s="278">
        <f t="shared" si="1421"/>
        <v>111355.98114312203</v>
      </c>
      <c r="BI231" s="278">
        <f t="shared" si="1421"/>
        <v>141256.44367725769</v>
      </c>
      <c r="BJ231" s="278">
        <f t="shared" si="1421"/>
        <v>48173.816484273622</v>
      </c>
      <c r="BK231" s="278">
        <f t="shared" si="1421"/>
        <v>78722.138293521741</v>
      </c>
      <c r="BL231" s="278">
        <f t="shared" si="1421"/>
        <v>642093.90681415226</v>
      </c>
      <c r="BM231" s="278">
        <f t="shared" si="1421"/>
        <v>176579.43514715735</v>
      </c>
      <c r="BN231" s="278">
        <f t="shared" si="1421"/>
        <v>194150.60126066659</v>
      </c>
      <c r="BO231" s="278">
        <f t="shared" si="1421"/>
        <v>57580.72061359416</v>
      </c>
      <c r="BP231" s="278">
        <f t="shared" si="1421"/>
        <v>247784.28970293456</v>
      </c>
      <c r="BQ231" s="278">
        <f t="shared" si="1422"/>
        <v>181244.31553111481</v>
      </c>
      <c r="BR231" s="278">
        <f t="shared" si="1422"/>
        <v>92743.714606477108</v>
      </c>
      <c r="BS231" s="278">
        <f t="shared" si="1422"/>
        <v>163930.2147625346</v>
      </c>
      <c r="BT231" s="278">
        <f t="shared" si="1422"/>
        <v>94212.027041195382</v>
      </c>
      <c r="BU231" s="278">
        <f t="shared" si="1422"/>
        <v>108787.0747343838</v>
      </c>
      <c r="BV231" s="278">
        <f t="shared" si="1422"/>
        <v>587852.2307241807</v>
      </c>
      <c r="BW231" s="278">
        <f t="shared" si="1422"/>
        <v>132378.98137796475</v>
      </c>
      <c r="BX231" s="278">
        <f t="shared" si="1422"/>
        <v>101245.30301578993</v>
      </c>
      <c r="BY231" s="278">
        <f t="shared" si="1422"/>
        <v>169744.16286947147</v>
      </c>
      <c r="BZ231" s="278">
        <f t="shared" si="1422"/>
        <v>144518.33988788145</v>
      </c>
      <c r="CA231" s="278">
        <f t="shared" si="1423"/>
        <v>167146.00467024159</v>
      </c>
      <c r="CB231" s="278">
        <f t="shared" si="1423"/>
        <v>127946.29217498434</v>
      </c>
      <c r="CC231" s="278">
        <f t="shared" si="1423"/>
        <v>153786.75302978739</v>
      </c>
      <c r="CD231" s="278">
        <f t="shared" si="1423"/>
        <v>106996.06784345712</v>
      </c>
      <c r="CE231" s="278">
        <f t="shared" si="1423"/>
        <v>118876.36327805491</v>
      </c>
      <c r="CF231" s="278">
        <f t="shared" si="1423"/>
        <v>195643.58110599517</v>
      </c>
      <c r="CG231" s="278">
        <f t="shared" si="1423"/>
        <v>135132.8127191875</v>
      </c>
      <c r="CH231" s="278">
        <f t="shared" si="1423"/>
        <v>158700.08258622541</v>
      </c>
      <c r="CI231" s="278">
        <f t="shared" si="1423"/>
        <v>130431.81584720197</v>
      </c>
      <c r="CJ231" s="278">
        <f t="shared" si="1423"/>
        <v>267299.07554082084</v>
      </c>
      <c r="CK231" s="278">
        <f t="shared" si="1424"/>
        <v>222155.96939652707</v>
      </c>
      <c r="CL231" s="278">
        <f t="shared" si="1424"/>
        <v>278473.57463647937</v>
      </c>
      <c r="CM231" s="278">
        <f t="shared" si="1424"/>
        <v>125806.17331165096</v>
      </c>
      <c r="CN231" s="278">
        <f t="shared" si="1424"/>
        <v>322296.88583749626</v>
      </c>
      <c r="CO231" s="278">
        <f t="shared" si="1424"/>
        <v>90254.638593110867</v>
      </c>
      <c r="CP231" s="278">
        <f t="shared" si="1424"/>
        <v>209835.39230812408</v>
      </c>
      <c r="CQ231" s="278">
        <f t="shared" si="1424"/>
        <v>221938.35117478771</v>
      </c>
      <c r="CR231" s="278">
        <f t="shared" si="1424"/>
        <v>408435.80135747552</v>
      </c>
      <c r="CS231" s="278">
        <f t="shared" si="1424"/>
        <v>191837.08931931798</v>
      </c>
      <c r="CT231" s="278">
        <f t="shared" si="1424"/>
        <v>435187.2607918912</v>
      </c>
      <c r="CU231" s="278">
        <f t="shared" si="1425"/>
        <v>298654.30779433367</v>
      </c>
      <c r="CV231" s="278">
        <f t="shared" si="1425"/>
        <v>626909.19445097912</v>
      </c>
      <c r="CW231" s="278">
        <f t="shared" si="1425"/>
        <v>663103.25494693848</v>
      </c>
      <c r="CX231" s="278">
        <f t="shared" si="1425"/>
        <v>462208.78220508609</v>
      </c>
      <c r="CY231" s="278">
        <f t="shared" si="1425"/>
        <v>35384.831917557101</v>
      </c>
      <c r="CZ231" s="278">
        <f t="shared" si="1425"/>
        <v>623321.78077291488</v>
      </c>
      <c r="DA231" s="278">
        <f t="shared" si="1425"/>
        <v>208950.67075690508</v>
      </c>
      <c r="DB231" s="278">
        <f t="shared" si="1425"/>
        <v>226921.49468369706</v>
      </c>
      <c r="DC231" s="278">
        <f t="shared" si="1425"/>
        <v>253123.67779915908</v>
      </c>
      <c r="DD231" s="278">
        <f t="shared" si="1425"/>
        <v>553872.08502364054</v>
      </c>
      <c r="DE231" s="76">
        <f t="shared" si="1378"/>
        <v>11527151.059148708</v>
      </c>
      <c r="DF231" s="1"/>
      <c r="DG231" s="281">
        <f t="shared" ref="DG231:DG243" si="1430">BG231/G231</f>
        <v>10219.807235889944</v>
      </c>
      <c r="DH231" s="281">
        <f t="shared" si="1426"/>
        <v>11030.14210165714</v>
      </c>
      <c r="DI231" s="281">
        <f t="shared" si="1426"/>
        <v>11646.3426687228</v>
      </c>
      <c r="DJ231" s="281">
        <f t="shared" si="1426"/>
        <v>10265.446744950708</v>
      </c>
      <c r="DK231" s="281">
        <f t="shared" si="1426"/>
        <v>12527.893247137901</v>
      </c>
      <c r="DL231" s="281">
        <f t="shared" si="1426"/>
        <v>10257.228338601522</v>
      </c>
      <c r="DM231" s="281">
        <f t="shared" si="1426"/>
        <v>10293.168263742349</v>
      </c>
      <c r="DN231" s="281">
        <f t="shared" si="1426"/>
        <v>10301.9977652374</v>
      </c>
      <c r="DO231" s="281">
        <f t="shared" si="1426"/>
        <v>10303.941024147178</v>
      </c>
      <c r="DP231" s="281">
        <f t="shared" si="1426"/>
        <v>10220.061594467414</v>
      </c>
      <c r="DQ231" s="281">
        <f t="shared" si="1426"/>
        <v>10571.240195110642</v>
      </c>
      <c r="DR231" s="281">
        <f t="shared" si="1426"/>
        <v>10491.885750447493</v>
      </c>
      <c r="DS231" s="281">
        <f t="shared" si="1426"/>
        <v>10501.818555294145</v>
      </c>
      <c r="DT231" s="281">
        <f t="shared" si="1426"/>
        <v>12004.741657362078</v>
      </c>
      <c r="DU231" s="281">
        <f t="shared" si="1426"/>
        <v>10706.038790747989</v>
      </c>
      <c r="DV231" s="281">
        <f t="shared" si="1426"/>
        <v>10268.38471610174</v>
      </c>
      <c r="DW231" s="281">
        <f t="shared" si="1426"/>
        <v>10430.686932842886</v>
      </c>
      <c r="DX231" s="281">
        <f t="shared" si="1426"/>
        <v>12259.085869338762</v>
      </c>
      <c r="DY231" s="281">
        <f t="shared" si="1426"/>
        <v>10666.13010475892</v>
      </c>
      <c r="DZ231" s="281">
        <f t="shared" si="1426"/>
        <v>11692.319655493522</v>
      </c>
      <c r="EA231" s="281">
        <f t="shared" si="1426"/>
        <v>10583.62914923541</v>
      </c>
      <c r="EB231" s="281">
        <f t="shared" si="1426"/>
        <v>10756.792107315321</v>
      </c>
      <c r="EC231" s="281">
        <f t="shared" si="1426"/>
        <v>11451.402587997034</v>
      </c>
      <c r="ED231" s="281">
        <f t="shared" si="1426"/>
        <v>10925.036241469235</v>
      </c>
      <c r="EE231" s="281">
        <f t="shared" si="1426"/>
        <v>11490.188240800677</v>
      </c>
      <c r="EF231" s="281">
        <f t="shared" si="1426"/>
        <v>10518.454661796446</v>
      </c>
      <c r="EG231" s="281">
        <f t="shared" si="1426"/>
        <v>10581.092349084769</v>
      </c>
      <c r="EH231" s="281">
        <f t="shared" si="1426"/>
        <v>10862.643679679597</v>
      </c>
      <c r="EI231" s="281">
        <f t="shared" si="1426"/>
        <v>11034.747885131947</v>
      </c>
      <c r="EJ231" s="281">
        <f t="shared" si="1426"/>
        <v>13449.661417139605</v>
      </c>
      <c r="EK231" s="281">
        <f t="shared" si="1426"/>
        <v>10631.106610796714</v>
      </c>
      <c r="EL231" s="281">
        <f t="shared" si="1426"/>
        <v>13384.094423171027</v>
      </c>
      <c r="EM231" s="281">
        <f t="shared" si="1426"/>
        <v>10239.143825057787</v>
      </c>
      <c r="EN231" s="281">
        <f t="shared" si="1426"/>
        <v>10213.072785467128</v>
      </c>
      <c r="EO231" s="281">
        <f t="shared" si="1426"/>
        <v>10354.843517145251</v>
      </c>
      <c r="EP231" s="281">
        <f t="shared" si="1426"/>
        <v>10599.720934539951</v>
      </c>
      <c r="EQ231" s="281">
        <f t="shared" si="1426"/>
        <v>12416.32654951487</v>
      </c>
      <c r="ER231" s="281">
        <f t="shared" si="1426"/>
        <v>15294.328859571475</v>
      </c>
      <c r="ES231" s="281">
        <f t="shared" si="1426"/>
        <v>10963.02488842152</v>
      </c>
      <c r="ET231" s="281">
        <f t="shared" si="1426"/>
        <v>10572.224013546032</v>
      </c>
      <c r="EU231" s="281">
        <f t="shared" si="1426"/>
        <v>15463.359052212592</v>
      </c>
      <c r="EV231" s="281">
        <f t="shared" si="1426"/>
        <v>11889.805269168999</v>
      </c>
      <c r="EW231" s="281">
        <f t="shared" si="1426"/>
        <v>10382.266937417109</v>
      </c>
      <c r="EX231" s="281">
        <f t="shared" si="1426"/>
        <v>10419.390399122802</v>
      </c>
      <c r="EY231" s="281">
        <f t="shared" si="1426"/>
        <v>10238.805724608839</v>
      </c>
      <c r="EZ231" s="281">
        <f t="shared" si="1426"/>
        <v>11402.995126638625</v>
      </c>
      <c r="FA231" s="281">
        <f t="shared" si="1426"/>
        <v>10515.196224006031</v>
      </c>
      <c r="FB231" s="281">
        <f t="shared" si="1426"/>
        <v>10623.472482644251</v>
      </c>
      <c r="FC231" s="281">
        <f t="shared" si="1426"/>
        <v>11262.140886482086</v>
      </c>
      <c r="FD231" s="281">
        <f t="shared" si="1426"/>
        <v>10903.880527747919</v>
      </c>
      <c r="FE231" s="231">
        <f t="shared" si="1427"/>
        <v>11083.981283494011</v>
      </c>
    </row>
    <row r="232" spans="1:161">
      <c r="A232" s="1" t="s">
        <v>117</v>
      </c>
      <c r="B232" s="2" t="s">
        <v>368</v>
      </c>
      <c r="C232" s="37" t="s">
        <v>310</v>
      </c>
      <c r="D232" s="1">
        <v>4</v>
      </c>
      <c r="E232" s="1">
        <v>4</v>
      </c>
      <c r="F232" s="96" t="s">
        <v>306</v>
      </c>
      <c r="G232" s="277">
        <f t="shared" ref="G232:V232" si="1431">G197</f>
        <v>12.266165124542395</v>
      </c>
      <c r="H232" s="277">
        <f t="shared" si="1431"/>
        <v>39.343174808362754</v>
      </c>
      <c r="I232" s="277">
        <f t="shared" si="1431"/>
        <v>47.266741660556988</v>
      </c>
      <c r="J232" s="277">
        <f t="shared" si="1431"/>
        <v>18.288166239376519</v>
      </c>
      <c r="K232" s="277">
        <f t="shared" si="1431"/>
        <v>24.488139992249611</v>
      </c>
      <c r="L232" s="277">
        <f t="shared" si="1431"/>
        <v>243.95261979960236</v>
      </c>
      <c r="M232" s="277">
        <f t="shared" si="1431"/>
        <v>66.854094692888836</v>
      </c>
      <c r="N232" s="277">
        <f t="shared" si="1431"/>
        <v>73.443649569553713</v>
      </c>
      <c r="O232" s="277">
        <f t="shared" si="1431"/>
        <v>21.777633898187169</v>
      </c>
      <c r="P232" s="277">
        <f t="shared" si="1431"/>
        <v>94.483770336719758</v>
      </c>
      <c r="Q232" s="277">
        <f t="shared" si="1431"/>
        <v>66.815221867890514</v>
      </c>
      <c r="R232" s="277">
        <f t="shared" si="1431"/>
        <v>34.448307952519393</v>
      </c>
      <c r="S232" s="277">
        <f t="shared" si="1431"/>
        <v>60.831910827611267</v>
      </c>
      <c r="T232" s="277">
        <f t="shared" si="1431"/>
        <v>30.583732806804896</v>
      </c>
      <c r="U232" s="277">
        <f t="shared" si="1431"/>
        <v>39.599112030675187</v>
      </c>
      <c r="V232" s="277">
        <f t="shared" si="1431"/>
        <v>223.10176196289075</v>
      </c>
      <c r="W232" s="277">
        <f t="shared" ref="W232:BD232" si="1432">W197</f>
        <v>49.458744256283389</v>
      </c>
      <c r="X232" s="277">
        <f t="shared" si="1432"/>
        <v>32.185018170516734</v>
      </c>
      <c r="Y232" s="277">
        <f t="shared" si="1432"/>
        <v>62.019024815564912</v>
      </c>
      <c r="Z232" s="277">
        <f t="shared" si="1432"/>
        <v>48.168069999461444</v>
      </c>
      <c r="AA232" s="277">
        <f t="shared" si="1432"/>
        <v>61.545789552245466</v>
      </c>
      <c r="AB232" s="277">
        <f t="shared" si="1432"/>
        <v>46.353431569929164</v>
      </c>
      <c r="AC232" s="277">
        <f t="shared" si="1432"/>
        <v>52.335599786252722</v>
      </c>
      <c r="AD232" s="277">
        <f t="shared" si="1432"/>
        <v>38.166461058459667</v>
      </c>
      <c r="AE232" s="277">
        <f t="shared" si="1432"/>
        <v>40.318589279225719</v>
      </c>
      <c r="AF232" s="277">
        <f t="shared" si="1432"/>
        <v>72.485414305697489</v>
      </c>
      <c r="AG232" s="277">
        <f t="shared" si="1432"/>
        <v>49.769957843833403</v>
      </c>
      <c r="AH232" s="277">
        <f t="shared" si="1432"/>
        <v>56.934902347430963</v>
      </c>
      <c r="AI232" s="277">
        <f t="shared" si="1432"/>
        <v>46.06362230542468</v>
      </c>
      <c r="AJ232" s="277">
        <f t="shared" si="1432"/>
        <v>77.450293249028789</v>
      </c>
      <c r="AK232" s="277">
        <f t="shared" si="1432"/>
        <v>81.436007786548259</v>
      </c>
      <c r="AL232" s="277">
        <f t="shared" si="1432"/>
        <v>81.083401449864439</v>
      </c>
      <c r="AM232" s="277">
        <f t="shared" si="1432"/>
        <v>47.882329434499646</v>
      </c>
      <c r="AN232" s="277">
        <f t="shared" si="1432"/>
        <v>122.98061015841654</v>
      </c>
      <c r="AO232" s="277">
        <f t="shared" si="1432"/>
        <v>33.967450605251592</v>
      </c>
      <c r="AP232" s="277">
        <f t="shared" si="1432"/>
        <v>77.147395873269019</v>
      </c>
      <c r="AQ232" s="277">
        <f t="shared" si="1432"/>
        <v>69.658832366894316</v>
      </c>
      <c r="AR232" s="277">
        <f t="shared" si="1432"/>
        <v>104.07114677211493</v>
      </c>
      <c r="AS232" s="277">
        <f t="shared" si="1432"/>
        <v>68.192896506293465</v>
      </c>
      <c r="AT232" s="277">
        <f t="shared" si="1432"/>
        <v>160.41566584132522</v>
      </c>
      <c r="AU232" s="277">
        <f t="shared" si="1432"/>
        <v>75.266531770045319</v>
      </c>
      <c r="AV232" s="277">
        <f t="shared" si="1432"/>
        <v>205.47872336664915</v>
      </c>
      <c r="AW232" s="277">
        <f t="shared" si="1432"/>
        <v>248.90059234451959</v>
      </c>
      <c r="AX232" s="277">
        <f t="shared" si="1432"/>
        <v>172.87525891694784</v>
      </c>
      <c r="AY232" s="277">
        <f t="shared" si="1432"/>
        <v>13.468052344424109</v>
      </c>
      <c r="AZ232" s="277">
        <f t="shared" si="1432"/>
        <v>213.0248779975766</v>
      </c>
      <c r="BA232" s="277">
        <f t="shared" si="1432"/>
        <v>77.439644283248612</v>
      </c>
      <c r="BB232" s="277">
        <f t="shared" si="1432"/>
        <v>83.242688730104334</v>
      </c>
      <c r="BC232" s="277">
        <f t="shared" si="1432"/>
        <v>87.588840519252173</v>
      </c>
      <c r="BD232" s="277">
        <f t="shared" si="1432"/>
        <v>197.95448882213864</v>
      </c>
      <c r="BE232" s="76">
        <f t="shared" si="1372"/>
        <v>4052.874557999171</v>
      </c>
      <c r="BF232" s="413" t="s">
        <v>144</v>
      </c>
      <c r="BG232" s="278">
        <f t="shared" si="1421"/>
        <v>62294.997339521688</v>
      </c>
      <c r="BH232" s="278">
        <f t="shared" si="1421"/>
        <v>215651.34471089498</v>
      </c>
      <c r="BI232" s="278">
        <f t="shared" si="1421"/>
        <v>273556.40635887766</v>
      </c>
      <c r="BJ232" s="278">
        <f t="shared" si="1421"/>
        <v>93293.132511105796</v>
      </c>
      <c r="BK232" s="278">
        <f t="shared" si="1421"/>
        <v>152452.83465910683</v>
      </c>
      <c r="BL232" s="278">
        <f t="shared" si="1421"/>
        <v>1243475.3213406231</v>
      </c>
      <c r="BM232" s="278">
        <f t="shared" si="1421"/>
        <v>341962.70597115345</v>
      </c>
      <c r="BN232" s="278">
        <f t="shared" si="1421"/>
        <v>375990.92395835416</v>
      </c>
      <c r="BO232" s="278">
        <f t="shared" si="1421"/>
        <v>111510.48827619164</v>
      </c>
      <c r="BP232" s="278">
        <f t="shared" si="1421"/>
        <v>479857.61271317437</v>
      </c>
      <c r="BQ232" s="278">
        <f t="shared" si="1422"/>
        <v>350996.68616143113</v>
      </c>
      <c r="BR232" s="278">
        <f t="shared" si="1422"/>
        <v>179606.93770606312</v>
      </c>
      <c r="BS232" s="278">
        <f t="shared" si="1422"/>
        <v>317466.29942445538</v>
      </c>
      <c r="BT232" s="278">
        <f t="shared" si="1422"/>
        <v>182450.46301788042</v>
      </c>
      <c r="BU232" s="278">
        <f t="shared" si="1422"/>
        <v>210676.41551720563</v>
      </c>
      <c r="BV232" s="278">
        <f t="shared" si="1422"/>
        <v>1138431.2072472717</v>
      </c>
      <c r="BW232" s="278">
        <f t="shared" si="1422"/>
        <v>256364.36455914506</v>
      </c>
      <c r="BX232" s="278">
        <f t="shared" si="1422"/>
        <v>196071.06431898824</v>
      </c>
      <c r="BY232" s="278">
        <f t="shared" si="1422"/>
        <v>328725.55747660139</v>
      </c>
      <c r="BZ232" s="278">
        <f t="shared" si="1422"/>
        <v>279873.37556796119</v>
      </c>
      <c r="CA232" s="278">
        <f t="shared" si="1423"/>
        <v>323693.97943576449</v>
      </c>
      <c r="CB232" s="278">
        <f t="shared" si="1423"/>
        <v>247780.04445801297</v>
      </c>
      <c r="CC232" s="278">
        <f t="shared" si="1423"/>
        <v>297822.53049318457</v>
      </c>
      <c r="CD232" s="278">
        <f t="shared" si="1423"/>
        <v>207207.96200038548</v>
      </c>
      <c r="CE232" s="278">
        <f t="shared" si="1423"/>
        <v>230215.27296593541</v>
      </c>
      <c r="CF232" s="278">
        <f t="shared" si="1423"/>
        <v>378882.22003393335</v>
      </c>
      <c r="CG232" s="278">
        <f t="shared" si="1423"/>
        <v>261697.41830035733</v>
      </c>
      <c r="CH232" s="278">
        <f t="shared" si="1423"/>
        <v>307337.65590429126</v>
      </c>
      <c r="CI232" s="278">
        <f t="shared" si="1423"/>
        <v>252593.49512965293</v>
      </c>
      <c r="CJ232" s="278">
        <f t="shared" si="1423"/>
        <v>517649.83334186609</v>
      </c>
      <c r="CK232" s="278">
        <f t="shared" si="1424"/>
        <v>430225.95682883594</v>
      </c>
      <c r="CL232" s="278">
        <f t="shared" si="1424"/>
        <v>539290.30322692962</v>
      </c>
      <c r="CM232" s="278">
        <f t="shared" si="1424"/>
        <v>243635.50272813655</v>
      </c>
      <c r="CN232" s="278">
        <f t="shared" si="1424"/>
        <v>624158.27253732376</v>
      </c>
      <c r="CO232" s="278">
        <f t="shared" si="1424"/>
        <v>174786.60759123828</v>
      </c>
      <c r="CP232" s="278">
        <f t="shared" si="1424"/>
        <v>406365.99897606944</v>
      </c>
      <c r="CQ232" s="278">
        <f t="shared" si="1424"/>
        <v>429804.51864769892</v>
      </c>
      <c r="CR232" s="278">
        <f t="shared" si="1424"/>
        <v>790974.3947889579</v>
      </c>
      <c r="CS232" s="278">
        <f t="shared" si="1424"/>
        <v>371510.59020317585</v>
      </c>
      <c r="CT232" s="278">
        <f t="shared" si="1424"/>
        <v>842781.11536911258</v>
      </c>
      <c r="CU232" s="278">
        <f t="shared" si="1425"/>
        <v>578372.19355798932</v>
      </c>
      <c r="CV232" s="278">
        <f t="shared" si="1425"/>
        <v>1214068.6957911814</v>
      </c>
      <c r="CW232" s="278">
        <f t="shared" si="1425"/>
        <v>1284161.9026075196</v>
      </c>
      <c r="CX232" s="278">
        <f t="shared" si="1425"/>
        <v>895110.83640493371</v>
      </c>
      <c r="CY232" s="278">
        <f t="shared" si="1425"/>
        <v>68526.059463142781</v>
      </c>
      <c r="CZ232" s="278">
        <f t="shared" si="1425"/>
        <v>1207121.3313499803</v>
      </c>
      <c r="DA232" s="278">
        <f t="shared" si="1425"/>
        <v>404652.65237127536</v>
      </c>
      <c r="DB232" s="278">
        <f t="shared" si="1425"/>
        <v>439454.84535266948</v>
      </c>
      <c r="DC232" s="278">
        <f t="shared" si="1425"/>
        <v>490197.84061170317</v>
      </c>
      <c r="DD232" s="278">
        <f t="shared" si="1425"/>
        <v>1072625.4549332098</v>
      </c>
      <c r="DE232" s="76">
        <f t="shared" si="1378"/>
        <v>22323413.624240473</v>
      </c>
      <c r="DF232" s="1"/>
      <c r="DG232" s="281">
        <f t="shared" si="1430"/>
        <v>5078.6041690308393</v>
      </c>
      <c r="DH232" s="281">
        <f t="shared" si="1426"/>
        <v>5481.2898491622564</v>
      </c>
      <c r="DI232" s="281">
        <f t="shared" si="1426"/>
        <v>5787.5029407232068</v>
      </c>
      <c r="DJ232" s="281">
        <f t="shared" si="1426"/>
        <v>5101.2841468071838</v>
      </c>
      <c r="DK232" s="281">
        <f t="shared" si="1426"/>
        <v>6225.5783700745533</v>
      </c>
      <c r="DL232" s="281">
        <f t="shared" si="1426"/>
        <v>5097.2001135388091</v>
      </c>
      <c r="DM232" s="281">
        <f t="shared" si="1426"/>
        <v>5115.0600055545665</v>
      </c>
      <c r="DN232" s="281">
        <f t="shared" si="1426"/>
        <v>5119.4477148399001</v>
      </c>
      <c r="DO232" s="281">
        <f t="shared" si="1426"/>
        <v>5120.4133928192305</v>
      </c>
      <c r="DP232" s="281">
        <f t="shared" si="1426"/>
        <v>5078.7305693143426</v>
      </c>
      <c r="DQ232" s="281">
        <f t="shared" si="1426"/>
        <v>5253.2443408694289</v>
      </c>
      <c r="DR232" s="281">
        <f t="shared" si="1426"/>
        <v>5213.8101515353956</v>
      </c>
      <c r="DS232" s="281">
        <f t="shared" si="1426"/>
        <v>5218.7461334908321</v>
      </c>
      <c r="DT232" s="281">
        <f t="shared" si="1426"/>
        <v>5965.604792927209</v>
      </c>
      <c r="DU232" s="281">
        <f t="shared" si="1426"/>
        <v>5320.2308009837834</v>
      </c>
      <c r="DV232" s="281">
        <f t="shared" si="1426"/>
        <v>5102.7441344754179</v>
      </c>
      <c r="DW232" s="281">
        <f t="shared" si="1426"/>
        <v>5183.3981718323903</v>
      </c>
      <c r="DX232" s="281">
        <f t="shared" si="1426"/>
        <v>6091.9979376802166</v>
      </c>
      <c r="DY232" s="281">
        <f t="shared" si="1426"/>
        <v>5300.3986833746721</v>
      </c>
      <c r="DZ232" s="281">
        <f t="shared" si="1426"/>
        <v>5810.3506237864704</v>
      </c>
      <c r="EA232" s="281">
        <f t="shared" si="1426"/>
        <v>5259.4008751969077</v>
      </c>
      <c r="EB232" s="281">
        <f t="shared" si="1426"/>
        <v>5345.4520208328049</v>
      </c>
      <c r="EC232" s="281">
        <f t="shared" si="1426"/>
        <v>5690.6299289497247</v>
      </c>
      <c r="ED232" s="281">
        <f t="shared" si="1426"/>
        <v>5429.0588190244962</v>
      </c>
      <c r="EE232" s="281">
        <f t="shared" si="1426"/>
        <v>5709.9039693969289</v>
      </c>
      <c r="EF232" s="281">
        <f t="shared" si="1426"/>
        <v>5227.0132365671325</v>
      </c>
      <c r="EG232" s="281">
        <f t="shared" si="1426"/>
        <v>5258.1402443920724</v>
      </c>
      <c r="EH232" s="281">
        <f t="shared" si="1426"/>
        <v>5398.0536232211361</v>
      </c>
      <c r="EI232" s="281">
        <f t="shared" si="1426"/>
        <v>5483.5786351067372</v>
      </c>
      <c r="EJ232" s="281">
        <f t="shared" si="1426"/>
        <v>6683.6394237714176</v>
      </c>
      <c r="EK232" s="281">
        <f t="shared" si="1426"/>
        <v>5282.9942002621283</v>
      </c>
      <c r="EL232" s="281">
        <f t="shared" si="1426"/>
        <v>6651.0567339775953</v>
      </c>
      <c r="EM232" s="281">
        <f t="shared" si="1426"/>
        <v>5088.2132428710747</v>
      </c>
      <c r="EN232" s="281">
        <f t="shared" si="1426"/>
        <v>5075.2575689234181</v>
      </c>
      <c r="EO232" s="281">
        <f t="shared" si="1426"/>
        <v>5145.708744011984</v>
      </c>
      <c r="EP232" s="281">
        <f t="shared" si="1426"/>
        <v>5267.3974847266636</v>
      </c>
      <c r="EQ232" s="281">
        <f t="shared" si="1426"/>
        <v>6170.1367083489258</v>
      </c>
      <c r="ER232" s="281">
        <f t="shared" si="1426"/>
        <v>7600.3236182354958</v>
      </c>
      <c r="ES232" s="281">
        <f t="shared" si="1426"/>
        <v>5447.9367974769839</v>
      </c>
      <c r="ET232" s="281">
        <f t="shared" si="1426"/>
        <v>5253.7332370190552</v>
      </c>
      <c r="EU232" s="281">
        <f t="shared" si="1426"/>
        <v>7684.3210382675115</v>
      </c>
      <c r="EV232" s="281">
        <f t="shared" si="1426"/>
        <v>5908.4886060190238</v>
      </c>
      <c r="EW232" s="281">
        <f t="shared" si="1426"/>
        <v>5159.3364664637966</v>
      </c>
      <c r="EX232" s="281">
        <f t="shared" si="1426"/>
        <v>5177.7845020319528</v>
      </c>
      <c r="EY232" s="281">
        <f t="shared" si="1426"/>
        <v>5088.0452281218795</v>
      </c>
      <c r="EZ232" s="281">
        <f t="shared" si="1426"/>
        <v>5666.5744522276536</v>
      </c>
      <c r="FA232" s="281">
        <f t="shared" si="1426"/>
        <v>5225.3939970487181</v>
      </c>
      <c r="FB232" s="281">
        <f t="shared" si="1426"/>
        <v>5279.2005166664285</v>
      </c>
      <c r="FC232" s="281">
        <f t="shared" si="1426"/>
        <v>5596.5787160289774</v>
      </c>
      <c r="FD232" s="281">
        <f t="shared" si="1426"/>
        <v>5418.5457542059567</v>
      </c>
      <c r="FE232" s="231">
        <f t="shared" si="1427"/>
        <v>5508.0445507943696</v>
      </c>
    </row>
    <row r="233" spans="1:161">
      <c r="A233" s="384" t="s">
        <v>117</v>
      </c>
      <c r="B233" s="385" t="s">
        <v>369</v>
      </c>
      <c r="C233" s="386" t="s">
        <v>310</v>
      </c>
      <c r="D233" s="384">
        <v>4</v>
      </c>
      <c r="E233" s="384">
        <v>4</v>
      </c>
      <c r="F233" s="405" t="s">
        <v>306</v>
      </c>
      <c r="G233" s="410">
        <f t="shared" ref="G233:BD233" si="1433">G198</f>
        <v>4.1740357682405085</v>
      </c>
      <c r="H233" s="410">
        <f t="shared" si="1433"/>
        <v>13.388032626241976</v>
      </c>
      <c r="I233" s="410">
        <f t="shared" si="1433"/>
        <v>16.084331845867673</v>
      </c>
      <c r="J233" s="410">
        <f t="shared" si="1433"/>
        <v>6.2232539056524327</v>
      </c>
      <c r="K233" s="410">
        <f t="shared" si="1433"/>
        <v>8.3330340972516428</v>
      </c>
      <c r="L233" s="410">
        <f t="shared" si="1433"/>
        <v>83.014287714270878</v>
      </c>
      <c r="M233" s="410">
        <f t="shared" si="1433"/>
        <v>22.749684165193912</v>
      </c>
      <c r="N233" s="410">
        <f t="shared" si="1433"/>
        <v>24.992034359628377</v>
      </c>
      <c r="O233" s="410">
        <f t="shared" si="1433"/>
        <v>7.410679859249929</v>
      </c>
      <c r="P233" s="410">
        <f t="shared" si="1433"/>
        <v>32.151746931452031</v>
      </c>
      <c r="Q233" s="410">
        <f t="shared" si="1433"/>
        <v>22.736456187231116</v>
      </c>
      <c r="R233" s="410">
        <f t="shared" si="1433"/>
        <v>11.722365392055988</v>
      </c>
      <c r="S233" s="410">
        <f t="shared" si="1433"/>
        <v>20.700403839895245</v>
      </c>
      <c r="T233" s="410">
        <f t="shared" si="1433"/>
        <v>10.407294648797317</v>
      </c>
      <c r="U233" s="410">
        <f t="shared" si="1433"/>
        <v>13.475125137186472</v>
      </c>
      <c r="V233" s="410">
        <f t="shared" si="1433"/>
        <v>75.918979154075799</v>
      </c>
      <c r="W233" s="410">
        <f t="shared" si="1433"/>
        <v>16.830245270784111</v>
      </c>
      <c r="X233" s="410">
        <f t="shared" si="1433"/>
        <v>10.952193752586496</v>
      </c>
      <c r="Y233" s="410">
        <f t="shared" si="1433"/>
        <v>21.104365159214428</v>
      </c>
      <c r="Z233" s="410">
        <f t="shared" si="1433"/>
        <v>16.391043575843376</v>
      </c>
      <c r="AA233" s="410">
        <f t="shared" si="1433"/>
        <v>20.943328609010496</v>
      </c>
      <c r="AB233" s="410">
        <f t="shared" si="1433"/>
        <v>15.773542862752809</v>
      </c>
      <c r="AC233" s="410">
        <f t="shared" si="1433"/>
        <v>17.809206320161028</v>
      </c>
      <c r="AD233" s="410">
        <f t="shared" si="1433"/>
        <v>12.987610389038549</v>
      </c>
      <c r="AE233" s="410">
        <f t="shared" si="1433"/>
        <v>13.719955019989573</v>
      </c>
      <c r="AF233" s="410">
        <f t="shared" si="1433"/>
        <v>24.6659578536369</v>
      </c>
      <c r="AG233" s="410">
        <f t="shared" si="1433"/>
        <v>16.936147696913785</v>
      </c>
      <c r="AH233" s="410">
        <f t="shared" si="1433"/>
        <v>19.374296403687385</v>
      </c>
      <c r="AI233" s="410">
        <f t="shared" si="1433"/>
        <v>15.674924083066825</v>
      </c>
      <c r="AJ233" s="410">
        <f t="shared" si="1433"/>
        <v>26.355449400834885</v>
      </c>
      <c r="AK233" s="410">
        <f t="shared" si="1433"/>
        <v>27.711742494290444</v>
      </c>
      <c r="AL233" s="410">
        <f t="shared" si="1433"/>
        <v>27.591754588821793</v>
      </c>
      <c r="AM233" s="410">
        <f t="shared" si="1433"/>
        <v>16.293809328099435</v>
      </c>
      <c r="AN233" s="410">
        <f t="shared" si="1433"/>
        <v>41.84889575424031</v>
      </c>
      <c r="AO233" s="410">
        <f t="shared" si="1433"/>
        <v>11.55873513381813</v>
      </c>
      <c r="AP233" s="410">
        <f t="shared" si="1433"/>
        <v>26.252376886508635</v>
      </c>
      <c r="AQ233" s="410">
        <f t="shared" si="1433"/>
        <v>23.704104332619085</v>
      </c>
      <c r="AR233" s="410">
        <f t="shared" si="1433"/>
        <v>35.414221531998272</v>
      </c>
      <c r="AS233" s="410">
        <f t="shared" si="1433"/>
        <v>23.205263117457903</v>
      </c>
      <c r="AT233" s="410">
        <f t="shared" si="1433"/>
        <v>54.587617255216777</v>
      </c>
      <c r="AU233" s="410">
        <f t="shared" si="1433"/>
        <v>25.61234033373573</v>
      </c>
      <c r="AV233" s="410">
        <f t="shared" si="1433"/>
        <v>69.922060581814236</v>
      </c>
      <c r="AW233" s="410">
        <f t="shared" si="1433"/>
        <v>84.698026207358154</v>
      </c>
      <c r="AX233" s="410">
        <f t="shared" si="1433"/>
        <v>58.827474343991348</v>
      </c>
      <c r="AY233" s="410">
        <f t="shared" si="1433"/>
        <v>4.5830242495010332</v>
      </c>
      <c r="AZ233" s="410">
        <f t="shared" si="1433"/>
        <v>72.489930737022192</v>
      </c>
      <c r="BA233" s="410">
        <f t="shared" si="1433"/>
        <v>26.351825679516114</v>
      </c>
      <c r="BB233" s="410">
        <f t="shared" si="1433"/>
        <v>28.326535365871241</v>
      </c>
      <c r="BC233" s="410">
        <f t="shared" si="1433"/>
        <v>29.805481135630096</v>
      </c>
      <c r="BD233" s="410">
        <f t="shared" si="1433"/>
        <v>67.361649581429205</v>
      </c>
      <c r="BE233" s="407">
        <f t="shared" si="1372"/>
        <v>1379.1468806687517</v>
      </c>
      <c r="BF233" s="414" t="s">
        <v>145</v>
      </c>
      <c r="BG233" s="406">
        <f t="shared" si="1421"/>
        <v>9797.6724373534726</v>
      </c>
      <c r="BH233" s="406">
        <f t="shared" si="1421"/>
        <v>33917.350130644889</v>
      </c>
      <c r="BI233" s="406">
        <f t="shared" si="1421"/>
        <v>43024.579454367173</v>
      </c>
      <c r="BJ233" s="406">
        <f t="shared" si="1421"/>
        <v>14673.016968226504</v>
      </c>
      <c r="BK233" s="406">
        <f t="shared" si="1421"/>
        <v>23977.574443017158</v>
      </c>
      <c r="BL233" s="406">
        <f t="shared" si="1421"/>
        <v>195572.10695470936</v>
      </c>
      <c r="BM233" s="406">
        <f t="shared" si="1421"/>
        <v>53783.429199550956</v>
      </c>
      <c r="BN233" s="406">
        <f t="shared" si="1421"/>
        <v>59135.341033632307</v>
      </c>
      <c r="BO233" s="406">
        <f t="shared" si="1421"/>
        <v>17538.217900626358</v>
      </c>
      <c r="BP233" s="406">
        <f t="shared" si="1421"/>
        <v>75471.352543928137</v>
      </c>
      <c r="BQ233" s="406">
        <f t="shared" si="1422"/>
        <v>55204.281314327891</v>
      </c>
      <c r="BR233" s="406">
        <f t="shared" si="1422"/>
        <v>28248.334830632299</v>
      </c>
      <c r="BS233" s="406">
        <f t="shared" si="1422"/>
        <v>49930.667702047518</v>
      </c>
      <c r="BT233" s="406">
        <f t="shared" si="1422"/>
        <v>28695.560623430185</v>
      </c>
      <c r="BU233" s="406">
        <f t="shared" si="1422"/>
        <v>33134.900034802726</v>
      </c>
      <c r="BV233" s="406">
        <f t="shared" si="1422"/>
        <v>179050.91158890279</v>
      </c>
      <c r="BW233" s="406">
        <f t="shared" si="1422"/>
        <v>40320.63850763235</v>
      </c>
      <c r="BX233" s="406">
        <f t="shared" si="1422"/>
        <v>30837.790267019565</v>
      </c>
      <c r="BY233" s="406">
        <f t="shared" si="1422"/>
        <v>51701.508491739209</v>
      </c>
      <c r="BZ233" s="406">
        <f t="shared" si="1422"/>
        <v>44018.103778160395</v>
      </c>
      <c r="CA233" s="406">
        <f t="shared" si="1423"/>
        <v>50910.148742281053</v>
      </c>
      <c r="CB233" s="406">
        <f t="shared" si="1423"/>
        <v>38970.508319972447</v>
      </c>
      <c r="CC233" s="406">
        <f t="shared" si="1423"/>
        <v>46841.122447318878</v>
      </c>
      <c r="CD233" s="406">
        <f t="shared" si="1423"/>
        <v>32589.386384055193</v>
      </c>
      <c r="CE233" s="406">
        <f t="shared" si="1423"/>
        <v>36207.944954275685</v>
      </c>
      <c r="CF233" s="406">
        <f t="shared" si="1423"/>
        <v>59590.080147168766</v>
      </c>
      <c r="CG233" s="406">
        <f t="shared" si="1423"/>
        <v>41159.413945127235</v>
      </c>
      <c r="CH233" s="406">
        <f t="shared" si="1423"/>
        <v>48337.648427892549</v>
      </c>
      <c r="CI233" s="406">
        <f t="shared" si="1423"/>
        <v>39727.561293537125</v>
      </c>
      <c r="CJ233" s="406">
        <f t="shared" si="1423"/>
        <v>81415.261593029281</v>
      </c>
      <c r="CK233" s="406">
        <f t="shared" si="1424"/>
        <v>67665.353223823986</v>
      </c>
      <c r="CL233" s="406">
        <f t="shared" si="1424"/>
        <v>84818.845257519599</v>
      </c>
      <c r="CM233" s="406">
        <f t="shared" si="1424"/>
        <v>38318.660434805133</v>
      </c>
      <c r="CN233" s="406">
        <f t="shared" si="1424"/>
        <v>98166.764018872185</v>
      </c>
      <c r="CO233" s="406">
        <f t="shared" si="1424"/>
        <v>27490.199867602096</v>
      </c>
      <c r="CP233" s="406">
        <f t="shared" si="1424"/>
        <v>63912.691511096797</v>
      </c>
      <c r="CQ233" s="406">
        <f t="shared" si="1424"/>
        <v>67599.070000006352</v>
      </c>
      <c r="CR233" s="406">
        <f t="shared" si="1424"/>
        <v>124403.37679506552</v>
      </c>
      <c r="CS233" s="406">
        <f t="shared" si="1424"/>
        <v>58430.680235526685</v>
      </c>
      <c r="CT233" s="406">
        <f t="shared" si="1424"/>
        <v>132551.4673316362</v>
      </c>
      <c r="CU233" s="406">
        <f t="shared" si="1425"/>
        <v>90965.591802982002</v>
      </c>
      <c r="CV233" s="406">
        <f t="shared" si="1425"/>
        <v>190947.07289216603</v>
      </c>
      <c r="CW233" s="406">
        <f t="shared" si="1425"/>
        <v>201971.23710758786</v>
      </c>
      <c r="CX233" s="406">
        <f t="shared" si="1425"/>
        <v>140781.8146684003</v>
      </c>
      <c r="CY233" s="406">
        <f t="shared" si="1425"/>
        <v>10777.685411610519</v>
      </c>
      <c r="CZ233" s="406">
        <f t="shared" si="1425"/>
        <v>189854.40086383576</v>
      </c>
      <c r="DA233" s="406">
        <f t="shared" si="1425"/>
        <v>63643.218687879023</v>
      </c>
      <c r="DB233" s="406">
        <f t="shared" si="1425"/>
        <v>69116.86025615524</v>
      </c>
      <c r="DC233" s="406">
        <f t="shared" si="1425"/>
        <v>77097.649521279396</v>
      </c>
      <c r="DD233" s="406">
        <f t="shared" si="1425"/>
        <v>168701.07238507722</v>
      </c>
      <c r="DE233" s="407">
        <f t="shared" si="1378"/>
        <v>3510996.1267323378</v>
      </c>
      <c r="DF233" s="384"/>
      <c r="DG233" s="411">
        <f t="shared" si="1430"/>
        <v>2347.2900045328333</v>
      </c>
      <c r="DH233" s="411">
        <f t="shared" si="1426"/>
        <v>2533.4080874708397</v>
      </c>
      <c r="DI233" s="411">
        <f t="shared" si="1426"/>
        <v>2674.9373158090425</v>
      </c>
      <c r="DJ233" s="411">
        <f t="shared" si="1426"/>
        <v>2357.7725078675248</v>
      </c>
      <c r="DK233" s="411">
        <f t="shared" si="1426"/>
        <v>2877.4122562303346</v>
      </c>
      <c r="DL233" s="411">
        <f t="shared" si="1426"/>
        <v>2355.8849005348848</v>
      </c>
      <c r="DM233" s="411">
        <f t="shared" si="1426"/>
        <v>2364.1395989944076</v>
      </c>
      <c r="DN233" s="411">
        <f t="shared" si="1426"/>
        <v>2366.1675629399074</v>
      </c>
      <c r="DO233" s="411">
        <f t="shared" si="1426"/>
        <v>2366.6138915359224</v>
      </c>
      <c r="DP233" s="411">
        <f t="shared" si="1426"/>
        <v>2347.3484257273517</v>
      </c>
      <c r="DQ233" s="411">
        <f t="shared" si="1426"/>
        <v>2428.0072874914795</v>
      </c>
      <c r="DR233" s="411">
        <f t="shared" si="1426"/>
        <v>2409.781122313047</v>
      </c>
      <c r="DS233" s="411">
        <f t="shared" si="1426"/>
        <v>2412.0624934774314</v>
      </c>
      <c r="DT233" s="411">
        <f t="shared" si="1426"/>
        <v>2757.2545595935721</v>
      </c>
      <c r="DU233" s="411">
        <f t="shared" si="1426"/>
        <v>2458.9678906478121</v>
      </c>
      <c r="DV233" s="411">
        <f t="shared" si="1426"/>
        <v>2358.4473024264871</v>
      </c>
      <c r="DW233" s="411">
        <f t="shared" si="1426"/>
        <v>2395.7249498690067</v>
      </c>
      <c r="DX233" s="411">
        <f t="shared" si="1426"/>
        <v>2815.6724546383084</v>
      </c>
      <c r="DY233" s="411">
        <f t="shared" si="1426"/>
        <v>2449.80164537978</v>
      </c>
      <c r="DZ233" s="411">
        <f t="shared" si="1426"/>
        <v>2685.497331178653</v>
      </c>
      <c r="EA233" s="411">
        <f t="shared" si="1426"/>
        <v>2430.8527881464775</v>
      </c>
      <c r="EB233" s="411">
        <f t="shared" si="1426"/>
        <v>2470.6249356316953</v>
      </c>
      <c r="EC233" s="411">
        <f t="shared" si="1426"/>
        <v>2630.1633888250303</v>
      </c>
      <c r="ED233" s="411">
        <f t="shared" si="1426"/>
        <v>2509.2673253857697</v>
      </c>
      <c r="EE233" s="411">
        <f t="shared" si="1426"/>
        <v>2639.071695316914</v>
      </c>
      <c r="EF233" s="411">
        <f t="shared" si="1426"/>
        <v>2415.8834820348338</v>
      </c>
      <c r="EG233" s="411">
        <f t="shared" si="1426"/>
        <v>2430.2701347265393</v>
      </c>
      <c r="EH233" s="411">
        <f t="shared" si="1426"/>
        <v>2494.9369732308191</v>
      </c>
      <c r="EI233" s="411">
        <f t="shared" si="1426"/>
        <v>2534.4659459278455</v>
      </c>
      <c r="EJ233" s="411">
        <f t="shared" si="1426"/>
        <v>3089.1243914987167</v>
      </c>
      <c r="EK233" s="411">
        <f t="shared" si="1426"/>
        <v>2441.7574332529011</v>
      </c>
      <c r="EL233" s="411">
        <f t="shared" si="1426"/>
        <v>3074.064934307662</v>
      </c>
      <c r="EM233" s="411">
        <f t="shared" si="1426"/>
        <v>2351.7312411851299</v>
      </c>
      <c r="EN233" s="411">
        <f t="shared" si="1426"/>
        <v>2345.7432328767122</v>
      </c>
      <c r="EO233" s="411">
        <f t="shared" si="1426"/>
        <v>2378.3051994307111</v>
      </c>
      <c r="EP233" s="411">
        <f t="shared" si="1426"/>
        <v>2434.5487567619898</v>
      </c>
      <c r="EQ233" s="411">
        <f t="shared" si="1426"/>
        <v>2851.7875660454147</v>
      </c>
      <c r="ER233" s="411">
        <f t="shared" si="1426"/>
        <v>3512.8084541590647</v>
      </c>
      <c r="ES233" s="411">
        <f t="shared" si="1426"/>
        <v>2517.9925752088461</v>
      </c>
      <c r="ET233" s="411">
        <f t="shared" si="1426"/>
        <v>2428.2332513601086</v>
      </c>
      <c r="EU233" s="411">
        <f t="shared" si="1426"/>
        <v>3551.6313861863346</v>
      </c>
      <c r="EV233" s="411">
        <f t="shared" si="1426"/>
        <v>2730.8559173358908</v>
      </c>
      <c r="EW233" s="411">
        <f t="shared" si="1426"/>
        <v>2384.6038231531015</v>
      </c>
      <c r="EX233" s="411">
        <f t="shared" si="1426"/>
        <v>2393.1303568326621</v>
      </c>
      <c r="EY233" s="411">
        <f t="shared" si="1426"/>
        <v>2351.6535861192347</v>
      </c>
      <c r="EZ233" s="411">
        <f t="shared" si="1426"/>
        <v>2619.0451409394568</v>
      </c>
      <c r="FA233" s="411">
        <f t="shared" si="1426"/>
        <v>2415.1350825514292</v>
      </c>
      <c r="FB233" s="411">
        <f t="shared" si="1426"/>
        <v>2440.0040232039655</v>
      </c>
      <c r="FC233" s="411">
        <f t="shared" si="1426"/>
        <v>2586.693674577702</v>
      </c>
      <c r="FD233" s="411">
        <f t="shared" si="1426"/>
        <v>2504.4082713732423</v>
      </c>
      <c r="FE233" s="412">
        <f t="shared" si="1427"/>
        <v>2545.7738954025313</v>
      </c>
    </row>
    <row r="234" spans="1:161">
      <c r="A234" s="1" t="s">
        <v>117</v>
      </c>
      <c r="B234" s="2" t="s">
        <v>263</v>
      </c>
      <c r="C234" s="37" t="s">
        <v>542</v>
      </c>
      <c r="D234" s="1">
        <v>5</v>
      </c>
      <c r="E234" s="2">
        <v>4</v>
      </c>
      <c r="F234" s="96" t="s">
        <v>306</v>
      </c>
      <c r="G234" s="101">
        <f>G201</f>
        <v>10.036449050413088</v>
      </c>
      <c r="H234" s="101">
        <f t="shared" ref="H234:BD237" si="1434">H201</f>
        <v>16.979465752966245</v>
      </c>
      <c r="I234" s="101">
        <f t="shared" si="1434"/>
        <v>18.629494549936428</v>
      </c>
      <c r="J234" s="101">
        <f t="shared" si="1434"/>
        <v>8.7841091368156654</v>
      </c>
      <c r="K234" s="101">
        <f t="shared" si="1434"/>
        <v>10.92166302237804</v>
      </c>
      <c r="L234" s="101">
        <f t="shared" si="1434"/>
        <v>74.898524843796523</v>
      </c>
      <c r="M234" s="101">
        <f t="shared" si="1434"/>
        <v>32.486153268222054</v>
      </c>
      <c r="N234" s="101">
        <f t="shared" si="1434"/>
        <v>34.420137790317632</v>
      </c>
      <c r="O234" s="101">
        <f t="shared" si="1434"/>
        <v>14.250237161252748</v>
      </c>
      <c r="P234" s="101">
        <f t="shared" si="1434"/>
        <v>48.811173718479566</v>
      </c>
      <c r="Q234" s="101">
        <f t="shared" si="1434"/>
        <v>36.076221556067686</v>
      </c>
      <c r="R234" s="101">
        <f t="shared" si="1434"/>
        <v>22.363552879384486</v>
      </c>
      <c r="S234" s="101">
        <f t="shared" si="1434"/>
        <v>30.588003396730386</v>
      </c>
      <c r="T234" s="101">
        <f t="shared" si="1434"/>
        <v>15.81120141194773</v>
      </c>
      <c r="U234" s="101">
        <f t="shared" si="1434"/>
        <v>23.905348867055231</v>
      </c>
      <c r="V234" s="101">
        <f t="shared" si="1434"/>
        <v>51.388409897227078</v>
      </c>
      <c r="W234" s="101">
        <f t="shared" si="1434"/>
        <v>34.420214618089588</v>
      </c>
      <c r="X234" s="101">
        <f t="shared" si="1434"/>
        <v>15.782136774790811</v>
      </c>
      <c r="Y234" s="101">
        <f t="shared" si="1434"/>
        <v>22.244589202214677</v>
      </c>
      <c r="Z234" s="101">
        <f t="shared" si="1434"/>
        <v>20.563875574465214</v>
      </c>
      <c r="AA234" s="101">
        <f t="shared" si="1434"/>
        <v>24.764704643186736</v>
      </c>
      <c r="AB234" s="101">
        <f t="shared" si="1434"/>
        <v>21.927803759716113</v>
      </c>
      <c r="AC234" s="101">
        <f t="shared" si="1434"/>
        <v>22.340100938599178</v>
      </c>
      <c r="AD234" s="101">
        <f t="shared" si="1434"/>
        <v>21.068583246717242</v>
      </c>
      <c r="AE234" s="101">
        <f t="shared" si="1434"/>
        <v>19.044707049874418</v>
      </c>
      <c r="AF234" s="101">
        <f t="shared" si="1434"/>
        <v>37.132551057364118</v>
      </c>
      <c r="AG234" s="101">
        <f t="shared" si="1434"/>
        <v>26.146409086942516</v>
      </c>
      <c r="AH234" s="101">
        <f t="shared" si="1434"/>
        <v>28.456491231756623</v>
      </c>
      <c r="AI234" s="101">
        <f t="shared" si="1434"/>
        <v>17.126499877259995</v>
      </c>
      <c r="AJ234" s="101">
        <f t="shared" si="1434"/>
        <v>26.687995262326897</v>
      </c>
      <c r="AK234" s="101">
        <f t="shared" si="1434"/>
        <v>30.92223051747176</v>
      </c>
      <c r="AL234" s="101">
        <f t="shared" si="1434"/>
        <v>24.40235457092329</v>
      </c>
      <c r="AM234" s="101">
        <f t="shared" si="1434"/>
        <v>17.627337212463438</v>
      </c>
      <c r="AN234" s="101">
        <f t="shared" si="1434"/>
        <v>29.095882126363122</v>
      </c>
      <c r="AO234" s="101">
        <f t="shared" si="1434"/>
        <v>10.744548037311707</v>
      </c>
      <c r="AP234" s="101">
        <f t="shared" si="1434"/>
        <v>21.784918725544514</v>
      </c>
      <c r="AQ234" s="101">
        <f t="shared" si="1434"/>
        <v>18.622163976970985</v>
      </c>
      <c r="AR234" s="101">
        <f t="shared" si="1434"/>
        <v>23.511344174526286</v>
      </c>
      <c r="AS234" s="101">
        <f t="shared" si="1434"/>
        <v>20.841556971997715</v>
      </c>
      <c r="AT234" s="101">
        <f t="shared" si="1434"/>
        <v>24.060402657750657</v>
      </c>
      <c r="AU234" s="101">
        <f t="shared" si="1434"/>
        <v>12.108742886714904</v>
      </c>
      <c r="AV234" s="101">
        <f t="shared" si="1434"/>
        <v>33.516040913047682</v>
      </c>
      <c r="AW234" s="101">
        <f t="shared" si="1434"/>
        <v>40.950620237005204</v>
      </c>
      <c r="AX234" s="101">
        <f t="shared" si="1434"/>
        <v>34.550286013164822</v>
      </c>
      <c r="AY234" s="101">
        <f t="shared" si="1434"/>
        <v>10.965994565950666</v>
      </c>
      <c r="AZ234" s="101">
        <f t="shared" si="1434"/>
        <v>38.610823309512398</v>
      </c>
      <c r="BA234" s="101">
        <f t="shared" si="1434"/>
        <v>33.499375413626829</v>
      </c>
      <c r="BB234" s="101">
        <f t="shared" si="1434"/>
        <v>22.629682080717938</v>
      </c>
      <c r="BC234" s="101">
        <f t="shared" si="1434"/>
        <v>24.042542452046703</v>
      </c>
      <c r="BD234" s="101">
        <f t="shared" si="1434"/>
        <v>52.658305335722368</v>
      </c>
      <c r="BE234" s="76">
        <f t="shared" si="1372"/>
        <v>1313.201960805128</v>
      </c>
      <c r="BF234" s="413" t="s">
        <v>142</v>
      </c>
      <c r="BG234" s="101">
        <f t="shared" ref="BG234:BP237" si="1435">(BG201*(1.512+BG$224))+(G234*DG$186)</f>
        <v>97578.540052295371</v>
      </c>
      <c r="BH234" s="278">
        <f t="shared" si="1435"/>
        <v>178170.85181209716</v>
      </c>
      <c r="BI234" s="278">
        <f t="shared" si="1435"/>
        <v>206405.9267571205</v>
      </c>
      <c r="BJ234" s="278">
        <f t="shared" si="1435"/>
        <v>85784.160339443668</v>
      </c>
      <c r="BK234" s="278">
        <f t="shared" si="1435"/>
        <v>130166.2352600786</v>
      </c>
      <c r="BL234" s="278">
        <f t="shared" si="1435"/>
        <v>730861.04609183653</v>
      </c>
      <c r="BM234" s="278">
        <f t="shared" si="1435"/>
        <v>318111.14783146523</v>
      </c>
      <c r="BN234" s="278">
        <f t="shared" si="1435"/>
        <v>337338.24667757703</v>
      </c>
      <c r="BO234" s="278">
        <f t="shared" si="1435"/>
        <v>139687.31959998448</v>
      </c>
      <c r="BP234" s="278">
        <f t="shared" si="1435"/>
        <v>474574.38274514949</v>
      </c>
      <c r="BQ234" s="278">
        <f t="shared" ref="BQ234:BZ237" si="1436">(BQ201*(1.512+BQ$224))+(Q234*DQ$186)</f>
        <v>362809.38581061899</v>
      </c>
      <c r="BR234" s="278">
        <f t="shared" si="1436"/>
        <v>223216.28759814115</v>
      </c>
      <c r="BS234" s="278">
        <f t="shared" si="1436"/>
        <v>305595.6498060489</v>
      </c>
      <c r="BT234" s="278">
        <f t="shared" si="1436"/>
        <v>180571.50464574862</v>
      </c>
      <c r="BU234" s="278">
        <f t="shared" si="1436"/>
        <v>243475.5895461702</v>
      </c>
      <c r="BV234" s="278">
        <f t="shared" si="1436"/>
        <v>501994.36100303585</v>
      </c>
      <c r="BW234" s="278">
        <f t="shared" si="1436"/>
        <v>341552.92746410699</v>
      </c>
      <c r="BX234" s="278">
        <f t="shared" si="1436"/>
        <v>184058.30462460723</v>
      </c>
      <c r="BY234" s="278">
        <f t="shared" si="1436"/>
        <v>225716.23328980908</v>
      </c>
      <c r="BZ234" s="278">
        <f t="shared" si="1436"/>
        <v>228737.39714784242</v>
      </c>
      <c r="CA234" s="278">
        <f t="shared" ref="CA234:CJ237" si="1437">(CA201*(1.512+CA$224))+(AA234*EA$186)</f>
        <v>249344.21342901202</v>
      </c>
      <c r="CB234" s="278">
        <f t="shared" si="1437"/>
        <v>224393.06909294578</v>
      </c>
      <c r="CC234" s="278">
        <f t="shared" si="1437"/>
        <v>243374.65090783071</v>
      </c>
      <c r="CD234" s="278">
        <f t="shared" si="1437"/>
        <v>218972.58550648109</v>
      </c>
      <c r="CE234" s="278">
        <f t="shared" si="1437"/>
        <v>208177.10644102938</v>
      </c>
      <c r="CF234" s="278">
        <f t="shared" si="1437"/>
        <v>371567.95621891954</v>
      </c>
      <c r="CG234" s="278">
        <f t="shared" si="1437"/>
        <v>263192.84833458951</v>
      </c>
      <c r="CH234" s="278">
        <f t="shared" si="1437"/>
        <v>294068.43521959253</v>
      </c>
      <c r="CI234" s="278">
        <f t="shared" si="1437"/>
        <v>179788.76879895607</v>
      </c>
      <c r="CJ234" s="278">
        <f t="shared" si="1437"/>
        <v>341474.93483805703</v>
      </c>
      <c r="CK234" s="278">
        <f t="shared" ref="CK234:CT237" si="1438">(CK201*(1.512+CK$224))+(AK234*EK$186)</f>
        <v>312738.11503311829</v>
      </c>
      <c r="CL234" s="278">
        <f t="shared" si="1438"/>
        <v>310707.86912578286</v>
      </c>
      <c r="CM234" s="278">
        <f t="shared" si="1438"/>
        <v>171704.58156802112</v>
      </c>
      <c r="CN234" s="278">
        <f t="shared" si="1438"/>
        <v>282695.88256709918</v>
      </c>
      <c r="CO234" s="278">
        <f t="shared" si="1438"/>
        <v>105843.26286887782</v>
      </c>
      <c r="CP234" s="278">
        <f t="shared" si="1438"/>
        <v>219675.6413186008</v>
      </c>
      <c r="CQ234" s="278">
        <f t="shared" si="1438"/>
        <v>219965.61636760898</v>
      </c>
      <c r="CR234" s="278">
        <f t="shared" si="1438"/>
        <v>342089.23720984964</v>
      </c>
      <c r="CS234" s="278">
        <f t="shared" si="1438"/>
        <v>217366.2371822813</v>
      </c>
      <c r="CT234" s="278">
        <f t="shared" si="1438"/>
        <v>241991.86985235088</v>
      </c>
      <c r="CU234" s="278">
        <f t="shared" ref="CU234:DD237" si="1439">(CU201*(1.512+CU$224))+(AU234*EU$186)</f>
        <v>178128.91607144836</v>
      </c>
      <c r="CV234" s="278">
        <f t="shared" si="1439"/>
        <v>379104.53630919557</v>
      </c>
      <c r="CW234" s="278">
        <f t="shared" si="1439"/>
        <v>404468.0322722079</v>
      </c>
      <c r="CX234" s="278">
        <f t="shared" si="1439"/>
        <v>342472.32728623226</v>
      </c>
      <c r="CY234" s="278">
        <f t="shared" si="1439"/>
        <v>106814.16661352797</v>
      </c>
      <c r="CZ234" s="278">
        <f t="shared" si="1439"/>
        <v>418850.97282663005</v>
      </c>
      <c r="DA234" s="278">
        <f t="shared" si="1439"/>
        <v>335108.63496501843</v>
      </c>
      <c r="DB234" s="278">
        <f t="shared" si="1439"/>
        <v>228705.43082081966</v>
      </c>
      <c r="DC234" s="278">
        <f t="shared" si="1439"/>
        <v>257592.29886911207</v>
      </c>
      <c r="DD234" s="278">
        <f t="shared" si="1439"/>
        <v>546234.95736671041</v>
      </c>
      <c r="DE234" s="76">
        <f t="shared" si="1378"/>
        <v>13713018.653385084</v>
      </c>
      <c r="DF234" s="1"/>
      <c r="DG234" s="281">
        <f t="shared" si="1430"/>
        <v>9722.416719514873</v>
      </c>
      <c r="DH234" s="281">
        <f t="shared" si="1426"/>
        <v>10493.313182187221</v>
      </c>
      <c r="DI234" s="281">
        <f t="shared" si="1426"/>
        <v>11079.523719972576</v>
      </c>
      <c r="DJ234" s="281">
        <f t="shared" si="1426"/>
        <v>9765.8349871710907</v>
      </c>
      <c r="DK234" s="281">
        <f t="shared" si="1426"/>
        <v>11918.169878833774</v>
      </c>
      <c r="DL234" s="281">
        <f t="shared" si="1426"/>
        <v>9758.0165646262412</v>
      </c>
      <c r="DM234" s="281">
        <f t="shared" si="1426"/>
        <v>9792.207319991976</v>
      </c>
      <c r="DN234" s="281">
        <f t="shared" si="1426"/>
        <v>9800.607096130514</v>
      </c>
      <c r="DO234" s="281">
        <f t="shared" si="1426"/>
        <v>9802.4557780555897</v>
      </c>
      <c r="DP234" s="281">
        <f t="shared" si="1426"/>
        <v>9722.6586986470884</v>
      </c>
      <c r="DQ234" s="281">
        <f t="shared" si="1426"/>
        <v>10056.745694577812</v>
      </c>
      <c r="DR234" s="281">
        <f t="shared" si="1426"/>
        <v>9981.2533724867044</v>
      </c>
      <c r="DS234" s="281">
        <f t="shared" si="1426"/>
        <v>9990.7027550125949</v>
      </c>
      <c r="DT234" s="281">
        <f t="shared" si="1426"/>
        <v>11420.479692915669</v>
      </c>
      <c r="DU234" s="281">
        <f t="shared" si="1426"/>
        <v>10184.983741513688</v>
      </c>
      <c r="DV234" s="281">
        <f t="shared" si="1426"/>
        <v>9768.6299694228037</v>
      </c>
      <c r="DW234" s="281">
        <f t="shared" si="1426"/>
        <v>9923.0330564122469</v>
      </c>
      <c r="DX234" s="281">
        <f t="shared" si="1426"/>
        <v>11662.445158795483</v>
      </c>
      <c r="DY234" s="281">
        <f t="shared" si="1426"/>
        <v>10147.01738197695</v>
      </c>
      <c r="DZ234" s="281">
        <f t="shared" si="1426"/>
        <v>11123.263040546333</v>
      </c>
      <c r="EA234" s="281">
        <f t="shared" si="1426"/>
        <v>10068.531687399372</v>
      </c>
      <c r="EB234" s="281">
        <f t="shared" si="1426"/>
        <v>10233.266931418893</v>
      </c>
      <c r="EC234" s="281">
        <f t="shared" si="1426"/>
        <v>10894.071229880994</v>
      </c>
      <c r="ED234" s="281">
        <f t="shared" si="1426"/>
        <v>10393.322747062257</v>
      </c>
      <c r="EE234" s="281">
        <f t="shared" si="1426"/>
        <v>10930.969213433089</v>
      </c>
      <c r="EF234" s="281">
        <f t="shared" si="1426"/>
        <v>10006.529194423078</v>
      </c>
      <c r="EG234" s="281">
        <f t="shared" si="1426"/>
        <v>10066.118351449939</v>
      </c>
      <c r="EH234" s="281">
        <f t="shared" si="1426"/>
        <v>10333.96678545599</v>
      </c>
      <c r="EI234" s="281">
        <f t="shared" si="1426"/>
        <v>10497.694805561157</v>
      </c>
      <c r="EJ234" s="281">
        <f t="shared" si="1426"/>
        <v>12795.076268620567</v>
      </c>
      <c r="EK234" s="281">
        <f t="shared" si="1426"/>
        <v>10113.69845575707</v>
      </c>
      <c r="EL234" s="281">
        <f t="shared" si="1426"/>
        <v>12732.700372119332</v>
      </c>
      <c r="EM234" s="281">
        <f t="shared" si="1426"/>
        <v>9740.8122110818367</v>
      </c>
      <c r="EN234" s="281">
        <f t="shared" si="1426"/>
        <v>9716.0100298507477</v>
      </c>
      <c r="EO234" s="281">
        <f t="shared" si="1426"/>
        <v>9850.8808840841539</v>
      </c>
      <c r="EP234" s="281">
        <f t="shared" si="1426"/>
        <v>10083.840297325232</v>
      </c>
      <c r="EQ234" s="281">
        <f t="shared" si="1426"/>
        <v>11812.03305048911</v>
      </c>
      <c r="ER234" s="281">
        <f t="shared" si="1426"/>
        <v>14549.9651006977</v>
      </c>
      <c r="ES234" s="281">
        <f t="shared" si="1426"/>
        <v>10429.462514452738</v>
      </c>
      <c r="ET234" s="281">
        <f t="shared" si="1426"/>
        <v>10057.68163129212</v>
      </c>
      <c r="EU234" s="281">
        <f t="shared" si="1426"/>
        <v>14710.768717938699</v>
      </c>
      <c r="EV234" s="281">
        <f t="shared" si="1426"/>
        <v>11311.137174367497</v>
      </c>
      <c r="EW234" s="281">
        <f t="shared" si="1426"/>
        <v>9876.9696266213959</v>
      </c>
      <c r="EX234" s="281">
        <f t="shared" si="1426"/>
        <v>9912.2863166961561</v>
      </c>
      <c r="EY234" s="281">
        <f t="shared" si="1426"/>
        <v>9740.4905657335621</v>
      </c>
      <c r="EZ234" s="281">
        <f t="shared" si="1426"/>
        <v>10848.019724133657</v>
      </c>
      <c r="FA234" s="281">
        <f t="shared" si="1426"/>
        <v>10003.429342408081</v>
      </c>
      <c r="FB234" s="281">
        <f t="shared" si="1426"/>
        <v>10106.435875017996</v>
      </c>
      <c r="FC234" s="281">
        <f t="shared" si="1426"/>
        <v>10714.020756452222</v>
      </c>
      <c r="FD234" s="281">
        <f t="shared" si="1426"/>
        <v>10373.196666398515</v>
      </c>
      <c r="FE234" s="231">
        <f t="shared" si="1427"/>
        <v>10442.429316034217</v>
      </c>
    </row>
    <row r="235" spans="1:161">
      <c r="A235" s="1" t="s">
        <v>117</v>
      </c>
      <c r="B235" s="2" t="s">
        <v>368</v>
      </c>
      <c r="C235" s="37" t="s">
        <v>542</v>
      </c>
      <c r="D235" s="1">
        <v>5</v>
      </c>
      <c r="E235" s="2">
        <v>4</v>
      </c>
      <c r="F235" s="96" t="s">
        <v>306</v>
      </c>
      <c r="G235" s="101">
        <f t="shared" ref="G235:V237" si="1440">G202</f>
        <v>126.55690397400384</v>
      </c>
      <c r="H235" s="101">
        <f t="shared" si="1440"/>
        <v>214.10646395296467</v>
      </c>
      <c r="I235" s="101">
        <f t="shared" si="1440"/>
        <v>234.91288014295185</v>
      </c>
      <c r="J235" s="101">
        <f t="shared" si="1440"/>
        <v>110.76523688220129</v>
      </c>
      <c r="K235" s="101">
        <f t="shared" si="1440"/>
        <v>137.71921238444747</v>
      </c>
      <c r="L235" s="101">
        <f t="shared" si="1440"/>
        <v>944.45011067542418</v>
      </c>
      <c r="M235" s="101">
        <f t="shared" si="1440"/>
        <v>409.64159325672381</v>
      </c>
      <c r="N235" s="101">
        <f t="shared" si="1440"/>
        <v>434.02861422605622</v>
      </c>
      <c r="O235" s="101">
        <f t="shared" si="1440"/>
        <v>179.6916306718278</v>
      </c>
      <c r="P235" s="101">
        <f t="shared" si="1440"/>
        <v>615.49567921074492</v>
      </c>
      <c r="Q235" s="101">
        <f t="shared" si="1440"/>
        <v>454.91138193226095</v>
      </c>
      <c r="R235" s="101">
        <f t="shared" si="1440"/>
        <v>281.99834424081786</v>
      </c>
      <c r="S235" s="101">
        <f t="shared" si="1440"/>
        <v>385.70643752505077</v>
      </c>
      <c r="T235" s="101">
        <f t="shared" si="1440"/>
        <v>199.37496705800973</v>
      </c>
      <c r="U235" s="101">
        <f t="shared" si="1440"/>
        <v>301.43997402233106</v>
      </c>
      <c r="V235" s="101">
        <f t="shared" si="1440"/>
        <v>647.99392933424372</v>
      </c>
      <c r="W235" s="101">
        <f t="shared" si="1434"/>
        <v>434.02958300345023</v>
      </c>
      <c r="X235" s="101">
        <f t="shared" si="1434"/>
        <v>199.00846985613776</v>
      </c>
      <c r="Y235" s="101">
        <f t="shared" si="1434"/>
        <v>280.49824449514591</v>
      </c>
      <c r="Z235" s="101">
        <f t="shared" si="1434"/>
        <v>259.30490090056719</v>
      </c>
      <c r="AA235" s="101">
        <f t="shared" si="1434"/>
        <v>312.27621758746972</v>
      </c>
      <c r="AB235" s="101">
        <f t="shared" si="1434"/>
        <v>276.50366587224119</v>
      </c>
      <c r="AC235" s="101">
        <f t="shared" si="1434"/>
        <v>281.70262161989268</v>
      </c>
      <c r="AD235" s="101">
        <f t="shared" si="1434"/>
        <v>265.66912793856659</v>
      </c>
      <c r="AE235" s="101">
        <f t="shared" si="1434"/>
        <v>240.1485972994391</v>
      </c>
      <c r="AF235" s="101">
        <f t="shared" si="1434"/>
        <v>468.23141081787344</v>
      </c>
      <c r="AG235" s="101">
        <f t="shared" si="1434"/>
        <v>329.6991363638727</v>
      </c>
      <c r="AH235" s="101">
        <f t="shared" si="1434"/>
        <v>358.82864648291894</v>
      </c>
      <c r="AI235" s="101">
        <f t="shared" si="1434"/>
        <v>215.96052443348688</v>
      </c>
      <c r="AJ235" s="101">
        <f t="shared" si="1434"/>
        <v>336.52839133716907</v>
      </c>
      <c r="AK235" s="101">
        <f t="shared" si="1434"/>
        <v>389.92095098620689</v>
      </c>
      <c r="AL235" s="101">
        <f t="shared" si="1434"/>
        <v>307.70708132522452</v>
      </c>
      <c r="AM235" s="101">
        <f t="shared" si="1434"/>
        <v>222.27594756965368</v>
      </c>
      <c r="AN235" s="101">
        <f t="shared" si="1434"/>
        <v>366.89119247344905</v>
      </c>
      <c r="AO235" s="101">
        <f t="shared" si="1434"/>
        <v>135.48584039752205</v>
      </c>
      <c r="AP235" s="101">
        <f t="shared" si="1434"/>
        <v>274.70192429430398</v>
      </c>
      <c r="AQ235" s="101">
        <f t="shared" si="1434"/>
        <v>234.82044360347436</v>
      </c>
      <c r="AR235" s="101">
        <f t="shared" si="1434"/>
        <v>296.47168157275792</v>
      </c>
      <c r="AS235" s="101">
        <f t="shared" si="1434"/>
        <v>262.80638810847978</v>
      </c>
      <c r="AT235" s="101">
        <f t="shared" si="1434"/>
        <v>303.39516032390839</v>
      </c>
      <c r="AU235" s="101">
        <f t="shared" si="1434"/>
        <v>152.68796793192573</v>
      </c>
      <c r="AV235" s="101">
        <f t="shared" si="1434"/>
        <v>422.62819749448903</v>
      </c>
      <c r="AW235" s="101">
        <f t="shared" si="1434"/>
        <v>516.37622898083225</v>
      </c>
      <c r="AX235" s="101">
        <f t="shared" si="1434"/>
        <v>435.66974806318564</v>
      </c>
      <c r="AY235" s="101">
        <f t="shared" si="1434"/>
        <v>138.27822114090696</v>
      </c>
      <c r="AZ235" s="101">
        <f t="shared" si="1434"/>
        <v>486.87202350098801</v>
      </c>
      <c r="BA235" s="101">
        <f t="shared" si="1434"/>
        <v>422.41805006094069</v>
      </c>
      <c r="BB235" s="101">
        <f t="shared" si="1434"/>
        <v>285.35416138377934</v>
      </c>
      <c r="BC235" s="101">
        <f t="shared" si="1434"/>
        <v>303.16994796773758</v>
      </c>
      <c r="BD235" s="101">
        <f t="shared" si="1434"/>
        <v>664.00696683978049</v>
      </c>
      <c r="BE235" s="76">
        <f t="shared" si="1372"/>
        <v>16559.12102151784</v>
      </c>
      <c r="BF235" s="413" t="s">
        <v>143</v>
      </c>
      <c r="BG235" s="278">
        <f t="shared" si="1435"/>
        <v>543310.90777708276</v>
      </c>
      <c r="BH235" s="278">
        <f t="shared" si="1435"/>
        <v>992043.61108054442</v>
      </c>
      <c r="BI235" s="278">
        <f t="shared" si="1435"/>
        <v>1149254.655551113</v>
      </c>
      <c r="BJ235" s="278">
        <f t="shared" si="1435"/>
        <v>477640.57549887069</v>
      </c>
      <c r="BK235" s="278">
        <f t="shared" si="1435"/>
        <v>724757.05624594504</v>
      </c>
      <c r="BL235" s="278">
        <f t="shared" si="1435"/>
        <v>4069386.3445615601</v>
      </c>
      <c r="BM235" s="278">
        <f t="shared" si="1435"/>
        <v>1771221.9962472946</v>
      </c>
      <c r="BN235" s="278">
        <f t="shared" si="1435"/>
        <v>1878277.2209145445</v>
      </c>
      <c r="BO235" s="278">
        <f t="shared" si="1435"/>
        <v>777769.82906427293</v>
      </c>
      <c r="BP235" s="278">
        <f t="shared" si="1435"/>
        <v>2642399.0209202832</v>
      </c>
      <c r="BQ235" s="278">
        <f t="shared" si="1436"/>
        <v>2020098.8521571595</v>
      </c>
      <c r="BR235" s="278">
        <f t="shared" si="1436"/>
        <v>1242853.6415955904</v>
      </c>
      <c r="BS235" s="278">
        <f t="shared" si="1436"/>
        <v>1701536.5245254689</v>
      </c>
      <c r="BT235" s="278">
        <f t="shared" si="1436"/>
        <v>1005410.2885242706</v>
      </c>
      <c r="BU235" s="278">
        <f t="shared" si="1436"/>
        <v>1355656.1053997693</v>
      </c>
      <c r="BV235" s="278">
        <f t="shared" si="1436"/>
        <v>2795071.6605246062</v>
      </c>
      <c r="BW235" s="278">
        <f t="shared" si="1436"/>
        <v>1901744.2869609611</v>
      </c>
      <c r="BX235" s="278">
        <f t="shared" si="1436"/>
        <v>1024824.5619980849</v>
      </c>
      <c r="BY235" s="278">
        <f t="shared" si="1436"/>
        <v>1256773.1751570227</v>
      </c>
      <c r="BZ235" s="278">
        <f t="shared" si="1436"/>
        <v>1273594.817265746</v>
      </c>
      <c r="CA235" s="278">
        <f t="shared" si="1437"/>
        <v>1388332.2180724971</v>
      </c>
      <c r="CB235" s="278">
        <f t="shared" si="1437"/>
        <v>1249405.8837366896</v>
      </c>
      <c r="CC235" s="278">
        <f t="shared" si="1437"/>
        <v>1355094.0856852233</v>
      </c>
      <c r="CD235" s="278">
        <f t="shared" si="1437"/>
        <v>1219224.986826625</v>
      </c>
      <c r="CE235" s="278">
        <f t="shared" si="1437"/>
        <v>1159116.4678039416</v>
      </c>
      <c r="CF235" s="278">
        <f t="shared" si="1437"/>
        <v>2068865.9974414911</v>
      </c>
      <c r="CG235" s="278">
        <f t="shared" si="1437"/>
        <v>1465440.5084608374</v>
      </c>
      <c r="CH235" s="278">
        <f t="shared" si="1437"/>
        <v>1637353.7501392937</v>
      </c>
      <c r="CI235" s="278">
        <f t="shared" si="1437"/>
        <v>1001052.0666935015</v>
      </c>
      <c r="CJ235" s="278">
        <f t="shared" si="1437"/>
        <v>1901310.0291370957</v>
      </c>
      <c r="CK235" s="278">
        <f t="shared" si="1438"/>
        <v>1741305.3022116851</v>
      </c>
      <c r="CL235" s="278">
        <f t="shared" si="1438"/>
        <v>1730001.0262270893</v>
      </c>
      <c r="CM235" s="278">
        <f t="shared" si="1438"/>
        <v>956039.84268681693</v>
      </c>
      <c r="CN235" s="278">
        <f t="shared" si="1438"/>
        <v>1574032.1232523022</v>
      </c>
      <c r="CO235" s="278">
        <f t="shared" si="1438"/>
        <v>589328.34207766666</v>
      </c>
      <c r="CP235" s="278">
        <f t="shared" si="1438"/>
        <v>1223139.5554530465</v>
      </c>
      <c r="CQ235" s="278">
        <f t="shared" si="1438"/>
        <v>1224754.1174973741</v>
      </c>
      <c r="CR235" s="278">
        <f t="shared" si="1438"/>
        <v>1904730.4244318949</v>
      </c>
      <c r="CS235" s="278">
        <f t="shared" si="1438"/>
        <v>1210280.944768203</v>
      </c>
      <c r="CT235" s="278">
        <f t="shared" si="1438"/>
        <v>1347394.8515082509</v>
      </c>
      <c r="CU235" s="278">
        <f t="shared" si="1439"/>
        <v>991810.11562849081</v>
      </c>
      <c r="CV235" s="278">
        <f t="shared" si="1439"/>
        <v>2110829.1808236986</v>
      </c>
      <c r="CW235" s="278">
        <f t="shared" si="1439"/>
        <v>2252051.4619592773</v>
      </c>
      <c r="CX235" s="278">
        <f t="shared" si="1439"/>
        <v>1906863.4448383113</v>
      </c>
      <c r="CY235" s="278">
        <f t="shared" si="1439"/>
        <v>594734.27041587839</v>
      </c>
      <c r="CZ235" s="278">
        <f t="shared" si="1439"/>
        <v>2332134.7311385348</v>
      </c>
      <c r="DA235" s="278">
        <f t="shared" si="1439"/>
        <v>1865862.8892091159</v>
      </c>
      <c r="DB235" s="278">
        <f t="shared" si="1439"/>
        <v>1273416.8308545561</v>
      </c>
      <c r="DC235" s="278">
        <f t="shared" si="1439"/>
        <v>1434257.0165525931</v>
      </c>
      <c r="DD235" s="278">
        <f t="shared" si="1439"/>
        <v>3041400.3979505375</v>
      </c>
      <c r="DE235" s="76">
        <f t="shared" si="1378"/>
        <v>76353187.995452732</v>
      </c>
      <c r="DF235" s="1"/>
      <c r="DG235" s="281">
        <f t="shared" si="1430"/>
        <v>4293.0167435882022</v>
      </c>
      <c r="DH235" s="281">
        <f t="shared" si="1426"/>
        <v>4633.4127086348899</v>
      </c>
      <c r="DI235" s="281">
        <f t="shared" si="1426"/>
        <v>4892.2590147111368</v>
      </c>
      <c r="DJ235" s="281">
        <f t="shared" si="1426"/>
        <v>4312.188453195301</v>
      </c>
      <c r="DK235" s="281">
        <f t="shared" si="1426"/>
        <v>5262.5704409546224</v>
      </c>
      <c r="DL235" s="281">
        <f t="shared" si="1426"/>
        <v>4308.7361614594292</v>
      </c>
      <c r="DM235" s="281">
        <f t="shared" si="1426"/>
        <v>4323.8333836311967</v>
      </c>
      <c r="DN235" s="281">
        <f t="shared" si="1426"/>
        <v>4327.5423770476955</v>
      </c>
      <c r="DO235" s="281">
        <f t="shared" si="1426"/>
        <v>4328.3586784557592</v>
      </c>
      <c r="DP235" s="281">
        <f t="shared" si="1426"/>
        <v>4293.1235915557563</v>
      </c>
      <c r="DQ235" s="281">
        <f t="shared" si="1426"/>
        <v>4440.6425787296839</v>
      </c>
      <c r="DR235" s="281">
        <f t="shared" ref="DR235:DR243" si="1441">BR235/R235</f>
        <v>4407.3082944566222</v>
      </c>
      <c r="DS235" s="281">
        <f t="shared" ref="DS235:DS243" si="1442">BS235/S235</f>
        <v>4411.4807506031266</v>
      </c>
      <c r="DT235" s="281">
        <f t="shared" ref="DT235:DT243" si="1443">BT235/T235</f>
        <v>5042.8110577780735</v>
      </c>
      <c r="DU235" s="281">
        <f t="shared" ref="DU235:DU243" si="1444">BU235/U235</f>
        <v>4497.2671915747333</v>
      </c>
      <c r="DV235" s="281">
        <f t="shared" ref="DV235:DV243" si="1445">BV235/V235</f>
        <v>4313.4226016535285</v>
      </c>
      <c r="DW235" s="281">
        <f t="shared" ref="DW235:DW243" si="1446">BW235/W235</f>
        <v>4381.6006130297428</v>
      </c>
      <c r="DX235" s="281">
        <f t="shared" ref="DX235:DX243" si="1447">BX235/X235</f>
        <v>5149.6529908446882</v>
      </c>
      <c r="DY235" s="281">
        <f t="shared" ref="DY235:DY243" si="1448">BY235/Y235</f>
        <v>4480.5028189000714</v>
      </c>
      <c r="DZ235" s="281">
        <f t="shared" ref="DZ235:DZ243" si="1449">BZ235/Z235</f>
        <v>4911.5724879959653</v>
      </c>
      <c r="EA235" s="281">
        <f t="shared" ref="EA235:EA243" si="1450">CA235/AA235</f>
        <v>4445.8467852538915</v>
      </c>
      <c r="EB235" s="281">
        <f t="shared" ref="EB235:EB243" si="1451">CB235/AB235</f>
        <v>4518.5870494533656</v>
      </c>
      <c r="EC235" s="281">
        <f t="shared" ref="EC235:EC243" si="1452">CC235/AC235</f>
        <v>4810.3708722799201</v>
      </c>
      <c r="ED235" s="281">
        <f t="shared" ref="ED235:ED243" si="1453">CD235/AD235</f>
        <v>4589.2610717966409</v>
      </c>
      <c r="EE235" s="281">
        <f t="shared" ref="EE235:EE243" si="1454">CE235/AE235</f>
        <v>4826.6634943474173</v>
      </c>
      <c r="EF235" s="281">
        <f t="shared" ref="EF235:EF243" si="1455">CF235/AF235</f>
        <v>4418.4690510782748</v>
      </c>
      <c r="EG235" s="281">
        <f t="shared" ref="EG235:EG243" si="1456">CG235/AG235</f>
        <v>4444.7811560037053</v>
      </c>
      <c r="EH235" s="281">
        <f t="shared" ref="EH235:EH243" si="1457">CH235/AH235</f>
        <v>4563.0519363153344</v>
      </c>
      <c r="EI235" s="281">
        <f t="shared" ref="EI235:EI243" si="1458">CI235/AI235</f>
        <v>4635.3474521303679</v>
      </c>
      <c r="EJ235" s="281">
        <f t="shared" ref="EJ235:EJ243" si="1459">CJ235/AJ235</f>
        <v>5649.7760013126681</v>
      </c>
      <c r="EK235" s="281">
        <f t="shared" ref="EK235:EK243" si="1460">CK235/AK235</f>
        <v>4465.7905603879244</v>
      </c>
      <c r="EL235" s="281">
        <f t="shared" ref="EL235:EL243" si="1461">CL235/AL235</f>
        <v>5622.2333875982567</v>
      </c>
      <c r="EM235" s="281">
        <f t="shared" ref="EM235:EM243" si="1462">CM235/AM235</f>
        <v>4301.1394311443737</v>
      </c>
      <c r="EN235" s="281">
        <f t="shared" ref="EN235:EN243" si="1463">CN235/AN235</f>
        <v>4290.1878146508261</v>
      </c>
      <c r="EO235" s="281">
        <f t="shared" ref="EO235:EO243" si="1464">CO235/AO235</f>
        <v>4349.7412006195527</v>
      </c>
      <c r="EP235" s="281">
        <f t="shared" ref="EP235:EP243" si="1465">CP235/AP235</f>
        <v>4452.6064336652653</v>
      </c>
      <c r="EQ235" s="281">
        <f t="shared" ref="EQ235:EQ243" si="1466">CQ235/AQ235</f>
        <v>5215.7048113133405</v>
      </c>
      <c r="ER235" s="281">
        <f t="shared" ref="ER235:ER243" si="1467">CR235/AR235</f>
        <v>6424.6622622688838</v>
      </c>
      <c r="ES235" s="281">
        <f t="shared" ref="ES235:ES243" si="1468">CS235/AS235</f>
        <v>4605.218896995113</v>
      </c>
      <c r="ET235" s="281">
        <f t="shared" ref="ET235:ET243" si="1469">CT235/AT235</f>
        <v>4441.0558496376661</v>
      </c>
      <c r="EU235" s="281">
        <f t="shared" ref="EU235:EU243" si="1470">CU235/AU235</f>
        <v>6495.6664828408657</v>
      </c>
      <c r="EV235" s="281">
        <f t="shared" ref="EV235:EV243" si="1471">CV235/AV235</f>
        <v>4994.5299280491654</v>
      </c>
      <c r="EW235" s="281">
        <f t="shared" ref="EW235:EW243" si="1472">CW235/AW235</f>
        <v>4361.2609093260035</v>
      </c>
      <c r="EX235" s="281">
        <f t="shared" ref="EX235:EX243" si="1473">CX235/AX235</f>
        <v>4376.8552976548581</v>
      </c>
      <c r="EY235" s="281">
        <f t="shared" ref="EY235:EY243" si="1474">CY235/AY235</f>
        <v>4300.9974058737562</v>
      </c>
      <c r="EZ235" s="281">
        <f t="shared" ref="EZ235:EZ243" si="1475">CZ235/AZ235</f>
        <v>4790.0364337401743</v>
      </c>
      <c r="FA235" s="281">
        <f t="shared" ref="FA235:FA243" si="1476">DA235/BA235</f>
        <v>4417.1002847533027</v>
      </c>
      <c r="FB235" s="281">
        <f t="shared" ref="FB235:FB243" si="1477">DB235/BB235</f>
        <v>4462.5837053832502</v>
      </c>
      <c r="FC235" s="281">
        <f t="shared" ref="FC235:FC243" si="1478">DC235/BC235</f>
        <v>4730.868036779234</v>
      </c>
      <c r="FD235" s="281">
        <f t="shared" ref="FD235:FD243" si="1479">DD235/BD235</f>
        <v>4580.3742277366837</v>
      </c>
      <c r="FE235" s="231">
        <f t="shared" si="1427"/>
        <v>4610.9444997856572</v>
      </c>
    </row>
    <row r="236" spans="1:161">
      <c r="A236" s="1" t="s">
        <v>117</v>
      </c>
      <c r="B236" s="2" t="s">
        <v>369</v>
      </c>
      <c r="C236" s="37" t="s">
        <v>542</v>
      </c>
      <c r="D236" s="1">
        <v>5</v>
      </c>
      <c r="E236" s="2">
        <v>4</v>
      </c>
      <c r="F236" s="96" t="s">
        <v>306</v>
      </c>
      <c r="G236" s="101">
        <f t="shared" si="1440"/>
        <v>218.30192115324706</v>
      </c>
      <c r="H236" s="101">
        <f t="shared" si="1434"/>
        <v>369.31886720191494</v>
      </c>
      <c r="I236" s="101">
        <f t="shared" si="1434"/>
        <v>405.20849853740663</v>
      </c>
      <c r="J236" s="101">
        <f t="shared" si="1434"/>
        <v>191.0623857655836</v>
      </c>
      <c r="K236" s="101">
        <f t="shared" si="1434"/>
        <v>237.55613245258027</v>
      </c>
      <c r="L236" s="101">
        <f t="shared" si="1434"/>
        <v>2545.9123842754157</v>
      </c>
      <c r="M236" s="101">
        <f t="shared" si="1434"/>
        <v>706.60346440356022</v>
      </c>
      <c r="N236" s="101">
        <f t="shared" si="1434"/>
        <v>748.66939175828861</v>
      </c>
      <c r="O236" s="101">
        <f t="shared" si="1434"/>
        <v>485.80119466515964</v>
      </c>
      <c r="P236" s="101">
        <f t="shared" si="1434"/>
        <v>1061.6875493479838</v>
      </c>
      <c r="Q236" s="101">
        <f t="shared" si="1434"/>
        <v>784.69072418751671</v>
      </c>
      <c r="R236" s="101">
        <f t="shared" si="1434"/>
        <v>486.42767306041634</v>
      </c>
      <c r="S236" s="101">
        <f t="shared" si="1434"/>
        <v>665.31697338447157</v>
      </c>
      <c r="T236" s="101">
        <f t="shared" si="1434"/>
        <v>343.90805220368821</v>
      </c>
      <c r="U236" s="101">
        <f t="shared" si="1434"/>
        <v>519.9631420738358</v>
      </c>
      <c r="V236" s="101">
        <f t="shared" si="1434"/>
        <v>1117.7447869486746</v>
      </c>
      <c r="W236" s="101">
        <f t="shared" si="1434"/>
        <v>748.67106283240355</v>
      </c>
      <c r="X236" s="101">
        <f t="shared" si="1434"/>
        <v>343.27586983549133</v>
      </c>
      <c r="Y236" s="101">
        <f t="shared" si="1434"/>
        <v>483.840104574473</v>
      </c>
      <c r="Z236" s="101">
        <f t="shared" si="1434"/>
        <v>447.28305018170954</v>
      </c>
      <c r="AA236" s="101">
        <f t="shared" si="1434"/>
        <v>538.65491402837256</v>
      </c>
      <c r="AB236" s="101">
        <f t="shared" si="1434"/>
        <v>476.94973225818336</v>
      </c>
      <c r="AC236" s="101">
        <f t="shared" si="1434"/>
        <v>485.91757195767678</v>
      </c>
      <c r="AD236" s="101">
        <f t="shared" si="1434"/>
        <v>458.26090240015583</v>
      </c>
      <c r="AE236" s="101">
        <f t="shared" si="1434"/>
        <v>414.23974912892686</v>
      </c>
      <c r="AF236" s="101">
        <f t="shared" si="1434"/>
        <v>807.66685432533393</v>
      </c>
      <c r="AG236" s="101">
        <f t="shared" si="1434"/>
        <v>568.70824594116186</v>
      </c>
      <c r="AH236" s="101">
        <f t="shared" si="1434"/>
        <v>618.95463963096768</v>
      </c>
      <c r="AI236" s="101">
        <f t="shared" si="1434"/>
        <v>372.51699351603088</v>
      </c>
      <c r="AJ236" s="101">
        <f t="shared" si="1434"/>
        <v>580.48823923984594</v>
      </c>
      <c r="AK236" s="101">
        <f t="shared" si="1434"/>
        <v>672.58671811120428</v>
      </c>
      <c r="AL236" s="101">
        <f t="shared" si="1434"/>
        <v>530.7734694549182</v>
      </c>
      <c r="AM236" s="101">
        <f t="shared" si="1434"/>
        <v>383.41066237351237</v>
      </c>
      <c r="AN236" s="101">
        <f t="shared" si="1434"/>
        <v>632.86197478101735</v>
      </c>
      <c r="AO236" s="101">
        <f t="shared" si="1434"/>
        <v>233.70371997972285</v>
      </c>
      <c r="AP236" s="101">
        <f t="shared" si="1434"/>
        <v>598.18456340103955</v>
      </c>
      <c r="AQ236" s="101">
        <f t="shared" si="1434"/>
        <v>405.04905188914768</v>
      </c>
      <c r="AR236" s="101">
        <f t="shared" si="1434"/>
        <v>671.761192811569</v>
      </c>
      <c r="AS236" s="101">
        <f t="shared" si="1434"/>
        <v>453.32287385294796</v>
      </c>
      <c r="AT236" s="101">
        <f t="shared" si="1434"/>
        <v>872.22617241162527</v>
      </c>
      <c r="AU236" s="101">
        <f t="shared" si="1434"/>
        <v>293.87313452390578</v>
      </c>
      <c r="AV236" s="101">
        <f t="shared" si="1434"/>
        <v>1016.2313879472051</v>
      </c>
      <c r="AW236" s="101">
        <f t="shared" si="1434"/>
        <v>890.71334146685365</v>
      </c>
      <c r="AX236" s="101">
        <f t="shared" si="1434"/>
        <v>942.00762323537151</v>
      </c>
      <c r="AY236" s="101">
        <f t="shared" si="1434"/>
        <v>238.5203839603578</v>
      </c>
      <c r="AZ236" s="101">
        <f t="shared" si="1434"/>
        <v>1399.7010402512512</v>
      </c>
      <c r="BA236" s="101">
        <f t="shared" si="1434"/>
        <v>728.64197023224995</v>
      </c>
      <c r="BB236" s="101">
        <f t="shared" si="1434"/>
        <v>492.21622592749634</v>
      </c>
      <c r="BC236" s="101">
        <f t="shared" si="1434"/>
        <v>522.94722768251097</v>
      </c>
      <c r="BD236" s="101">
        <f t="shared" si="1434"/>
        <v>1908.9436183589482</v>
      </c>
      <c r="BE236" s="76">
        <f t="shared" si="1372"/>
        <v>32121.277423923329</v>
      </c>
      <c r="BF236" s="413" t="s">
        <v>144</v>
      </c>
      <c r="BG236" s="278">
        <f t="shared" si="1435"/>
        <v>485039.91112851707</v>
      </c>
      <c r="BH236" s="278">
        <f t="shared" si="1435"/>
        <v>885645.28719446575</v>
      </c>
      <c r="BI236" s="278">
        <f t="shared" si="1435"/>
        <v>1025995.1862060872</v>
      </c>
      <c r="BJ236" s="278">
        <f t="shared" si="1435"/>
        <v>426412.8309870059</v>
      </c>
      <c r="BK236" s="278">
        <f t="shared" si="1435"/>
        <v>647025.65900909901</v>
      </c>
      <c r="BL236" s="278">
        <f t="shared" si="1435"/>
        <v>5677415.6535930764</v>
      </c>
      <c r="BM236" s="278">
        <f t="shared" si="1435"/>
        <v>1581255.4972688884</v>
      </c>
      <c r="BN236" s="278">
        <f t="shared" si="1435"/>
        <v>1676828.8713999139</v>
      </c>
      <c r="BO236" s="278">
        <f t="shared" si="1435"/>
        <v>1088276.2624278655</v>
      </c>
      <c r="BP236" s="278">
        <f t="shared" si="1435"/>
        <v>2358997.3400628199</v>
      </c>
      <c r="BQ236" s="278">
        <f t="shared" si="1436"/>
        <v>1803439.8972956857</v>
      </c>
      <c r="BR236" s="278">
        <f t="shared" si="1436"/>
        <v>1109555.5256413477</v>
      </c>
      <c r="BS236" s="278">
        <f t="shared" si="1436"/>
        <v>1519043.9080534349</v>
      </c>
      <c r="BT236" s="278">
        <f t="shared" si="1436"/>
        <v>897578.36629629123</v>
      </c>
      <c r="BU236" s="278">
        <f t="shared" si="1436"/>
        <v>1210259.7379725778</v>
      </c>
      <c r="BV236" s="278">
        <f t="shared" si="1436"/>
        <v>2495295.5856629619</v>
      </c>
      <c r="BW236" s="278">
        <f t="shared" si="1436"/>
        <v>1697779.0556621288</v>
      </c>
      <c r="BX236" s="278">
        <f t="shared" si="1436"/>
        <v>914910.42671615502</v>
      </c>
      <c r="BY236" s="278">
        <f t="shared" si="1436"/>
        <v>1121982.1661246228</v>
      </c>
      <c r="BZ236" s="278">
        <f t="shared" si="1436"/>
        <v>1136999.6591965607</v>
      </c>
      <c r="CA236" s="278">
        <f t="shared" si="1437"/>
        <v>1239431.2833252219</v>
      </c>
      <c r="CB236" s="278">
        <f t="shared" si="1437"/>
        <v>1115405.028937378</v>
      </c>
      <c r="CC236" s="278">
        <f t="shared" si="1437"/>
        <v>1209757.9958052593</v>
      </c>
      <c r="CD236" s="278">
        <f t="shared" si="1437"/>
        <v>1088461.0833152833</v>
      </c>
      <c r="CE236" s="278">
        <f t="shared" si="1437"/>
        <v>1034799.3027261272</v>
      </c>
      <c r="CF236" s="278">
        <f t="shared" si="1437"/>
        <v>1846976.6853043828</v>
      </c>
      <c r="CG236" s="278">
        <f t="shared" si="1437"/>
        <v>1308269.581584784</v>
      </c>
      <c r="CH236" s="278">
        <f t="shared" si="1437"/>
        <v>1461744.8427509854</v>
      </c>
      <c r="CI236" s="278">
        <f t="shared" si="1437"/>
        <v>893687.57099066488</v>
      </c>
      <c r="CJ236" s="278">
        <f t="shared" si="1437"/>
        <v>1697391.3727106559</v>
      </c>
      <c r="CK236" s="278">
        <f t="shared" si="1438"/>
        <v>1554547.4183244391</v>
      </c>
      <c r="CL236" s="278">
        <f t="shared" si="1438"/>
        <v>1544455.5447020703</v>
      </c>
      <c r="CM236" s="278">
        <f t="shared" si="1438"/>
        <v>853502.98272015469</v>
      </c>
      <c r="CN236" s="278">
        <f t="shared" si="1438"/>
        <v>1405214.5654490963</v>
      </c>
      <c r="CO236" s="278">
        <f t="shared" si="1438"/>
        <v>526121.89922045381</v>
      </c>
      <c r="CP236" s="278">
        <f t="shared" si="1438"/>
        <v>1378500.2419596082</v>
      </c>
      <c r="CQ236" s="278">
        <f t="shared" si="1438"/>
        <v>1093397.205544323</v>
      </c>
      <c r="CR236" s="278">
        <f t="shared" si="1438"/>
        <v>2233688.1959589776</v>
      </c>
      <c r="CS236" s="278">
        <f t="shared" si="1438"/>
        <v>1080476.3046129814</v>
      </c>
      <c r="CT236" s="278">
        <f t="shared" si="1438"/>
        <v>2004807.5287883079</v>
      </c>
      <c r="CU236" s="278">
        <f t="shared" si="1439"/>
        <v>987963.58883140632</v>
      </c>
      <c r="CV236" s="278">
        <f t="shared" si="1439"/>
        <v>2626906.1673368635</v>
      </c>
      <c r="CW236" s="278">
        <f t="shared" si="1439"/>
        <v>2010515.2047007184</v>
      </c>
      <c r="CX236" s="278">
        <f t="shared" si="1439"/>
        <v>2133899.4019892709</v>
      </c>
      <c r="CY236" s="278">
        <f t="shared" si="1439"/>
        <v>530948.0327716124</v>
      </c>
      <c r="CZ236" s="278">
        <f t="shared" si="1439"/>
        <v>3470015.683896652</v>
      </c>
      <c r="DA236" s="278">
        <f t="shared" si="1439"/>
        <v>1665745.9973752466</v>
      </c>
      <c r="DB236" s="278">
        <f t="shared" si="1439"/>
        <v>1136840.7621233936</v>
      </c>
      <c r="DC236" s="278">
        <f t="shared" si="1439"/>
        <v>1280430.5709421756</v>
      </c>
      <c r="DD236" s="278">
        <f t="shared" si="1439"/>
        <v>4525341.9285710081</v>
      </c>
      <c r="DE236" s="76">
        <f t="shared" si="1378"/>
        <v>76698980.801169008</v>
      </c>
      <c r="DF236" s="1"/>
      <c r="DG236" s="281">
        <f t="shared" si="1430"/>
        <v>2221.8765119708728</v>
      </c>
      <c r="DH236" s="281">
        <f t="shared" ref="DH236:DH243" si="1480">BH236/H236</f>
        <v>2398.0504811585038</v>
      </c>
      <c r="DI236" s="281">
        <f t="shared" ref="DI236:DI243" si="1481">BI236/I236</f>
        <v>2532.0179362214758</v>
      </c>
      <c r="DJ236" s="281">
        <f t="shared" ref="DJ236:DJ243" si="1482">BJ236/J236</f>
        <v>2231.7989450324158</v>
      </c>
      <c r="DK236" s="281">
        <f t="shared" ref="DK236:DK243" si="1483">BK236/K236</f>
        <v>2723.6748314138131</v>
      </c>
      <c r="DL236" s="281">
        <f t="shared" ref="DL236:DL243" si="1484">BL236/L236</f>
        <v>2230.0121907804414</v>
      </c>
      <c r="DM236" s="281">
        <f t="shared" ref="DM236:DM243" si="1485">BM236/M236</f>
        <v>2237.8258484815337</v>
      </c>
      <c r="DN236" s="281">
        <f t="shared" ref="DN236:DN243" si="1486">BN236/N236</f>
        <v>2239.7454602248331</v>
      </c>
      <c r="DO236" s="281">
        <f t="shared" ref="DO236:DO243" si="1487">BO236/O236</f>
        <v>2240.1679419046391</v>
      </c>
      <c r="DP236" s="281">
        <f t="shared" ref="DP236:DP243" si="1488">BP236/P236</f>
        <v>2221.9318117760308</v>
      </c>
      <c r="DQ236" s="281">
        <f t="shared" ref="DQ236:DQ243" si="1489">BQ236/Q236</f>
        <v>2298.2811465791196</v>
      </c>
      <c r="DR236" s="281">
        <f t="shared" si="1441"/>
        <v>2281.0287882275488</v>
      </c>
      <c r="DS236" s="281">
        <f t="shared" si="1442"/>
        <v>2283.1882678808706</v>
      </c>
      <c r="DT236" s="281">
        <f t="shared" si="1443"/>
        <v>2609.9370472566829</v>
      </c>
      <c r="DU236" s="281">
        <f t="shared" si="1444"/>
        <v>2327.5875538899613</v>
      </c>
      <c r="DV236" s="281">
        <f t="shared" si="1445"/>
        <v>2232.4376859541039</v>
      </c>
      <c r="DW236" s="281">
        <f t="shared" si="1446"/>
        <v>2267.7236238288956</v>
      </c>
      <c r="DX236" s="281">
        <f t="shared" si="1447"/>
        <v>2665.2337292295233</v>
      </c>
      <c r="DY236" s="281">
        <f t="shared" si="1448"/>
        <v>2318.9110524671823</v>
      </c>
      <c r="DZ236" s="281">
        <f t="shared" si="1449"/>
        <v>2542.0137399229698</v>
      </c>
      <c r="EA236" s="281">
        <f t="shared" si="1450"/>
        <v>2300.9746148160775</v>
      </c>
      <c r="EB236" s="281">
        <f t="shared" si="1451"/>
        <v>2338.6217739474164</v>
      </c>
      <c r="EC236" s="281">
        <f t="shared" si="1452"/>
        <v>2489.6362379556604</v>
      </c>
      <c r="ED236" s="281">
        <f t="shared" si="1453"/>
        <v>2375.1995372383599</v>
      </c>
      <c r="EE236" s="281">
        <f t="shared" si="1454"/>
        <v>2498.0685820279864</v>
      </c>
      <c r="EF236" s="281">
        <f t="shared" si="1455"/>
        <v>2286.8051046210294</v>
      </c>
      <c r="EG236" s="281">
        <f t="shared" si="1456"/>
        <v>2300.4230920192012</v>
      </c>
      <c r="EH236" s="281">
        <f t="shared" si="1457"/>
        <v>2361.6348422923284</v>
      </c>
      <c r="EI236" s="281">
        <f t="shared" si="1458"/>
        <v>2399.0518192352101</v>
      </c>
      <c r="EJ236" s="281">
        <f t="shared" si="1459"/>
        <v>2924.075386838851</v>
      </c>
      <c r="EK236" s="281">
        <f t="shared" si="1460"/>
        <v>2311.2966350123688</v>
      </c>
      <c r="EL236" s="281">
        <f t="shared" si="1461"/>
        <v>2909.8205422515948</v>
      </c>
      <c r="EM236" s="281">
        <f t="shared" si="1462"/>
        <v>2226.0804575348143</v>
      </c>
      <c r="EN236" s="281">
        <f t="shared" si="1463"/>
        <v>2220.4123828664665</v>
      </c>
      <c r="EO236" s="281">
        <f t="shared" si="1464"/>
        <v>2251.2345942379625</v>
      </c>
      <c r="EP236" s="281">
        <f t="shared" si="1465"/>
        <v>2304.4731113120069</v>
      </c>
      <c r="EQ236" s="281">
        <f t="shared" si="1466"/>
        <v>2699.4192442735548</v>
      </c>
      <c r="ER236" s="281">
        <f t="shared" si="1467"/>
        <v>3325.1224093642063</v>
      </c>
      <c r="ES236" s="281">
        <f t="shared" si="1468"/>
        <v>2383.4586051871579</v>
      </c>
      <c r="ET236" s="281">
        <f t="shared" si="1469"/>
        <v>2298.4950374112245</v>
      </c>
      <c r="EU236" s="281">
        <f t="shared" si="1470"/>
        <v>3361.8710687248554</v>
      </c>
      <c r="EV236" s="281">
        <f t="shared" si="1471"/>
        <v>2584.9488595734415</v>
      </c>
      <c r="EW236" s="281">
        <f t="shared" si="1472"/>
        <v>2257.1966884314779</v>
      </c>
      <c r="EX236" s="281">
        <f t="shared" si="1473"/>
        <v>2265.2676574530133</v>
      </c>
      <c r="EY236" s="281">
        <f t="shared" si="1474"/>
        <v>2226.0069515058981</v>
      </c>
      <c r="EZ236" s="281">
        <f t="shared" si="1475"/>
        <v>2479.1120275753829</v>
      </c>
      <c r="FA236" s="281">
        <f t="shared" si="1476"/>
        <v>2286.0966914166374</v>
      </c>
      <c r="FB236" s="281">
        <f t="shared" si="1477"/>
        <v>2309.6369080097143</v>
      </c>
      <c r="FC236" s="281">
        <f t="shared" si="1478"/>
        <v>2448.4890695692607</v>
      </c>
      <c r="FD236" s="281">
        <f t="shared" si="1479"/>
        <v>2370.6000979019409</v>
      </c>
      <c r="FE236" s="231">
        <f t="shared" si="1427"/>
        <v>2387.7936044985881</v>
      </c>
    </row>
    <row r="237" spans="1:161">
      <c r="A237" s="384" t="s">
        <v>117</v>
      </c>
      <c r="B237" s="385" t="s">
        <v>296</v>
      </c>
      <c r="C237" s="386" t="s">
        <v>542</v>
      </c>
      <c r="D237" s="384">
        <v>5</v>
      </c>
      <c r="E237" s="385">
        <v>4</v>
      </c>
      <c r="F237" s="405" t="s">
        <v>306</v>
      </c>
      <c r="G237" s="406">
        <f t="shared" si="1440"/>
        <v>106.8200211228218</v>
      </c>
      <c r="H237" s="406">
        <f t="shared" si="1434"/>
        <v>180.71599639231272</v>
      </c>
      <c r="I237" s="406">
        <f t="shared" si="1434"/>
        <v>198.27759711984936</v>
      </c>
      <c r="J237" s="406">
        <f t="shared" si="1434"/>
        <v>93.491106149858865</v>
      </c>
      <c r="K237" s="406">
        <f t="shared" si="1434"/>
        <v>116.24153810642272</v>
      </c>
      <c r="L237" s="406">
        <f t="shared" si="1434"/>
        <v>1819.4221845721272</v>
      </c>
      <c r="M237" s="406">
        <f t="shared" si="1434"/>
        <v>345.7569067386313</v>
      </c>
      <c r="N237" s="406">
        <f t="shared" si="1434"/>
        <v>366.34070748965109</v>
      </c>
      <c r="O237" s="406">
        <f t="shared" si="1434"/>
        <v>347.74144550429799</v>
      </c>
      <c r="P237" s="406">
        <f t="shared" si="1434"/>
        <v>519.50750523892839</v>
      </c>
      <c r="Q237" s="406">
        <f t="shared" si="1434"/>
        <v>383.96675251314468</v>
      </c>
      <c r="R237" s="406">
        <f t="shared" si="1434"/>
        <v>238.01995894741952</v>
      </c>
      <c r="S237" s="406">
        <f t="shared" si="1434"/>
        <v>325.55450165008335</v>
      </c>
      <c r="T237" s="406">
        <f t="shared" si="1434"/>
        <v>168.28191527878374</v>
      </c>
      <c r="U237" s="406">
        <f t="shared" si="1434"/>
        <v>254.42961530524178</v>
      </c>
      <c r="V237" s="406">
        <f t="shared" si="1434"/>
        <v>546.93756757167876</v>
      </c>
      <c r="W237" s="406">
        <f t="shared" si="1434"/>
        <v>366.34152518365613</v>
      </c>
      <c r="X237" s="406">
        <f t="shared" si="1434"/>
        <v>167.97257428184008</v>
      </c>
      <c r="Y237" s="406">
        <f t="shared" si="1434"/>
        <v>236.75380371220683</v>
      </c>
      <c r="Z237" s="406">
        <f t="shared" si="1434"/>
        <v>218.86561792898658</v>
      </c>
      <c r="AA237" s="406">
        <f t="shared" si="1434"/>
        <v>263.57591811585667</v>
      </c>
      <c r="AB237" s="406">
        <f t="shared" si="1434"/>
        <v>233.38219015753958</v>
      </c>
      <c r="AC237" s="406">
        <f t="shared" si="1434"/>
        <v>237.77035504892177</v>
      </c>
      <c r="AD237" s="406">
        <f t="shared" si="1434"/>
        <v>224.23732698066488</v>
      </c>
      <c r="AE237" s="406">
        <f t="shared" si="1434"/>
        <v>202.69679038143533</v>
      </c>
      <c r="AF237" s="406">
        <f t="shared" si="1434"/>
        <v>395.20948777482579</v>
      </c>
      <c r="AG237" s="406">
        <f t="shared" si="1434"/>
        <v>278.28168677229371</v>
      </c>
      <c r="AH237" s="406">
        <f t="shared" si="1434"/>
        <v>302.86837298621276</v>
      </c>
      <c r="AI237" s="406">
        <f t="shared" si="1434"/>
        <v>182.28091125253297</v>
      </c>
      <c r="AJ237" s="406">
        <f t="shared" si="1434"/>
        <v>284.04590142667928</v>
      </c>
      <c r="AK237" s="406">
        <f t="shared" si="1434"/>
        <v>329.11175062510222</v>
      </c>
      <c r="AL237" s="406">
        <f t="shared" si="1434"/>
        <v>259.71935070056702</v>
      </c>
      <c r="AM237" s="406">
        <f t="shared" si="1434"/>
        <v>187.6114274995445</v>
      </c>
      <c r="AN237" s="406">
        <f t="shared" si="1434"/>
        <v>309.6735436720337</v>
      </c>
      <c r="AO237" s="406">
        <f t="shared" si="1434"/>
        <v>114.35646636930511</v>
      </c>
      <c r="AP237" s="406">
        <f t="shared" si="1434"/>
        <v>370.50739217071089</v>
      </c>
      <c r="AQ237" s="406">
        <f t="shared" si="1434"/>
        <v>198.19957630241913</v>
      </c>
      <c r="AR237" s="406">
        <f t="shared" si="1434"/>
        <v>429.05142021460176</v>
      </c>
      <c r="AS237" s="406">
        <f t="shared" si="1434"/>
        <v>221.82103897490072</v>
      </c>
      <c r="AT237" s="406">
        <f t="shared" si="1434"/>
        <v>645.10351723460292</v>
      </c>
      <c r="AU237" s="406">
        <f t="shared" si="1434"/>
        <v>162.88089672505868</v>
      </c>
      <c r="AV237" s="406">
        <f t="shared" si="1434"/>
        <v>676.98509800774832</v>
      </c>
      <c r="AW237" s="406">
        <f t="shared" si="1434"/>
        <v>435.84599460797347</v>
      </c>
      <c r="AX237" s="406">
        <f t="shared" si="1434"/>
        <v>580.14751575009768</v>
      </c>
      <c r="AY237" s="406">
        <f t="shared" si="1434"/>
        <v>116.71336797344529</v>
      </c>
      <c r="AZ237" s="406">
        <f t="shared" si="1434"/>
        <v>1035.226977478141</v>
      </c>
      <c r="BA237" s="406">
        <f t="shared" si="1434"/>
        <v>356.54084141817782</v>
      </c>
      <c r="BB237" s="406">
        <f t="shared" si="1434"/>
        <v>240.85242755908166</v>
      </c>
      <c r="BC237" s="406">
        <f t="shared" si="1434"/>
        <v>255.88979525266063</v>
      </c>
      <c r="BD237" s="406">
        <f t="shared" si="1434"/>
        <v>1411.8657308814932</v>
      </c>
      <c r="BE237" s="407">
        <f t="shared" si="1372"/>
        <v>17943.891911122577</v>
      </c>
      <c r="BF237" s="414" t="s">
        <v>145</v>
      </c>
      <c r="BG237" s="406">
        <f t="shared" si="1435"/>
        <v>64647.348831583091</v>
      </c>
      <c r="BH237" s="406">
        <f t="shared" si="1435"/>
        <v>118041.04880585357</v>
      </c>
      <c r="BI237" s="406">
        <f t="shared" si="1435"/>
        <v>136747.23910423848</v>
      </c>
      <c r="BJ237" s="406">
        <f t="shared" si="1435"/>
        <v>56833.382982737196</v>
      </c>
      <c r="BK237" s="406">
        <f t="shared" si="1435"/>
        <v>86237.219909648164</v>
      </c>
      <c r="BL237" s="406">
        <f t="shared" si="1435"/>
        <v>1105143.986552617</v>
      </c>
      <c r="BM237" s="406">
        <f t="shared" si="1435"/>
        <v>210753.74083332837</v>
      </c>
      <c r="BN237" s="406">
        <f t="shared" si="1435"/>
        <v>223492.00239635026</v>
      </c>
      <c r="BO237" s="406">
        <f t="shared" si="1435"/>
        <v>212185.24223403761</v>
      </c>
      <c r="BP237" s="406">
        <f t="shared" si="1435"/>
        <v>314413.14505644969</v>
      </c>
      <c r="BQ237" s="406">
        <f t="shared" si="1436"/>
        <v>240367.04086063808</v>
      </c>
      <c r="BR237" s="406">
        <f t="shared" si="1436"/>
        <v>147884.37295243732</v>
      </c>
      <c r="BS237" s="406">
        <f t="shared" si="1436"/>
        <v>202462.02252911482</v>
      </c>
      <c r="BT237" s="406">
        <f t="shared" si="1436"/>
        <v>119631.51983644512</v>
      </c>
      <c r="BU237" s="406">
        <f t="shared" si="1436"/>
        <v>161306.48563640134</v>
      </c>
      <c r="BV237" s="406">
        <f t="shared" si="1436"/>
        <v>332579.32071804453</v>
      </c>
      <c r="BW237" s="406">
        <f t="shared" si="1436"/>
        <v>226284.29605922461</v>
      </c>
      <c r="BX237" s="406">
        <f t="shared" si="1436"/>
        <v>121941.58078241156</v>
      </c>
      <c r="BY237" s="406">
        <f t="shared" si="1436"/>
        <v>149540.62709502509</v>
      </c>
      <c r="BZ237" s="406">
        <f t="shared" si="1436"/>
        <v>151542.19663790785</v>
      </c>
      <c r="CA237" s="406">
        <f t="shared" si="1437"/>
        <v>165194.54314486688</v>
      </c>
      <c r="CB237" s="406">
        <f t="shared" si="1437"/>
        <v>148664.00957901956</v>
      </c>
      <c r="CC237" s="406">
        <f t="shared" si="1437"/>
        <v>161239.61216852799</v>
      </c>
      <c r="CD237" s="406">
        <f t="shared" si="1437"/>
        <v>145072.85220914852</v>
      </c>
      <c r="CE237" s="406">
        <f t="shared" si="1437"/>
        <v>137920.67407065333</v>
      </c>
      <c r="CF237" s="406">
        <f t="shared" si="1437"/>
        <v>246169.73432323686</v>
      </c>
      <c r="CG237" s="406">
        <f t="shared" si="1437"/>
        <v>174369.4860278237</v>
      </c>
      <c r="CH237" s="406">
        <f t="shared" si="1437"/>
        <v>194825.05786426322</v>
      </c>
      <c r="CI237" s="406">
        <f t="shared" si="1437"/>
        <v>119112.94477574572</v>
      </c>
      <c r="CJ237" s="406">
        <f t="shared" si="1437"/>
        <v>226232.62469275563</v>
      </c>
      <c r="CK237" s="406">
        <f t="shared" si="1438"/>
        <v>207194.02037212747</v>
      </c>
      <c r="CL237" s="406">
        <f t="shared" si="1438"/>
        <v>205848.94987491489</v>
      </c>
      <c r="CM237" s="406">
        <f t="shared" si="1438"/>
        <v>113757.04099138919</v>
      </c>
      <c r="CN237" s="406">
        <f t="shared" si="1438"/>
        <v>187290.55921284598</v>
      </c>
      <c r="CO237" s="406">
        <f t="shared" si="1438"/>
        <v>70122.860338863247</v>
      </c>
      <c r="CP237" s="406">
        <f t="shared" si="1438"/>
        <v>232566.23608027131</v>
      </c>
      <c r="CQ237" s="406">
        <f t="shared" si="1438"/>
        <v>145730.75109188916</v>
      </c>
      <c r="CR237" s="406">
        <f t="shared" si="1438"/>
        <v>388593.1346335666</v>
      </c>
      <c r="CS237" s="406">
        <f t="shared" si="1438"/>
        <v>144008.62066393456</v>
      </c>
      <c r="CT237" s="406">
        <f t="shared" si="1438"/>
        <v>403878.86026322586</v>
      </c>
      <c r="CU237" s="406">
        <f t="shared" si="1439"/>
        <v>149152.09135074815</v>
      </c>
      <c r="CV237" s="406">
        <f t="shared" si="1439"/>
        <v>476660.54617002391</v>
      </c>
      <c r="CW237" s="406">
        <f t="shared" si="1439"/>
        <v>267966.56272487767</v>
      </c>
      <c r="CX237" s="406">
        <f t="shared" si="1439"/>
        <v>357961.32180692814</v>
      </c>
      <c r="CY237" s="406">
        <f t="shared" si="1439"/>
        <v>70766.099651817232</v>
      </c>
      <c r="CZ237" s="406">
        <f t="shared" si="1439"/>
        <v>699052.63192758185</v>
      </c>
      <c r="DA237" s="406">
        <f t="shared" si="1439"/>
        <v>222014.84885353723</v>
      </c>
      <c r="DB237" s="406">
        <f t="shared" si="1439"/>
        <v>151521.01843322493</v>
      </c>
      <c r="DC237" s="406">
        <f t="shared" si="1439"/>
        <v>170659.0321232127</v>
      </c>
      <c r="DD237" s="406">
        <f t="shared" si="1439"/>
        <v>911653.5698153975</v>
      </c>
      <c r="DE237" s="407">
        <f t="shared" si="1378"/>
        <v>11677234.115050912</v>
      </c>
      <c r="DF237" s="384"/>
      <c r="DG237" s="411">
        <f t="shared" si="1430"/>
        <v>605.19880217259538</v>
      </c>
      <c r="DH237" s="411">
        <f t="shared" si="1480"/>
        <v>653.18539123454593</v>
      </c>
      <c r="DI237" s="411">
        <f t="shared" si="1481"/>
        <v>689.6756925169982</v>
      </c>
      <c r="DJ237" s="411">
        <f t="shared" si="1482"/>
        <v>607.90149270068287</v>
      </c>
      <c r="DK237" s="411">
        <f t="shared" si="1483"/>
        <v>741.87954938014775</v>
      </c>
      <c r="DL237" s="411">
        <f t="shared" si="1484"/>
        <v>607.41481329827434</v>
      </c>
      <c r="DM237" s="411">
        <f t="shared" si="1485"/>
        <v>609.54311172341625</v>
      </c>
      <c r="DN237" s="411">
        <f t="shared" si="1486"/>
        <v>610.06597909314723</v>
      </c>
      <c r="DO237" s="411">
        <f t="shared" si="1487"/>
        <v>610.18105542847945</v>
      </c>
      <c r="DP237" s="411">
        <f t="shared" si="1488"/>
        <v>605.21386483501703</v>
      </c>
      <c r="DQ237" s="411">
        <f t="shared" si="1489"/>
        <v>626.01003677371614</v>
      </c>
      <c r="DR237" s="411">
        <f t="shared" si="1441"/>
        <v>621.31080774241343</v>
      </c>
      <c r="DS237" s="411">
        <f t="shared" si="1442"/>
        <v>621.89901077370951</v>
      </c>
      <c r="DT237" s="411">
        <f t="shared" si="1443"/>
        <v>710.89944298683497</v>
      </c>
      <c r="DU237" s="411">
        <f t="shared" si="1444"/>
        <v>633.99256978351491</v>
      </c>
      <c r="DV237" s="411">
        <f t="shared" si="1445"/>
        <v>608.07547412522263</v>
      </c>
      <c r="DW237" s="411">
        <f t="shared" si="1446"/>
        <v>617.68672264434849</v>
      </c>
      <c r="DX237" s="411">
        <f t="shared" si="1447"/>
        <v>725.96125470939432</v>
      </c>
      <c r="DY237" s="411">
        <f t="shared" si="1448"/>
        <v>631.62924840187009</v>
      </c>
      <c r="DZ237" s="411">
        <f t="shared" si="1449"/>
        <v>692.39836787465367</v>
      </c>
      <c r="EA237" s="411">
        <f t="shared" si="1450"/>
        <v>626.74368859545984</v>
      </c>
      <c r="EB237" s="411">
        <f t="shared" si="1451"/>
        <v>636.99809089402731</v>
      </c>
      <c r="EC237" s="411">
        <f t="shared" si="1452"/>
        <v>678.13168775961401</v>
      </c>
      <c r="ED237" s="411">
        <f t="shared" si="1453"/>
        <v>646.96120919091049</v>
      </c>
      <c r="EE237" s="411">
        <f t="shared" si="1454"/>
        <v>680.42850511403685</v>
      </c>
      <c r="EF237" s="411">
        <f t="shared" si="1455"/>
        <v>622.88417140302636</v>
      </c>
      <c r="EG237" s="411">
        <f t="shared" si="1456"/>
        <v>626.59346380382897</v>
      </c>
      <c r="EH237" s="411">
        <f t="shared" si="1457"/>
        <v>643.2664326860305</v>
      </c>
      <c r="EI237" s="411">
        <f t="shared" si="1458"/>
        <v>653.45813753764924</v>
      </c>
      <c r="EJ237" s="411">
        <f t="shared" si="1459"/>
        <v>796.46502046484568</v>
      </c>
      <c r="EK237" s="411">
        <f t="shared" si="1460"/>
        <v>629.55521940067808</v>
      </c>
      <c r="EL237" s="411">
        <f t="shared" si="1461"/>
        <v>792.58225973404717</v>
      </c>
      <c r="EM237" s="411">
        <f t="shared" si="1462"/>
        <v>606.34388058086381</v>
      </c>
      <c r="EN237" s="411">
        <f t="shared" si="1463"/>
        <v>604.79999999999995</v>
      </c>
      <c r="EO237" s="411">
        <f t="shared" si="1464"/>
        <v>613.1954105018167</v>
      </c>
      <c r="EP237" s="411">
        <f t="shared" si="1465"/>
        <v>627.69661549186219</v>
      </c>
      <c r="EQ237" s="411">
        <f t="shared" si="1466"/>
        <v>735.27276803825555</v>
      </c>
      <c r="ER237" s="411">
        <f t="shared" si="1467"/>
        <v>905.7029445076796</v>
      </c>
      <c r="ES237" s="411">
        <f t="shared" si="1468"/>
        <v>649.21082927679049</v>
      </c>
      <c r="ET237" s="411">
        <f t="shared" si="1469"/>
        <v>626.06829675112192</v>
      </c>
      <c r="EU237" s="411">
        <f t="shared" si="1470"/>
        <v>915.71261178967711</v>
      </c>
      <c r="EV237" s="411">
        <f t="shared" si="1471"/>
        <v>704.09311456449279</v>
      </c>
      <c r="EW237" s="411">
        <f t="shared" si="1472"/>
        <v>614.81937666056376</v>
      </c>
      <c r="EX237" s="411">
        <f t="shared" si="1473"/>
        <v>617.0177620154152</v>
      </c>
      <c r="EY237" s="411">
        <f t="shared" si="1474"/>
        <v>606.32385887380087</v>
      </c>
      <c r="EZ237" s="411">
        <f t="shared" si="1475"/>
        <v>675.26508402099921</v>
      </c>
      <c r="FA237" s="411">
        <f t="shared" si="1476"/>
        <v>622.69121251425327</v>
      </c>
      <c r="FB237" s="411">
        <f t="shared" si="1477"/>
        <v>629.10313991357418</v>
      </c>
      <c r="FC237" s="411">
        <f t="shared" si="1478"/>
        <v>666.92394651653569</v>
      </c>
      <c r="FD237" s="411">
        <f t="shared" si="1479"/>
        <v>645.7084054630393</v>
      </c>
      <c r="FE237" s="412">
        <f t="shared" si="1427"/>
        <v>650.76373469529995</v>
      </c>
    </row>
    <row r="238" spans="1:161">
      <c r="A238" s="1" t="s">
        <v>117</v>
      </c>
      <c r="B238" s="2" t="s">
        <v>271</v>
      </c>
      <c r="C238" s="37" t="s">
        <v>477</v>
      </c>
      <c r="D238" s="1">
        <v>6</v>
      </c>
      <c r="E238" s="2">
        <v>4</v>
      </c>
      <c r="F238" s="96" t="s">
        <v>306</v>
      </c>
      <c r="G238" s="101">
        <f>G208</f>
        <v>4.6941380996285051</v>
      </c>
      <c r="H238" s="101">
        <f t="shared" ref="H238:BD243" si="1490">H208</f>
        <v>0.90402797420120073</v>
      </c>
      <c r="I238" s="101">
        <f t="shared" si="1490"/>
        <v>2.7760261652870719</v>
      </c>
      <c r="J238" s="101">
        <f t="shared" si="1490"/>
        <v>1.8845843421376052</v>
      </c>
      <c r="K238" s="101">
        <f t="shared" si="1490"/>
        <v>0.93991980658206997</v>
      </c>
      <c r="L238" s="101">
        <f t="shared" si="1490"/>
        <v>213.83243836561522</v>
      </c>
      <c r="M238" s="101">
        <f t="shared" si="1490"/>
        <v>6.4349827214217195</v>
      </c>
      <c r="N238" s="101">
        <f t="shared" si="1490"/>
        <v>7.5399278932941405</v>
      </c>
      <c r="O238" s="101">
        <f t="shared" si="1490"/>
        <v>11.641432929700805</v>
      </c>
      <c r="P238" s="101">
        <f t="shared" si="1490"/>
        <v>26.329410656241812</v>
      </c>
      <c r="Q238" s="101">
        <f t="shared" si="1490"/>
        <v>14.532796434575873</v>
      </c>
      <c r="R238" s="101">
        <f t="shared" si="1490"/>
        <v>3.8947270364816378</v>
      </c>
      <c r="S238" s="101">
        <f t="shared" si="1490"/>
        <v>29.078500217302548</v>
      </c>
      <c r="T238" s="101">
        <f t="shared" si="1490"/>
        <v>0.92877443555290284</v>
      </c>
      <c r="U238" s="101">
        <f t="shared" si="1490"/>
        <v>10.806420157757127</v>
      </c>
      <c r="V238" s="101">
        <f t="shared" si="1490"/>
        <v>275.54465825730341</v>
      </c>
      <c r="W238" s="101">
        <f t="shared" si="1490"/>
        <v>15.336491852763892</v>
      </c>
      <c r="X238" s="101">
        <f t="shared" si="1490"/>
        <v>2.75062728536561</v>
      </c>
      <c r="Y238" s="101">
        <f t="shared" si="1490"/>
        <v>0.91889121640530624</v>
      </c>
      <c r="Z238" s="101">
        <f t="shared" si="1490"/>
        <v>9.9465284596763457</v>
      </c>
      <c r="AA238" s="101">
        <f t="shared" si="1490"/>
        <v>7.1713342145928465</v>
      </c>
      <c r="AB238" s="101">
        <f t="shared" si="1490"/>
        <v>13.381057397919747</v>
      </c>
      <c r="AC238" s="101">
        <f t="shared" si="1490"/>
        <v>5.4485615457780936</v>
      </c>
      <c r="AD238" s="101">
        <f t="shared" si="1490"/>
        <v>4.6940441007736187</v>
      </c>
      <c r="AE238" s="101">
        <f t="shared" si="1490"/>
        <v>2.7192072446868139</v>
      </c>
      <c r="AF238" s="101">
        <f t="shared" si="1490"/>
        <v>10.512861917700773</v>
      </c>
      <c r="AG238" s="101">
        <f t="shared" si="1490"/>
        <v>3.8258144982134481</v>
      </c>
      <c r="AH238" s="101">
        <f t="shared" si="1490"/>
        <v>7.2327194415357123</v>
      </c>
      <c r="AI238" s="101">
        <f t="shared" si="1490"/>
        <v>6.3537635005678705</v>
      </c>
      <c r="AJ238" s="101">
        <f t="shared" si="1490"/>
        <v>7.6327780475366147</v>
      </c>
      <c r="AK238" s="101">
        <f t="shared" si="1490"/>
        <v>35.662303994473312</v>
      </c>
      <c r="AL238" s="101">
        <f t="shared" si="1490"/>
        <v>12.392105524460309</v>
      </c>
      <c r="AM238" s="101">
        <f t="shared" si="1490"/>
        <v>7.8630623448367443</v>
      </c>
      <c r="AN238" s="101">
        <f t="shared" si="1490"/>
        <v>40.321584573400649</v>
      </c>
      <c r="AO238" s="101">
        <f t="shared" si="1490"/>
        <v>2.8757340408760661</v>
      </c>
      <c r="AP238" s="101">
        <f t="shared" si="1490"/>
        <v>7.926198659264176</v>
      </c>
      <c r="AQ238" s="101">
        <f t="shared" si="1490"/>
        <v>0</v>
      </c>
      <c r="AR238" s="101">
        <f t="shared" si="1490"/>
        <v>4.9593615630090584</v>
      </c>
      <c r="AS238" s="101">
        <f t="shared" si="1490"/>
        <v>1.9891003071942359</v>
      </c>
      <c r="AT238" s="101">
        <f t="shared" si="1490"/>
        <v>5.9416299530852887</v>
      </c>
      <c r="AU238" s="101">
        <f t="shared" si="1490"/>
        <v>0.98481606728330406</v>
      </c>
      <c r="AV238" s="101">
        <f t="shared" si="1490"/>
        <v>8.9319845282375141</v>
      </c>
      <c r="AW238" s="101">
        <f t="shared" si="1490"/>
        <v>81.868945344784265</v>
      </c>
      <c r="AX238" s="101">
        <f t="shared" si="1490"/>
        <v>29.483924987243675</v>
      </c>
      <c r="AY238" s="101">
        <f t="shared" si="1490"/>
        <v>13.149898320781233</v>
      </c>
      <c r="AZ238" s="101">
        <f t="shared" si="1490"/>
        <v>1.8952549970126868</v>
      </c>
      <c r="BA238" s="101">
        <f t="shared" si="1490"/>
        <v>30.146521263596043</v>
      </c>
      <c r="BB238" s="101">
        <f t="shared" si="1490"/>
        <v>19.826251181071907</v>
      </c>
      <c r="BC238" s="101">
        <f t="shared" si="1490"/>
        <v>5.7619570238472146</v>
      </c>
      <c r="BD238" s="101">
        <f t="shared" si="1490"/>
        <v>53.475867923360582</v>
      </c>
      <c r="BE238" s="76">
        <f t="shared" si="1372"/>
        <v>1075.1439488144188</v>
      </c>
      <c r="BF238" s="413" t="s">
        <v>142</v>
      </c>
      <c r="BG238" s="101">
        <f t="shared" ref="BG238:BP243" si="1491">(BG208*(1.512+BG$224))+(G238*DG$186)</f>
        <v>530062.59387540922</v>
      </c>
      <c r="BH238" s="278">
        <f t="shared" si="1491"/>
        <v>101093.23466186819</v>
      </c>
      <c r="BI238" s="278">
        <f t="shared" si="1491"/>
        <v>620171.52953124675</v>
      </c>
      <c r="BJ238" s="278">
        <f t="shared" si="1491"/>
        <v>156322.8010556043</v>
      </c>
      <c r="BK238" s="278">
        <f t="shared" si="1491"/>
        <v>314536.13921280799</v>
      </c>
      <c r="BL238" s="278">
        <f t="shared" si="1491"/>
        <v>98554759.222576037</v>
      </c>
      <c r="BM238" s="278">
        <f t="shared" si="1491"/>
        <v>1195247.5512695771</v>
      </c>
      <c r="BN238" s="278">
        <f t="shared" si="1491"/>
        <v>888874.25143923156</v>
      </c>
      <c r="BO238" s="278">
        <f t="shared" si="1491"/>
        <v>1928454.2172351331</v>
      </c>
      <c r="BP238" s="278">
        <f t="shared" si="1491"/>
        <v>9132767.5607364476</v>
      </c>
      <c r="BQ238" s="278">
        <f t="shared" ref="BQ238:BZ243" si="1492">(BQ208*(1.512+BQ$224))+(Q238*DQ$186)</f>
        <v>3123559.8349194103</v>
      </c>
      <c r="BR238" s="278">
        <f t="shared" si="1492"/>
        <v>489783.88098186255</v>
      </c>
      <c r="BS238" s="278">
        <f t="shared" si="1492"/>
        <v>7242055.6365137836</v>
      </c>
      <c r="BT238" s="278">
        <f t="shared" si="1492"/>
        <v>86412.211831629291</v>
      </c>
      <c r="BU238" s="278">
        <f t="shared" si="1492"/>
        <v>3530372.5767032807</v>
      </c>
      <c r="BV238" s="278">
        <f t="shared" si="1492"/>
        <v>99876403.78037256</v>
      </c>
      <c r="BW238" s="278">
        <f t="shared" si="1492"/>
        <v>2387568.8816160206</v>
      </c>
      <c r="BX238" s="278">
        <f t="shared" si="1492"/>
        <v>344333.28508151846</v>
      </c>
      <c r="BY238" s="278">
        <f t="shared" si="1492"/>
        <v>155124.5763676546</v>
      </c>
      <c r="BZ238" s="278">
        <f t="shared" si="1492"/>
        <v>2234278.5429229932</v>
      </c>
      <c r="CA238" s="278">
        <f t="shared" ref="CA238:CJ243" si="1493">(CA208*(1.512+CA$224))+(AA238*EA$186)</f>
        <v>812049.93770162098</v>
      </c>
      <c r="CB238" s="278">
        <f t="shared" si="1493"/>
        <v>3451557.6500353431</v>
      </c>
      <c r="CC238" s="278">
        <f t="shared" si="1493"/>
        <v>1567284.3381189043</v>
      </c>
      <c r="CD238" s="278">
        <f t="shared" si="1493"/>
        <v>521800.12308665429</v>
      </c>
      <c r="CE238" s="278">
        <f t="shared" si="1493"/>
        <v>534747.72780979017</v>
      </c>
      <c r="CF238" s="278">
        <f t="shared" si="1493"/>
        <v>1442223.3419789588</v>
      </c>
      <c r="CG238" s="278">
        <f t="shared" si="1493"/>
        <v>378238.00247154309</v>
      </c>
      <c r="CH238" s="278">
        <f t="shared" si="1493"/>
        <v>1050331.2310924418</v>
      </c>
      <c r="CI238" s="278">
        <f t="shared" si="1493"/>
        <v>670702.39141143789</v>
      </c>
      <c r="CJ238" s="278">
        <f t="shared" si="1493"/>
        <v>2818628.5630296823</v>
      </c>
      <c r="CK238" s="278">
        <f t="shared" ref="CK238:CT243" si="1494">(CK208*(1.512+CK$224))+(AK238*EK$186)</f>
        <v>13609721.51956648</v>
      </c>
      <c r="CL238" s="278">
        <f t="shared" si="1494"/>
        <v>2401914.0303135118</v>
      </c>
      <c r="CM238" s="278">
        <f t="shared" si="1494"/>
        <v>1159642.0418586959</v>
      </c>
      <c r="CN238" s="278">
        <f t="shared" si="1494"/>
        <v>7417546.4103543125</v>
      </c>
      <c r="CO238" s="278">
        <f t="shared" si="1494"/>
        <v>1363109.841740405</v>
      </c>
      <c r="CP238" s="278">
        <f t="shared" si="1494"/>
        <v>3417053.2379539493</v>
      </c>
      <c r="CQ238" s="278">
        <f t="shared" si="1494"/>
        <v>0</v>
      </c>
      <c r="CR238" s="278">
        <f t="shared" si="1494"/>
        <v>876783.71977490932</v>
      </c>
      <c r="CS238" s="278">
        <f t="shared" si="1494"/>
        <v>535911.59424218966</v>
      </c>
      <c r="CT238" s="278">
        <f t="shared" si="1494"/>
        <v>683288.26261336904</v>
      </c>
      <c r="CU238" s="278">
        <f t="shared" ref="CU238:DD243" si="1495">(CU208*(1.512+CU$224))+(AU238*EU$186)</f>
        <v>496434.30284782645</v>
      </c>
      <c r="CV238" s="278">
        <f t="shared" si="1495"/>
        <v>4071877.7323615239</v>
      </c>
      <c r="CW238" s="278">
        <f t="shared" si="1495"/>
        <v>20840607.974000748</v>
      </c>
      <c r="CX238" s="278">
        <f t="shared" si="1495"/>
        <v>8746174.5542203188</v>
      </c>
      <c r="CY238" s="278">
        <f t="shared" si="1495"/>
        <v>1664317.1012354193</v>
      </c>
      <c r="CZ238" s="278">
        <f t="shared" si="1495"/>
        <v>225667.05020780599</v>
      </c>
      <c r="DA238" s="278">
        <f t="shared" si="1495"/>
        <v>8918813.0642708912</v>
      </c>
      <c r="DB238" s="278">
        <f t="shared" si="1495"/>
        <v>5240457.0114243375</v>
      </c>
      <c r="DC238" s="278">
        <f t="shared" si="1495"/>
        <v>1145270.6482622889</v>
      </c>
      <c r="DD238" s="278">
        <f t="shared" si="1495"/>
        <v>15411834.661853613</v>
      </c>
      <c r="DE238" s="76">
        <f t="shared" si="1378"/>
        <v>344366170.37474304</v>
      </c>
      <c r="DF238" s="1"/>
      <c r="DG238" s="281">
        <f t="shared" si="1430"/>
        <v>112920.11070517045</v>
      </c>
      <c r="DH238" s="281">
        <f t="shared" si="1480"/>
        <v>111825.33897935424</v>
      </c>
      <c r="DI238" s="281">
        <f t="shared" si="1481"/>
        <v>223402.62396882492</v>
      </c>
      <c r="DJ238" s="281">
        <f t="shared" si="1482"/>
        <v>82948.158679008178</v>
      </c>
      <c r="DK238" s="281">
        <f t="shared" si="1483"/>
        <v>334641.4630377767</v>
      </c>
      <c r="DL238" s="281">
        <f t="shared" si="1484"/>
        <v>460897.13972238876</v>
      </c>
      <c r="DM238" s="281">
        <f t="shared" si="1485"/>
        <v>185742.15394404414</v>
      </c>
      <c r="DN238" s="281">
        <f t="shared" si="1486"/>
        <v>117888.9591543413</v>
      </c>
      <c r="DO238" s="281">
        <f t="shared" si="1487"/>
        <v>165654.36822773467</v>
      </c>
      <c r="DP238" s="281">
        <f t="shared" si="1488"/>
        <v>346865.62794641883</v>
      </c>
      <c r="DQ238" s="281">
        <f t="shared" si="1489"/>
        <v>214931.78198574061</v>
      </c>
      <c r="DR238" s="281">
        <f t="shared" si="1441"/>
        <v>125755.63740259354</v>
      </c>
      <c r="DS238" s="281">
        <f t="shared" si="1442"/>
        <v>249051.89684454742</v>
      </c>
      <c r="DT238" s="281">
        <f t="shared" si="1443"/>
        <v>93038.964600902036</v>
      </c>
      <c r="DU238" s="281">
        <f t="shared" si="1444"/>
        <v>326692.14459231333</v>
      </c>
      <c r="DV238" s="281">
        <f t="shared" si="1445"/>
        <v>362469.0255730091</v>
      </c>
      <c r="DW238" s="281">
        <f t="shared" si="1446"/>
        <v>155678.9456505166</v>
      </c>
      <c r="DX238" s="281">
        <f t="shared" si="1447"/>
        <v>125183.54882666341</v>
      </c>
      <c r="DY238" s="281">
        <f t="shared" si="1448"/>
        <v>168817.12829348884</v>
      </c>
      <c r="DZ238" s="281">
        <f t="shared" si="1449"/>
        <v>224628.98004875315</v>
      </c>
      <c r="EA238" s="281">
        <f t="shared" si="1450"/>
        <v>113235.5449351659</v>
      </c>
      <c r="EB238" s="281">
        <f t="shared" si="1451"/>
        <v>257943.56510061238</v>
      </c>
      <c r="EC238" s="281">
        <f t="shared" si="1452"/>
        <v>287651.0295333527</v>
      </c>
      <c r="ED238" s="281">
        <f t="shared" si="1453"/>
        <v>111162.16888560062</v>
      </c>
      <c r="EE238" s="281">
        <f t="shared" si="1454"/>
        <v>196655.74547679615</v>
      </c>
      <c r="EF238" s="281">
        <f t="shared" si="1455"/>
        <v>137186.55807232193</v>
      </c>
      <c r="EG238" s="281">
        <f t="shared" si="1456"/>
        <v>98864.699960797894</v>
      </c>
      <c r="EH238" s="281">
        <f t="shared" si="1457"/>
        <v>145219.40738647353</v>
      </c>
      <c r="EI238" s="281">
        <f t="shared" si="1458"/>
        <v>105559.86091573814</v>
      </c>
      <c r="EJ238" s="281">
        <f t="shared" si="1459"/>
        <v>369279.51336661231</v>
      </c>
      <c r="EK238" s="281">
        <f t="shared" si="1460"/>
        <v>381627.65708226862</v>
      </c>
      <c r="EL238" s="281">
        <f t="shared" si="1461"/>
        <v>193826.14403762657</v>
      </c>
      <c r="EM238" s="281">
        <f t="shared" si="1462"/>
        <v>147479.69569644469</v>
      </c>
      <c r="EN238" s="281">
        <f t="shared" si="1463"/>
        <v>183959.69525581395</v>
      </c>
      <c r="EO238" s="281">
        <f t="shared" si="1464"/>
        <v>474004.14028730767</v>
      </c>
      <c r="EP238" s="281">
        <f t="shared" si="1465"/>
        <v>431108.70479635056</v>
      </c>
      <c r="EQ238" s="281" t="e">
        <f t="shared" si="1466"/>
        <v>#DIV/0!</v>
      </c>
      <c r="ER238" s="281">
        <f t="shared" si="1467"/>
        <v>176793.66761937132</v>
      </c>
      <c r="ES238" s="281">
        <f t="shared" si="1468"/>
        <v>269424.11717694125</v>
      </c>
      <c r="ET238" s="281">
        <f t="shared" si="1469"/>
        <v>115000.13767410076</v>
      </c>
      <c r="EU238" s="281">
        <f t="shared" si="1470"/>
        <v>504088.34638256993</v>
      </c>
      <c r="EV238" s="281">
        <f t="shared" si="1471"/>
        <v>455876.0395843407</v>
      </c>
      <c r="EW238" s="281">
        <f t="shared" si="1472"/>
        <v>254560.60153495637</v>
      </c>
      <c r="EX238" s="281">
        <f t="shared" si="1473"/>
        <v>296642.13831789297</v>
      </c>
      <c r="EY238" s="281">
        <f t="shared" si="1474"/>
        <v>126565.0167503761</v>
      </c>
      <c r="EZ238" s="281">
        <f t="shared" si="1475"/>
        <v>119069.49226542278</v>
      </c>
      <c r="FA238" s="281">
        <f t="shared" si="1476"/>
        <v>295848.83065897756</v>
      </c>
      <c r="FB238" s="281">
        <f t="shared" si="1477"/>
        <v>264319.10720607603</v>
      </c>
      <c r="FC238" s="281">
        <f t="shared" si="1478"/>
        <v>198764.17743525628</v>
      </c>
      <c r="FD238" s="281">
        <f t="shared" si="1479"/>
        <v>288201.67414470436</v>
      </c>
      <c r="FE238" s="231">
        <f t="shared" si="1427"/>
        <v>320297.73385645897</v>
      </c>
    </row>
    <row r="239" spans="1:161">
      <c r="A239" s="1" t="s">
        <v>117</v>
      </c>
      <c r="B239" s="2" t="s">
        <v>278</v>
      </c>
      <c r="C239" s="37" t="s">
        <v>477</v>
      </c>
      <c r="D239" s="1">
        <v>6</v>
      </c>
      <c r="E239" s="2">
        <v>4</v>
      </c>
      <c r="F239" s="96" t="s">
        <v>306</v>
      </c>
      <c r="G239" s="101">
        <f t="shared" ref="G239:V243" si="1496">G209</f>
        <v>3.7553104797028038</v>
      </c>
      <c r="H239" s="101">
        <f t="shared" si="1496"/>
        <v>9.0402797420120073</v>
      </c>
      <c r="I239" s="101">
        <f t="shared" si="1496"/>
        <v>8.3280784958612166</v>
      </c>
      <c r="J239" s="101">
        <f t="shared" si="1496"/>
        <v>8.4806295396192226</v>
      </c>
      <c r="K239" s="101">
        <f t="shared" si="1496"/>
        <v>5.6395188394924194</v>
      </c>
      <c r="L239" s="101">
        <f t="shared" si="1496"/>
        <v>287.22408034703398</v>
      </c>
      <c r="M239" s="101">
        <f t="shared" si="1496"/>
        <v>30.336347115273821</v>
      </c>
      <c r="N239" s="101">
        <f t="shared" si="1496"/>
        <v>17.907328746573583</v>
      </c>
      <c r="O239" s="101">
        <f t="shared" si="1496"/>
        <v>20.372507626976411</v>
      </c>
      <c r="P239" s="101">
        <f t="shared" si="1496"/>
        <v>36.673107699765382</v>
      </c>
      <c r="Q239" s="101">
        <f t="shared" si="1496"/>
        <v>25.19018048659818</v>
      </c>
      <c r="R239" s="101">
        <f t="shared" si="1496"/>
        <v>13.631544627685733</v>
      </c>
      <c r="S239" s="101">
        <f t="shared" si="1496"/>
        <v>26.352390821930435</v>
      </c>
      <c r="T239" s="101">
        <f t="shared" si="1496"/>
        <v>2.7863233066587085</v>
      </c>
      <c r="U239" s="101">
        <f t="shared" si="1496"/>
        <v>9.0053501314642723</v>
      </c>
      <c r="V239" s="101">
        <f t="shared" si="1496"/>
        <v>400.55213900023341</v>
      </c>
      <c r="W239" s="101">
        <f t="shared" si="1490"/>
        <v>30.672983705527784</v>
      </c>
      <c r="X239" s="101">
        <f t="shared" si="1490"/>
        <v>7.3350060943082935</v>
      </c>
      <c r="Y239" s="101">
        <f t="shared" si="1490"/>
        <v>19.296715544511432</v>
      </c>
      <c r="Z239" s="101">
        <f t="shared" si="1490"/>
        <v>19.893056919352691</v>
      </c>
      <c r="AA239" s="101">
        <f t="shared" si="1490"/>
        <v>17.928335536482116</v>
      </c>
      <c r="AB239" s="101">
        <f t="shared" si="1490"/>
        <v>16.057268877503695</v>
      </c>
      <c r="AC239" s="101">
        <f t="shared" si="1490"/>
        <v>9.0809359096301563</v>
      </c>
      <c r="AD239" s="101">
        <f t="shared" si="1490"/>
        <v>10.326897021701962</v>
      </c>
      <c r="AE239" s="101">
        <f t="shared" si="1490"/>
        <v>12.689633808538463</v>
      </c>
      <c r="AF239" s="101">
        <f t="shared" si="1490"/>
        <v>32.4943004728933</v>
      </c>
      <c r="AG239" s="101">
        <f t="shared" si="1490"/>
        <v>16.259711617407156</v>
      </c>
      <c r="AH239" s="101">
        <f t="shared" si="1490"/>
        <v>9.0408993019196409</v>
      </c>
      <c r="AI239" s="101">
        <f t="shared" si="1490"/>
        <v>9.0768050008112429</v>
      </c>
      <c r="AJ239" s="101">
        <f t="shared" si="1490"/>
        <v>20.036042374783612</v>
      </c>
      <c r="AK239" s="101">
        <f t="shared" si="1490"/>
        <v>48.46415671043809</v>
      </c>
      <c r="AL239" s="101">
        <f t="shared" si="1490"/>
        <v>13.345344410957257</v>
      </c>
      <c r="AM239" s="101">
        <f t="shared" si="1490"/>
        <v>33.418014965556161</v>
      </c>
      <c r="AN239" s="101">
        <f t="shared" si="1490"/>
        <v>80.643169146801299</v>
      </c>
      <c r="AO239" s="101">
        <f t="shared" si="1490"/>
        <v>11.502936163504264</v>
      </c>
      <c r="AP239" s="101">
        <f t="shared" si="1490"/>
        <v>15.852397318528352</v>
      </c>
      <c r="AQ239" s="101">
        <f t="shared" si="1490"/>
        <v>3.9147708557367964</v>
      </c>
      <c r="AR239" s="101">
        <f t="shared" si="1490"/>
        <v>22.813063189841667</v>
      </c>
      <c r="AS239" s="101">
        <f t="shared" si="1490"/>
        <v>6.9618510751798262</v>
      </c>
      <c r="AT239" s="101">
        <f t="shared" si="1490"/>
        <v>22.776248153493604</v>
      </c>
      <c r="AU239" s="101">
        <f t="shared" si="1490"/>
        <v>5.9088964036998242</v>
      </c>
      <c r="AV239" s="101">
        <f t="shared" si="1490"/>
        <v>7.9395418028777911</v>
      </c>
      <c r="AW239" s="101">
        <f t="shared" si="1490"/>
        <v>99.412290775809467</v>
      </c>
      <c r="AX239" s="101">
        <f t="shared" si="1490"/>
        <v>12.776367494472259</v>
      </c>
      <c r="AY239" s="101">
        <f t="shared" si="1490"/>
        <v>28.178353544531213</v>
      </c>
      <c r="AZ239" s="101">
        <f t="shared" si="1490"/>
        <v>13.266784979088808</v>
      </c>
      <c r="BA239" s="101">
        <f t="shared" si="1490"/>
        <v>54.458231960044465</v>
      </c>
      <c r="BB239" s="101">
        <f t="shared" si="1490"/>
        <v>41.540716760341141</v>
      </c>
      <c r="BC239" s="101">
        <f t="shared" si="1490"/>
        <v>26.889132777953666</v>
      </c>
      <c r="BD239" s="101">
        <f t="shared" si="1490"/>
        <v>113.75775540060341</v>
      </c>
      <c r="BE239" s="76">
        <f t="shared" si="1372"/>
        <v>1799.2837330817124</v>
      </c>
      <c r="BF239" s="413" t="s">
        <v>143</v>
      </c>
      <c r="BG239" s="278">
        <f t="shared" si="1491"/>
        <v>173609.43049262199</v>
      </c>
      <c r="BH239" s="278">
        <f t="shared" si="1491"/>
        <v>451881.4444577567</v>
      </c>
      <c r="BI239" s="278">
        <f t="shared" si="1491"/>
        <v>463468.16715090565</v>
      </c>
      <c r="BJ239" s="278">
        <f t="shared" si="1491"/>
        <v>353648.11621732858</v>
      </c>
      <c r="BK239" s="278">
        <f t="shared" si="1491"/>
        <v>323526.17335322028</v>
      </c>
      <c r="BL239" s="278">
        <f t="shared" si="1491"/>
        <v>13380618.272058453</v>
      </c>
      <c r="BM239" s="278">
        <f t="shared" si="1491"/>
        <v>1376778.9968406446</v>
      </c>
      <c r="BN239" s="278">
        <f t="shared" si="1491"/>
        <v>855840.11609189748</v>
      </c>
      <c r="BO239" s="278">
        <f t="shared" si="1491"/>
        <v>884610.77718903567</v>
      </c>
      <c r="BP239" s="278">
        <f t="shared" si="1491"/>
        <v>1665602.2393215233</v>
      </c>
      <c r="BQ239" s="278">
        <f t="shared" si="1492"/>
        <v>1164514.7133307636</v>
      </c>
      <c r="BR239" s="278">
        <f t="shared" si="1492"/>
        <v>616946.26283297385</v>
      </c>
      <c r="BS239" s="278">
        <f t="shared" si="1492"/>
        <v>1175604.0538173458</v>
      </c>
      <c r="BT239" s="278">
        <f t="shared" si="1492"/>
        <v>198134.04054987506</v>
      </c>
      <c r="BU239" s="278">
        <f t="shared" si="1492"/>
        <v>471227.7087760212</v>
      </c>
      <c r="BV239" s="278">
        <f t="shared" si="1492"/>
        <v>18790102.582166512</v>
      </c>
      <c r="BW239" s="278">
        <f t="shared" si="1492"/>
        <v>1475771.4798371545</v>
      </c>
      <c r="BX239" s="278">
        <f t="shared" si="1492"/>
        <v>407947.89685278636</v>
      </c>
      <c r="BY239" s="278">
        <f t="shared" si="1492"/>
        <v>861372.41732732707</v>
      </c>
      <c r="BZ239" s="278">
        <f t="shared" si="1492"/>
        <v>1061397.9383828039</v>
      </c>
      <c r="CA239" s="278">
        <f t="shared" si="1493"/>
        <v>848422.39479640592</v>
      </c>
      <c r="CB239" s="278">
        <f t="shared" si="1493"/>
        <v>738788.13048638101</v>
      </c>
      <c r="CC239" s="278">
        <f t="shared" si="1493"/>
        <v>442475.83208003506</v>
      </c>
      <c r="CD239" s="278">
        <f t="shared" si="1493"/>
        <v>536837.15739811375</v>
      </c>
      <c r="CE239" s="278">
        <f t="shared" si="1493"/>
        <v>575452.70246293535</v>
      </c>
      <c r="CF239" s="278">
        <f t="shared" si="1493"/>
        <v>1548707.5528014498</v>
      </c>
      <c r="CG239" s="278">
        <f t="shared" si="1493"/>
        <v>758957.13836393342</v>
      </c>
      <c r="CH239" s="278">
        <f t="shared" si="1493"/>
        <v>455602.48968747334</v>
      </c>
      <c r="CI239" s="278">
        <f t="shared" si="1493"/>
        <v>396791.43341044371</v>
      </c>
      <c r="CJ239" s="278">
        <f t="shared" si="1493"/>
        <v>1186967.9518033068</v>
      </c>
      <c r="CK239" s="278">
        <f t="shared" si="1494"/>
        <v>2318942.148152065</v>
      </c>
      <c r="CL239" s="278">
        <f t="shared" si="1494"/>
        <v>792880.70613552362</v>
      </c>
      <c r="CM239" s="278">
        <f t="shared" si="1494"/>
        <v>1541448.4878330221</v>
      </c>
      <c r="CN239" s="278">
        <f t="shared" si="1494"/>
        <v>3638657.7804626101</v>
      </c>
      <c r="CO239" s="278">
        <f t="shared" si="1494"/>
        <v>557544.73602437018</v>
      </c>
      <c r="CP239" s="278">
        <f t="shared" si="1494"/>
        <v>750415.11195528938</v>
      </c>
      <c r="CQ239" s="278">
        <f t="shared" si="1494"/>
        <v>190418.56837199611</v>
      </c>
      <c r="CR239" s="278">
        <f t="shared" si="1494"/>
        <v>1434029.551926953</v>
      </c>
      <c r="CS239" s="278">
        <f t="shared" si="1494"/>
        <v>335682.02394990774</v>
      </c>
      <c r="CT239" s="278">
        <f t="shared" si="1494"/>
        <v>1056428.0355835671</v>
      </c>
      <c r="CU239" s="278">
        <f t="shared" si="1495"/>
        <v>431792.67006210069</v>
      </c>
      <c r="CV239" s="278">
        <f t="shared" si="1495"/>
        <v>437043.50953321473</v>
      </c>
      <c r="CW239" s="278">
        <f t="shared" si="1495"/>
        <v>4733100.0721364832</v>
      </c>
      <c r="CX239" s="278">
        <f t="shared" si="1495"/>
        <v>600187.8776865371</v>
      </c>
      <c r="CY239" s="278">
        <f t="shared" si="1495"/>
        <v>1394143.0111475943</v>
      </c>
      <c r="CZ239" s="278">
        <f t="shared" si="1495"/>
        <v>701994.03559333633</v>
      </c>
      <c r="DA239" s="278">
        <f t="shared" si="1495"/>
        <v>2627382.9910817235</v>
      </c>
      <c r="DB239" s="278">
        <f t="shared" si="1495"/>
        <v>1865738.8213597885</v>
      </c>
      <c r="DC239" s="278">
        <f t="shared" si="1495"/>
        <v>1368525.3716891606</v>
      </c>
      <c r="DD239" s="278">
        <f t="shared" si="1495"/>
        <v>5533130.1400941769</v>
      </c>
      <c r="DE239" s="76">
        <f t="shared" si="1378"/>
        <v>85951091.261116832</v>
      </c>
      <c r="DF239" s="1"/>
      <c r="DG239" s="281">
        <f t="shared" si="1430"/>
        <v>46230.379999461853</v>
      </c>
      <c r="DH239" s="281">
        <f t="shared" si="1480"/>
        <v>49985.338656919244</v>
      </c>
      <c r="DI239" s="281">
        <f t="shared" si="1481"/>
        <v>55651.272665265366</v>
      </c>
      <c r="DJ239" s="281">
        <f t="shared" si="1482"/>
        <v>41700.691507060837</v>
      </c>
      <c r="DK239" s="281">
        <f t="shared" si="1483"/>
        <v>57367.690854693377</v>
      </c>
      <c r="DL239" s="281">
        <f t="shared" si="1484"/>
        <v>46585.990477858024</v>
      </c>
      <c r="DM239" s="281">
        <f t="shared" si="1485"/>
        <v>45383.809448417749</v>
      </c>
      <c r="DN239" s="281">
        <f t="shared" si="1486"/>
        <v>47792.729345835869</v>
      </c>
      <c r="DO239" s="281">
        <f t="shared" si="1487"/>
        <v>43421.791435123654</v>
      </c>
      <c r="DP239" s="281">
        <f t="shared" si="1488"/>
        <v>45417.537367093086</v>
      </c>
      <c r="DQ239" s="281">
        <f t="shared" si="1489"/>
        <v>46228.915031010409</v>
      </c>
      <c r="DR239" s="281">
        <f t="shared" si="1441"/>
        <v>45258.720099844963</v>
      </c>
      <c r="DS239" s="281">
        <f t="shared" si="1442"/>
        <v>44610.90691016199</v>
      </c>
      <c r="DT239" s="281">
        <f t="shared" si="1443"/>
        <v>71109.494033365641</v>
      </c>
      <c r="DU239" s="281">
        <f t="shared" si="1444"/>
        <v>52327.527735937067</v>
      </c>
      <c r="DV239" s="281">
        <f t="shared" si="1445"/>
        <v>46910.503658939546</v>
      </c>
      <c r="DW239" s="281">
        <f t="shared" si="1446"/>
        <v>48113.072207292171</v>
      </c>
      <c r="DX239" s="281">
        <f t="shared" si="1447"/>
        <v>55616.572311962984</v>
      </c>
      <c r="DY239" s="281">
        <f t="shared" si="1448"/>
        <v>44638.291699974165</v>
      </c>
      <c r="DZ239" s="281">
        <f t="shared" si="1449"/>
        <v>53355.195367195542</v>
      </c>
      <c r="EA239" s="281">
        <f t="shared" si="1450"/>
        <v>47322.987294049868</v>
      </c>
      <c r="EB239" s="281">
        <f t="shared" si="1451"/>
        <v>46009.575857661977</v>
      </c>
      <c r="EC239" s="281">
        <f t="shared" si="1452"/>
        <v>48725.796160591555</v>
      </c>
      <c r="ED239" s="281">
        <f t="shared" si="1453"/>
        <v>51984.362414958829</v>
      </c>
      <c r="EE239" s="281">
        <f t="shared" si="1454"/>
        <v>45348.251269136781</v>
      </c>
      <c r="EF239" s="281">
        <f t="shared" si="1455"/>
        <v>47660.89838103699</v>
      </c>
      <c r="EG239" s="281">
        <f t="shared" si="1456"/>
        <v>46677.158625090058</v>
      </c>
      <c r="EH239" s="281">
        <f t="shared" si="1457"/>
        <v>50393.492336623633</v>
      </c>
      <c r="EI239" s="281">
        <f t="shared" si="1458"/>
        <v>43714.879120459271</v>
      </c>
      <c r="EJ239" s="281">
        <f t="shared" si="1459"/>
        <v>59241.63712576127</v>
      </c>
      <c r="EK239" s="281">
        <f t="shared" si="1460"/>
        <v>47848.60205052566</v>
      </c>
      <c r="EL239" s="281">
        <f t="shared" si="1461"/>
        <v>59412.532319849706</v>
      </c>
      <c r="EM239" s="281">
        <f t="shared" si="1462"/>
        <v>46126.273191923225</v>
      </c>
      <c r="EN239" s="281">
        <f t="shared" si="1463"/>
        <v>45120.471069767438</v>
      </c>
      <c r="EO239" s="281">
        <f t="shared" si="1464"/>
        <v>48469.77572502839</v>
      </c>
      <c r="EP239" s="281">
        <f t="shared" si="1465"/>
        <v>47337.642179722614</v>
      </c>
      <c r="EQ239" s="281">
        <f t="shared" si="1466"/>
        <v>48641.05087861076</v>
      </c>
      <c r="ER239" s="281">
        <f t="shared" si="1467"/>
        <v>62860.017525638817</v>
      </c>
      <c r="ES239" s="281">
        <f t="shared" si="1468"/>
        <v>48217.352012408141</v>
      </c>
      <c r="ET239" s="281">
        <f t="shared" si="1469"/>
        <v>46382.882222923254</v>
      </c>
      <c r="EU239" s="281">
        <f t="shared" si="1470"/>
        <v>73075.011061580968</v>
      </c>
      <c r="EV239" s="281">
        <f t="shared" si="1471"/>
        <v>55046.439754848645</v>
      </c>
      <c r="EW239" s="281">
        <f t="shared" si="1472"/>
        <v>47610.813866168486</v>
      </c>
      <c r="EX239" s="281">
        <f t="shared" si="1473"/>
        <v>46976.409996519789</v>
      </c>
      <c r="EY239" s="281">
        <f t="shared" si="1474"/>
        <v>49475.67319518447</v>
      </c>
      <c r="EZ239" s="281">
        <f t="shared" si="1475"/>
        <v>52913.65140083478</v>
      </c>
      <c r="FA239" s="281">
        <f t="shared" si="1476"/>
        <v>48245.837158455892</v>
      </c>
      <c r="FB239" s="281">
        <f t="shared" si="1477"/>
        <v>44913.496127755949</v>
      </c>
      <c r="FC239" s="281">
        <f t="shared" si="1478"/>
        <v>50895.110042790642</v>
      </c>
      <c r="FD239" s="281">
        <f t="shared" si="1479"/>
        <v>48639.586115328952</v>
      </c>
      <c r="FE239" s="231">
        <f t="shared" si="1427"/>
        <v>47769.615031146095</v>
      </c>
    </row>
    <row r="240" spans="1:161">
      <c r="A240" s="1" t="s">
        <v>117</v>
      </c>
      <c r="B240" s="2" t="s">
        <v>279</v>
      </c>
      <c r="C240" s="37" t="s">
        <v>477</v>
      </c>
      <c r="D240" s="1">
        <v>6</v>
      </c>
      <c r="E240" s="2">
        <v>4</v>
      </c>
      <c r="F240" s="96" t="s">
        <v>306</v>
      </c>
      <c r="G240" s="101">
        <f t="shared" si="1496"/>
        <v>11.265931439108412</v>
      </c>
      <c r="H240" s="101">
        <f t="shared" si="1490"/>
        <v>16.272503535621613</v>
      </c>
      <c r="I240" s="101">
        <f t="shared" si="1490"/>
        <v>22.208209322296575</v>
      </c>
      <c r="J240" s="101">
        <f t="shared" si="1490"/>
        <v>9.4229217106880263</v>
      </c>
      <c r="K240" s="101">
        <f t="shared" si="1490"/>
        <v>20.678235744805541</v>
      </c>
      <c r="L240" s="101">
        <f t="shared" si="1490"/>
        <v>519.17791179448102</v>
      </c>
      <c r="M240" s="101">
        <f t="shared" si="1490"/>
        <v>42.28702931219987</v>
      </c>
      <c r="N240" s="101">
        <f t="shared" si="1490"/>
        <v>43.354585386441308</v>
      </c>
      <c r="O240" s="101">
        <f t="shared" si="1490"/>
        <v>67.908358756588029</v>
      </c>
      <c r="P240" s="101">
        <f t="shared" si="1490"/>
        <v>81.80924025332277</v>
      </c>
      <c r="Q240" s="101">
        <f t="shared" si="1490"/>
        <v>66.850863599049021</v>
      </c>
      <c r="R240" s="101">
        <f t="shared" si="1490"/>
        <v>25.315725737130645</v>
      </c>
      <c r="S240" s="101">
        <f t="shared" si="1490"/>
        <v>48.161265984907345</v>
      </c>
      <c r="T240" s="101">
        <f t="shared" si="1490"/>
        <v>9.2877443555290284</v>
      </c>
      <c r="U240" s="101">
        <f t="shared" si="1490"/>
        <v>13.508025197196408</v>
      </c>
      <c r="V240" s="101">
        <f t="shared" si="1490"/>
        <v>709.54950337184209</v>
      </c>
      <c r="W240" s="101">
        <f t="shared" si="1490"/>
        <v>53.226648194886451</v>
      </c>
      <c r="X240" s="101">
        <f t="shared" si="1490"/>
        <v>20.171266759347809</v>
      </c>
      <c r="Y240" s="101">
        <f t="shared" si="1490"/>
        <v>41.350104738238784</v>
      </c>
      <c r="Z240" s="101">
        <f t="shared" si="1490"/>
        <v>44.30726313855827</v>
      </c>
      <c r="AA240" s="101">
        <f t="shared" si="1490"/>
        <v>42.131588510732975</v>
      </c>
      <c r="AB240" s="101">
        <f t="shared" si="1490"/>
        <v>29.438326275423442</v>
      </c>
      <c r="AC240" s="101">
        <f t="shared" si="1490"/>
        <v>28.150901319853482</v>
      </c>
      <c r="AD240" s="101">
        <f t="shared" si="1490"/>
        <v>15.959749942630305</v>
      </c>
      <c r="AE240" s="101">
        <f t="shared" si="1490"/>
        <v>27.192072446868139</v>
      </c>
      <c r="AF240" s="101">
        <f t="shared" si="1490"/>
        <v>77.412892303069341</v>
      </c>
      <c r="AG240" s="101">
        <f t="shared" si="1490"/>
        <v>23.911340613834049</v>
      </c>
      <c r="AH240" s="101">
        <f t="shared" si="1490"/>
        <v>47.916766300174096</v>
      </c>
      <c r="AI240" s="101">
        <f t="shared" si="1490"/>
        <v>23.599693002109234</v>
      </c>
      <c r="AJ240" s="101">
        <f t="shared" si="1490"/>
        <v>50.567154564930071</v>
      </c>
      <c r="AK240" s="101">
        <f t="shared" si="1490"/>
        <v>102.41482172771823</v>
      </c>
      <c r="AL240" s="101">
        <f t="shared" si="1490"/>
        <v>32.410122140896192</v>
      </c>
      <c r="AM240" s="101">
        <f t="shared" si="1490"/>
        <v>47.178374069020464</v>
      </c>
      <c r="AN240" s="101">
        <f t="shared" si="1490"/>
        <v>137.84355656488131</v>
      </c>
      <c r="AO240" s="101">
        <f t="shared" si="1490"/>
        <v>10.544358149878908</v>
      </c>
      <c r="AP240" s="101">
        <f t="shared" si="1490"/>
        <v>54.492615782441213</v>
      </c>
      <c r="AQ240" s="101">
        <f t="shared" si="1490"/>
        <v>20.552546992618183</v>
      </c>
      <c r="AR240" s="101">
        <f t="shared" si="1490"/>
        <v>45.626126379683335</v>
      </c>
      <c r="AS240" s="101">
        <f t="shared" si="1490"/>
        <v>20.885553225539478</v>
      </c>
      <c r="AT240" s="101">
        <f t="shared" si="1490"/>
        <v>60.406571189700436</v>
      </c>
      <c r="AU240" s="101">
        <f t="shared" si="1490"/>
        <v>15.757057076532865</v>
      </c>
      <c r="AV240" s="101">
        <f t="shared" si="1490"/>
        <v>30.765724486151441</v>
      </c>
      <c r="AW240" s="101">
        <f t="shared" si="1490"/>
        <v>181.28123612059372</v>
      </c>
      <c r="AX240" s="101">
        <f t="shared" si="1490"/>
        <v>26.535532488519305</v>
      </c>
      <c r="AY240" s="101">
        <f t="shared" si="1490"/>
        <v>50.721036380156178</v>
      </c>
      <c r="AZ240" s="101">
        <f t="shared" si="1490"/>
        <v>31.271707450709332</v>
      </c>
      <c r="BA240" s="101">
        <f t="shared" si="1490"/>
        <v>134.20064304439529</v>
      </c>
      <c r="BB240" s="101">
        <f t="shared" si="1490"/>
        <v>97.243041507162218</v>
      </c>
      <c r="BC240" s="101">
        <f t="shared" si="1490"/>
        <v>60.500548750395751</v>
      </c>
      <c r="BD240" s="101">
        <f t="shared" si="1490"/>
        <v>223.62635677041698</v>
      </c>
      <c r="BE240" s="76">
        <f t="shared" si="1372"/>
        <v>3616.6513539092748</v>
      </c>
      <c r="BF240" s="413" t="s">
        <v>144</v>
      </c>
      <c r="BG240" s="278">
        <f t="shared" si="1491"/>
        <v>268655.55821555905</v>
      </c>
      <c r="BH240" s="278">
        <f t="shared" si="1491"/>
        <v>385484.38815829926</v>
      </c>
      <c r="BI240" s="278">
        <f t="shared" si="1491"/>
        <v>477750.76810010854</v>
      </c>
      <c r="BJ240" s="278">
        <f t="shared" si="1491"/>
        <v>197654.68713170229</v>
      </c>
      <c r="BK240" s="278">
        <f t="shared" si="1491"/>
        <v>538031.83961450646</v>
      </c>
      <c r="BL240" s="278">
        <f t="shared" si="1491"/>
        <v>11318677.535051491</v>
      </c>
      <c r="BM240" s="278">
        <f t="shared" si="1491"/>
        <v>857003.64227970142</v>
      </c>
      <c r="BN240" s="278">
        <f t="shared" si="1491"/>
        <v>947907.62119878607</v>
      </c>
      <c r="BO240" s="278">
        <f t="shared" si="1491"/>
        <v>1380410.5504614508</v>
      </c>
      <c r="BP240" s="278">
        <f t="shared" si="1491"/>
        <v>1769813.7992581965</v>
      </c>
      <c r="BQ240" s="278">
        <f t="shared" si="1492"/>
        <v>1503580.565054815</v>
      </c>
      <c r="BR240" s="278">
        <f t="shared" si="1492"/>
        <v>540358.45340219035</v>
      </c>
      <c r="BS240" s="278">
        <f t="shared" si="1492"/>
        <v>1073774.7965428138</v>
      </c>
      <c r="BT240" s="278">
        <f t="shared" si="1492"/>
        <v>256420.60429365083</v>
      </c>
      <c r="BU240" s="278">
        <f t="shared" si="1492"/>
        <v>297719.89251739043</v>
      </c>
      <c r="BV240" s="278">
        <f t="shared" si="1492"/>
        <v>15253966.882466201</v>
      </c>
      <c r="BW240" s="278">
        <f t="shared" si="1492"/>
        <v>1122757.4285911524</v>
      </c>
      <c r="BX240" s="278">
        <f t="shared" si="1492"/>
        <v>474233.29394129734</v>
      </c>
      <c r="BY240" s="278">
        <f t="shared" si="1492"/>
        <v>886023.3955228962</v>
      </c>
      <c r="BZ240" s="278">
        <f t="shared" si="1492"/>
        <v>1048990.4537267198</v>
      </c>
      <c r="CA240" s="278">
        <f t="shared" si="1493"/>
        <v>927288.37664194847</v>
      </c>
      <c r="CB240" s="278">
        <f t="shared" si="1493"/>
        <v>738842.11397048633</v>
      </c>
      <c r="CC240" s="278">
        <f t="shared" si="1493"/>
        <v>609385.71157922479</v>
      </c>
      <c r="CD240" s="278">
        <f t="shared" si="1493"/>
        <v>370754.07763250719</v>
      </c>
      <c r="CE240" s="278">
        <f t="shared" si="1493"/>
        <v>609031.22284157912</v>
      </c>
      <c r="CF240" s="278">
        <f t="shared" si="1493"/>
        <v>1697605.3698326082</v>
      </c>
      <c r="CG240" s="278">
        <f t="shared" si="1493"/>
        <v>554429.93900014693</v>
      </c>
      <c r="CH240" s="278">
        <f t="shared" si="1493"/>
        <v>1078127.40290073</v>
      </c>
      <c r="CI240" s="278">
        <f t="shared" si="1493"/>
        <v>520892.27628253913</v>
      </c>
      <c r="CJ240" s="278">
        <f t="shared" si="1493"/>
        <v>1381036.313335378</v>
      </c>
      <c r="CK240" s="278">
        <f t="shared" si="1494"/>
        <v>2206421.8280037032</v>
      </c>
      <c r="CL240" s="278">
        <f t="shared" si="1494"/>
        <v>903993.17766783689</v>
      </c>
      <c r="CM240" s="278">
        <f t="shared" si="1494"/>
        <v>980010.75126475224</v>
      </c>
      <c r="CN240" s="278">
        <f t="shared" si="1494"/>
        <v>3002222.7372470424</v>
      </c>
      <c r="CO240" s="278">
        <f t="shared" si="1494"/>
        <v>226054.44667856459</v>
      </c>
      <c r="CP240" s="278">
        <f t="shared" si="1494"/>
        <v>1188662.947919457</v>
      </c>
      <c r="CQ240" s="278">
        <f t="shared" si="1494"/>
        <v>525154.14026610483</v>
      </c>
      <c r="CR240" s="278">
        <f t="shared" si="1494"/>
        <v>1480774.7609386998</v>
      </c>
      <c r="CS240" s="278">
        <f t="shared" si="1494"/>
        <v>453451.11571536679</v>
      </c>
      <c r="CT240" s="278">
        <f t="shared" si="1494"/>
        <v>1243532.6528269602</v>
      </c>
      <c r="CU240" s="278">
        <f t="shared" si="1495"/>
        <v>511115.74511556659</v>
      </c>
      <c r="CV240" s="278">
        <f t="shared" si="1495"/>
        <v>745294.58831577899</v>
      </c>
      <c r="CW240" s="278">
        <f t="shared" si="1495"/>
        <v>4056640.3120688652</v>
      </c>
      <c r="CX240" s="278">
        <f t="shared" si="1495"/>
        <v>553776.78476535587</v>
      </c>
      <c r="CY240" s="278">
        <f t="shared" si="1495"/>
        <v>1033410.1995165775</v>
      </c>
      <c r="CZ240" s="278">
        <f t="shared" si="1495"/>
        <v>745614.40264670388</v>
      </c>
      <c r="DA240" s="278">
        <f t="shared" si="1495"/>
        <v>2898253.490938419</v>
      </c>
      <c r="DB240" s="278">
        <f t="shared" si="1495"/>
        <v>2120240.9707509587</v>
      </c>
      <c r="DC240" s="278">
        <f t="shared" si="1495"/>
        <v>1387491.1272778038</v>
      </c>
      <c r="DD240" s="278">
        <f t="shared" si="1495"/>
        <v>5146918.8410022473</v>
      </c>
      <c r="DE240" s="76">
        <f t="shared" si="1378"/>
        <v>80495643.980472848</v>
      </c>
      <c r="DF240" s="1"/>
      <c r="DG240" s="281">
        <f t="shared" si="1430"/>
        <v>23846.724051857047</v>
      </c>
      <c r="DH240" s="281">
        <f t="shared" si="1480"/>
        <v>23689.310456405667</v>
      </c>
      <c r="DI240" s="281">
        <f t="shared" si="1481"/>
        <v>21512.349832746615</v>
      </c>
      <c r="DJ240" s="281">
        <f t="shared" si="1482"/>
        <v>20975.944956383417</v>
      </c>
      <c r="DK240" s="281">
        <f t="shared" si="1483"/>
        <v>26019.233277658241</v>
      </c>
      <c r="DL240" s="281">
        <f t="shared" si="1484"/>
        <v>21801.153858664238</v>
      </c>
      <c r="DM240" s="281">
        <f t="shared" si="1485"/>
        <v>20266.34777185577</v>
      </c>
      <c r="DN240" s="281">
        <f t="shared" si="1486"/>
        <v>21864.068419743999</v>
      </c>
      <c r="DO240" s="281">
        <f t="shared" si="1487"/>
        <v>20327.549888363814</v>
      </c>
      <c r="DP240" s="281">
        <f t="shared" si="1488"/>
        <v>21633.42177213672</v>
      </c>
      <c r="DQ240" s="281">
        <f t="shared" si="1489"/>
        <v>22491.565315787546</v>
      </c>
      <c r="DR240" s="281">
        <f t="shared" si="1441"/>
        <v>21344.77435144769</v>
      </c>
      <c r="DS240" s="281">
        <f t="shared" si="1442"/>
        <v>22295.402219686472</v>
      </c>
      <c r="DT240" s="281">
        <f t="shared" si="1443"/>
        <v>27608.490767836724</v>
      </c>
      <c r="DU240" s="281">
        <f t="shared" si="1444"/>
        <v>22040.223361382403</v>
      </c>
      <c r="DV240" s="281">
        <f t="shared" si="1445"/>
        <v>21498.1009922183</v>
      </c>
      <c r="DW240" s="281">
        <f t="shared" si="1446"/>
        <v>21093.896885639646</v>
      </c>
      <c r="DX240" s="281">
        <f t="shared" si="1447"/>
        <v>23510.337729360857</v>
      </c>
      <c r="DY240" s="281">
        <f t="shared" si="1448"/>
        <v>21427.355532271245</v>
      </c>
      <c r="DZ240" s="281">
        <f t="shared" si="1449"/>
        <v>23675.361090264203</v>
      </c>
      <c r="EA240" s="281">
        <f t="shared" si="1450"/>
        <v>22009.338109948614</v>
      </c>
      <c r="EB240" s="281">
        <f t="shared" si="1451"/>
        <v>25097.966068380319</v>
      </c>
      <c r="EC240" s="281">
        <f t="shared" si="1452"/>
        <v>21647.111922112927</v>
      </c>
      <c r="ED240" s="281">
        <f t="shared" si="1453"/>
        <v>23230.569336314031</v>
      </c>
      <c r="EE240" s="281">
        <f t="shared" si="1454"/>
        <v>22397.381590961621</v>
      </c>
      <c r="EF240" s="281">
        <f t="shared" si="1455"/>
        <v>21929.233223666801</v>
      </c>
      <c r="EG240" s="281">
        <f t="shared" si="1456"/>
        <v>23186.90315002155</v>
      </c>
      <c r="EH240" s="281">
        <f t="shared" si="1457"/>
        <v>22500.003363056927</v>
      </c>
      <c r="EI240" s="281">
        <f t="shared" si="1458"/>
        <v>22071.993743138275</v>
      </c>
      <c r="EJ240" s="281">
        <f t="shared" si="1459"/>
        <v>27310.935828158512</v>
      </c>
      <c r="EK240" s="281">
        <f t="shared" si="1460"/>
        <v>21543.969815909393</v>
      </c>
      <c r="EL240" s="281">
        <f t="shared" si="1461"/>
        <v>27892.310116509794</v>
      </c>
      <c r="EM240" s="281">
        <f t="shared" si="1462"/>
        <v>20772.457097207876</v>
      </c>
      <c r="EN240" s="281">
        <f t="shared" si="1463"/>
        <v>21779.928</v>
      </c>
      <c r="EO240" s="281">
        <f t="shared" si="1464"/>
        <v>21438.426451889878</v>
      </c>
      <c r="EP240" s="281">
        <f t="shared" si="1465"/>
        <v>21813.284806608088</v>
      </c>
      <c r="EQ240" s="281">
        <f t="shared" si="1466"/>
        <v>25551.779078998014</v>
      </c>
      <c r="ER240" s="281">
        <f t="shared" si="1467"/>
        <v>32454.535995807608</v>
      </c>
      <c r="ES240" s="281">
        <f t="shared" si="1468"/>
        <v>21711.233158089068</v>
      </c>
      <c r="ET240" s="281">
        <f t="shared" si="1469"/>
        <v>20586.049304499964</v>
      </c>
      <c r="EU240" s="281">
        <f t="shared" si="1470"/>
        <v>32437.259231406613</v>
      </c>
      <c r="EV240" s="281">
        <f t="shared" si="1471"/>
        <v>24224.834641916463</v>
      </c>
      <c r="EW240" s="281">
        <f t="shared" si="1472"/>
        <v>22377.607296158694</v>
      </c>
      <c r="EX240" s="281">
        <f t="shared" si="1473"/>
        <v>20869.254649589166</v>
      </c>
      <c r="EY240" s="281">
        <f t="shared" si="1474"/>
        <v>20374.390455493201</v>
      </c>
      <c r="EZ240" s="281">
        <f t="shared" si="1475"/>
        <v>23843.098552323889</v>
      </c>
      <c r="FA240" s="281">
        <f t="shared" si="1476"/>
        <v>21596.420294198142</v>
      </c>
      <c r="FB240" s="281">
        <f t="shared" si="1477"/>
        <v>21803.523808896876</v>
      </c>
      <c r="FC240" s="281">
        <f t="shared" si="1478"/>
        <v>22933.529628005694</v>
      </c>
      <c r="FD240" s="281">
        <f t="shared" si="1479"/>
        <v>23015.707608590445</v>
      </c>
      <c r="FE240" s="231">
        <f t="shared" si="1427"/>
        <v>22256.954321423407</v>
      </c>
    </row>
    <row r="241" spans="1:165">
      <c r="A241" s="1" t="s">
        <v>117</v>
      </c>
      <c r="B241" s="2" t="s">
        <v>263</v>
      </c>
      <c r="C241" s="37" t="s">
        <v>477</v>
      </c>
      <c r="D241" s="1">
        <v>6</v>
      </c>
      <c r="E241" s="2">
        <v>4</v>
      </c>
      <c r="F241" s="96" t="s">
        <v>306</v>
      </c>
      <c r="G241" s="101">
        <f t="shared" si="1496"/>
        <v>29.103656217696731</v>
      </c>
      <c r="H241" s="101">
        <f t="shared" si="1490"/>
        <v>41.585286813255237</v>
      </c>
      <c r="I241" s="101">
        <f t="shared" si="1490"/>
        <v>46.267102754784531</v>
      </c>
      <c r="J241" s="101">
        <f t="shared" si="1490"/>
        <v>23.557304276720064</v>
      </c>
      <c r="K241" s="101">
        <f t="shared" si="1490"/>
        <v>46.056070522521431</v>
      </c>
      <c r="L241" s="101">
        <f t="shared" si="1490"/>
        <v>1078.222888368992</v>
      </c>
      <c r="M241" s="101">
        <f t="shared" si="1490"/>
        <v>70.784809935638918</v>
      </c>
      <c r="N241" s="101">
        <f t="shared" si="1490"/>
        <v>101.7890265594709</v>
      </c>
      <c r="O241" s="101">
        <f t="shared" si="1490"/>
        <v>104.77289636730725</v>
      </c>
      <c r="P241" s="101">
        <f t="shared" si="1490"/>
        <v>139.16974204013528</v>
      </c>
      <c r="Q241" s="101">
        <f t="shared" si="1490"/>
        <v>93.978750276923975</v>
      </c>
      <c r="R241" s="101">
        <f t="shared" si="1490"/>
        <v>66.210359620187845</v>
      </c>
      <c r="S241" s="101">
        <f t="shared" si="1490"/>
        <v>140.84898542755923</v>
      </c>
      <c r="T241" s="101">
        <f t="shared" si="1490"/>
        <v>28.792007502139988</v>
      </c>
      <c r="U241" s="101">
        <f t="shared" si="1490"/>
        <v>54.032100788785634</v>
      </c>
      <c r="V241" s="101">
        <f t="shared" si="1490"/>
        <v>1217.5024356864237</v>
      </c>
      <c r="W241" s="101">
        <f t="shared" si="1490"/>
        <v>111.86617586721898</v>
      </c>
      <c r="X241" s="101">
        <f t="shared" si="1490"/>
        <v>49.511291136580979</v>
      </c>
      <c r="Y241" s="101">
        <f t="shared" si="1490"/>
        <v>113.02361961785267</v>
      </c>
      <c r="Z241" s="101">
        <f t="shared" si="1490"/>
        <v>122.07103109602788</v>
      </c>
      <c r="AA241" s="101">
        <f t="shared" si="1490"/>
        <v>84.26317702146595</v>
      </c>
      <c r="AB241" s="101">
        <f t="shared" si="1490"/>
        <v>89.207049319464986</v>
      </c>
      <c r="AC241" s="101">
        <f t="shared" si="1490"/>
        <v>66.290832140300139</v>
      </c>
      <c r="AD241" s="101">
        <f t="shared" si="1490"/>
        <v>57.26733802943815</v>
      </c>
      <c r="AE241" s="101">
        <f t="shared" si="1490"/>
        <v>58.009754553318693</v>
      </c>
      <c r="AF241" s="101">
        <f t="shared" si="1490"/>
        <v>173.94007900195825</v>
      </c>
      <c r="AG241" s="101">
        <f t="shared" si="1490"/>
        <v>50.692042101328184</v>
      </c>
      <c r="AH241" s="101">
        <f t="shared" si="1490"/>
        <v>115.7235110645714</v>
      </c>
      <c r="AI241" s="101">
        <f t="shared" si="1490"/>
        <v>59.906913005354205</v>
      </c>
      <c r="AJ241" s="101">
        <f t="shared" si="1490"/>
        <v>81.098266755076537</v>
      </c>
      <c r="AK241" s="101">
        <f t="shared" si="1490"/>
        <v>160.93757700070009</v>
      </c>
      <c r="AL241" s="101">
        <f t="shared" si="1490"/>
        <v>80.072066465743532</v>
      </c>
      <c r="AM241" s="101">
        <f t="shared" si="1490"/>
        <v>127.7747631035971</v>
      </c>
      <c r="AN241" s="101">
        <f t="shared" si="1490"/>
        <v>297.25447232018621</v>
      </c>
      <c r="AO241" s="101">
        <f t="shared" si="1490"/>
        <v>30.674496436011371</v>
      </c>
      <c r="AP241" s="101">
        <f t="shared" si="1490"/>
        <v>134.745377207491</v>
      </c>
      <c r="AQ241" s="101">
        <f t="shared" si="1490"/>
        <v>57.742870122117743</v>
      </c>
      <c r="AR241" s="101">
        <f t="shared" si="1490"/>
        <v>105.13846513579203</v>
      </c>
      <c r="AS241" s="101">
        <f t="shared" si="1490"/>
        <v>64.645759983812667</v>
      </c>
      <c r="AT241" s="101">
        <f t="shared" si="1490"/>
        <v>134.67694560326655</v>
      </c>
      <c r="AU241" s="101">
        <f t="shared" si="1490"/>
        <v>37.423010556765554</v>
      </c>
      <c r="AV241" s="101">
        <f t="shared" si="1490"/>
        <v>92.297173458454324</v>
      </c>
      <c r="AW241" s="101">
        <f t="shared" si="1490"/>
        <v>398.62379340496148</v>
      </c>
      <c r="AX241" s="101">
        <f t="shared" si="1490"/>
        <v>114.98730745025033</v>
      </c>
      <c r="AY241" s="101">
        <f t="shared" si="1490"/>
        <v>98.624237405859247</v>
      </c>
      <c r="AZ241" s="101">
        <f t="shared" si="1490"/>
        <v>76.757827379013818</v>
      </c>
      <c r="BA241" s="101">
        <f t="shared" si="1490"/>
        <v>265.48388080521676</v>
      </c>
      <c r="BB241" s="101">
        <f t="shared" si="1490"/>
        <v>242.63555016835619</v>
      </c>
      <c r="BC241" s="101">
        <f t="shared" si="1490"/>
        <v>143.08859942553917</v>
      </c>
      <c r="BD241" s="101">
        <f t="shared" si="1490"/>
        <v>409.3334617406328</v>
      </c>
      <c r="BE241" s="76">
        <f t="shared" si="1372"/>
        <v>7588.4621390422681</v>
      </c>
      <c r="BF241" s="415" t="s">
        <v>145</v>
      </c>
      <c r="BG241" s="278">
        <f t="shared" si="1491"/>
        <v>293524.68086994882</v>
      </c>
      <c r="BH241" s="278">
        <f t="shared" si="1491"/>
        <v>471323.58669631986</v>
      </c>
      <c r="BI241" s="278">
        <f t="shared" si="1491"/>
        <v>537681.21263260511</v>
      </c>
      <c r="BJ241" s="278">
        <f t="shared" si="1491"/>
        <v>240969.96528788458</v>
      </c>
      <c r="BK241" s="278">
        <f t="shared" si="1491"/>
        <v>615668.28918659524</v>
      </c>
      <c r="BL241" s="278">
        <f t="shared" si="1491"/>
        <v>11914413.481626414</v>
      </c>
      <c r="BM241" s="278">
        <f t="shared" si="1491"/>
        <v>779065.56636261242</v>
      </c>
      <c r="BN241" s="278">
        <f t="shared" si="1491"/>
        <v>1053592.1300977331</v>
      </c>
      <c r="BO241" s="278">
        <f t="shared" si="1491"/>
        <v>1113771.7945659794</v>
      </c>
      <c r="BP241" s="278">
        <f t="shared" si="1491"/>
        <v>1479927.6467647194</v>
      </c>
      <c r="BQ241" s="278">
        <f t="shared" si="1492"/>
        <v>1079117.857237092</v>
      </c>
      <c r="BR241" s="278">
        <f t="shared" si="1492"/>
        <v>711579.99924101075</v>
      </c>
      <c r="BS241" s="278">
        <f t="shared" si="1492"/>
        <v>1552487.873095968</v>
      </c>
      <c r="BT241" s="278">
        <f t="shared" si="1492"/>
        <v>372008.28592707665</v>
      </c>
      <c r="BU241" s="278">
        <f t="shared" si="1492"/>
        <v>589339.37119572575</v>
      </c>
      <c r="BV241" s="278">
        <f t="shared" si="1492"/>
        <v>12866945.80712506</v>
      </c>
      <c r="BW241" s="278">
        <f t="shared" si="1492"/>
        <v>1376420.4534809594</v>
      </c>
      <c r="BX241" s="278">
        <f t="shared" si="1492"/>
        <v>624058.5260961965</v>
      </c>
      <c r="BY241" s="278">
        <f t="shared" si="1492"/>
        <v>1229561.308147707</v>
      </c>
      <c r="BZ241" s="278">
        <f t="shared" si="1492"/>
        <v>1483925.4605148335</v>
      </c>
      <c r="CA241" s="278">
        <f t="shared" si="1493"/>
        <v>902150.98613278242</v>
      </c>
      <c r="CB241" s="278">
        <f t="shared" si="1493"/>
        <v>1009124.6333234437</v>
      </c>
      <c r="CC241" s="278">
        <f t="shared" si="1493"/>
        <v>780789.44294904498</v>
      </c>
      <c r="CD241" s="278">
        <f t="shared" si="1493"/>
        <v>634220.28963391436</v>
      </c>
      <c r="CE241" s="278">
        <f t="shared" si="1493"/>
        <v>701249.57640235987</v>
      </c>
      <c r="CF241" s="278">
        <f t="shared" si="1493"/>
        <v>1926566.5144614959</v>
      </c>
      <c r="CG241" s="278">
        <f t="shared" si="1493"/>
        <v>580774.00236896123</v>
      </c>
      <c r="CH241" s="278">
        <f t="shared" si="1493"/>
        <v>1319442.896983824</v>
      </c>
      <c r="CI241" s="278">
        <f t="shared" si="1493"/>
        <v>678994.36571412813</v>
      </c>
      <c r="CJ241" s="278">
        <f t="shared" si="1493"/>
        <v>1108739.5222639092</v>
      </c>
      <c r="CK241" s="278">
        <f t="shared" si="1494"/>
        <v>1819020.221803684</v>
      </c>
      <c r="CL241" s="278">
        <f t="shared" si="1494"/>
        <v>1077524.8418621651</v>
      </c>
      <c r="CM241" s="278">
        <f t="shared" si="1494"/>
        <v>1366027.6897304191</v>
      </c>
      <c r="CN241" s="278">
        <f t="shared" si="1494"/>
        <v>3297242.6061043963</v>
      </c>
      <c r="CO241" s="278">
        <f t="shared" si="1494"/>
        <v>319605.06153406139</v>
      </c>
      <c r="CP241" s="278">
        <f t="shared" si="1494"/>
        <v>1554328.1335712466</v>
      </c>
      <c r="CQ241" s="278">
        <f t="shared" si="1494"/>
        <v>769588.14158189832</v>
      </c>
      <c r="CR241" s="278">
        <f t="shared" si="1494"/>
        <v>1605462.3394494702</v>
      </c>
      <c r="CS241" s="278">
        <f t="shared" si="1494"/>
        <v>748660.75876867026</v>
      </c>
      <c r="CT241" s="278">
        <f t="shared" si="1494"/>
        <v>1477265.7921935855</v>
      </c>
      <c r="CU241" s="278">
        <f t="shared" si="1495"/>
        <v>626324.0346308907</v>
      </c>
      <c r="CV241" s="278">
        <f t="shared" si="1495"/>
        <v>1183777.5683534159</v>
      </c>
      <c r="CW241" s="278">
        <f t="shared" si="1495"/>
        <v>4517446.2124630101</v>
      </c>
      <c r="CX241" s="278">
        <f t="shared" si="1495"/>
        <v>1235172.7049980781</v>
      </c>
      <c r="CY241" s="278">
        <f t="shared" si="1495"/>
        <v>1044236.5263558894</v>
      </c>
      <c r="CZ241" s="278">
        <f t="shared" si="1495"/>
        <v>913466.50932171557</v>
      </c>
      <c r="DA241" s="278">
        <f t="shared" si="1495"/>
        <v>2948819.7386397775</v>
      </c>
      <c r="DB241" s="278">
        <f t="shared" si="1495"/>
        <v>2678913.5692149461</v>
      </c>
      <c r="DC241" s="278">
        <f t="shared" si="1495"/>
        <v>1643082.9043026699</v>
      </c>
      <c r="DD241" s="278">
        <f t="shared" si="1495"/>
        <v>4769821.8441687552</v>
      </c>
      <c r="DE241" s="76">
        <f t="shared" si="1378"/>
        <v>85623222.725435033</v>
      </c>
      <c r="DF241" s="1"/>
      <c r="DG241" s="281">
        <f t="shared" si="1430"/>
        <v>10085.491619141261</v>
      </c>
      <c r="DH241" s="281">
        <f t="shared" si="1480"/>
        <v>11333.902512512823</v>
      </c>
      <c r="DI241" s="281">
        <f t="shared" si="1481"/>
        <v>11621.242321619175</v>
      </c>
      <c r="DJ241" s="281">
        <f t="shared" si="1482"/>
        <v>10229.09762752512</v>
      </c>
      <c r="DK241" s="281">
        <f t="shared" si="1483"/>
        <v>13367.798906889664</v>
      </c>
      <c r="DL241" s="281">
        <f t="shared" si="1484"/>
        <v>11050.046896749825</v>
      </c>
      <c r="DM241" s="281">
        <f t="shared" si="1485"/>
        <v>11006.112286957861</v>
      </c>
      <c r="DN241" s="281">
        <f t="shared" si="1486"/>
        <v>10350.743746254073</v>
      </c>
      <c r="DO241" s="281">
        <f t="shared" si="1487"/>
        <v>10630.342704866891</v>
      </c>
      <c r="DP241" s="281">
        <f t="shared" si="1488"/>
        <v>10633.975640609593</v>
      </c>
      <c r="DQ241" s="281">
        <f t="shared" si="1489"/>
        <v>11482.572965242593</v>
      </c>
      <c r="DR241" s="281">
        <f t="shared" si="1441"/>
        <v>10747.260750779047</v>
      </c>
      <c r="DS241" s="281">
        <f t="shared" si="1442"/>
        <v>11022.357515627516</v>
      </c>
      <c r="DT241" s="281">
        <f t="shared" si="1443"/>
        <v>12920.540045685486</v>
      </c>
      <c r="DU241" s="281">
        <f t="shared" si="1444"/>
        <v>10907.208170555588</v>
      </c>
      <c r="DV241" s="281">
        <f t="shared" si="1445"/>
        <v>10568.312169224302</v>
      </c>
      <c r="DW241" s="281">
        <f t="shared" si="1446"/>
        <v>12304.170074739299</v>
      </c>
      <c r="DX241" s="281">
        <f t="shared" si="1447"/>
        <v>12604.367847622467</v>
      </c>
      <c r="DY241" s="281">
        <f t="shared" si="1448"/>
        <v>10878.799602286772</v>
      </c>
      <c r="DZ241" s="281">
        <f t="shared" si="1449"/>
        <v>12156.245811895329</v>
      </c>
      <c r="EA241" s="281">
        <f t="shared" si="1450"/>
        <v>10706.349060431943</v>
      </c>
      <c r="EB241" s="281">
        <f t="shared" si="1451"/>
        <v>11312.162447046128</v>
      </c>
      <c r="EC241" s="281">
        <f t="shared" si="1452"/>
        <v>11778.241692554953</v>
      </c>
      <c r="ED241" s="281">
        <f t="shared" si="1453"/>
        <v>11074.729705576585</v>
      </c>
      <c r="EE241" s="281">
        <f t="shared" si="1454"/>
        <v>12088.47687431289</v>
      </c>
      <c r="EF241" s="281">
        <f t="shared" si="1455"/>
        <v>11076.035641215307</v>
      </c>
      <c r="EG241" s="281">
        <f t="shared" si="1456"/>
        <v>11456.906810107466</v>
      </c>
      <c r="EH241" s="281">
        <f t="shared" si="1457"/>
        <v>11401.683934802162</v>
      </c>
      <c r="EI241" s="281">
        <f t="shared" si="1458"/>
        <v>11334.157138983988</v>
      </c>
      <c r="EJ241" s="281">
        <f t="shared" si="1459"/>
        <v>13671.556330696858</v>
      </c>
      <c r="EK241" s="281">
        <f t="shared" si="1460"/>
        <v>11302.644514125941</v>
      </c>
      <c r="EL241" s="281">
        <f t="shared" si="1461"/>
        <v>13456.938098670806</v>
      </c>
      <c r="EM241" s="281">
        <f t="shared" si="1462"/>
        <v>10690.903716431643</v>
      </c>
      <c r="EN241" s="281">
        <f t="shared" si="1463"/>
        <v>11092.32295268139</v>
      </c>
      <c r="EO241" s="281">
        <f t="shared" si="1464"/>
        <v>10419.243954037665</v>
      </c>
      <c r="EP241" s="281">
        <f t="shared" si="1465"/>
        <v>11535.298396009357</v>
      </c>
      <c r="EQ241" s="281">
        <f t="shared" si="1466"/>
        <v>13327.847056343609</v>
      </c>
      <c r="ER241" s="281">
        <f t="shared" si="1467"/>
        <v>15269.98075705146</v>
      </c>
      <c r="ES241" s="281">
        <f t="shared" si="1468"/>
        <v>11580.972347701309</v>
      </c>
      <c r="ET241" s="281">
        <f t="shared" si="1469"/>
        <v>10968.958239855976</v>
      </c>
      <c r="EU241" s="281">
        <f t="shared" si="1470"/>
        <v>16736.33481947807</v>
      </c>
      <c r="EV241" s="281">
        <f t="shared" si="1471"/>
        <v>12825.718534991422</v>
      </c>
      <c r="EW241" s="281">
        <f t="shared" si="1472"/>
        <v>11332.605547390749</v>
      </c>
      <c r="EX241" s="281">
        <f t="shared" si="1473"/>
        <v>10741.817791780888</v>
      </c>
      <c r="EY241" s="281">
        <f t="shared" si="1474"/>
        <v>10588.031439560225</v>
      </c>
      <c r="EZ241" s="281">
        <f t="shared" si="1475"/>
        <v>11900.630079212799</v>
      </c>
      <c r="FA241" s="281">
        <f t="shared" si="1476"/>
        <v>11107.340037730204</v>
      </c>
      <c r="FB241" s="281">
        <f t="shared" si="1477"/>
        <v>11040.894738450912</v>
      </c>
      <c r="FC241" s="281">
        <f t="shared" si="1478"/>
        <v>11482.975659131404</v>
      </c>
      <c r="FD241" s="281">
        <f t="shared" si="1479"/>
        <v>11652.655573003391</v>
      </c>
      <c r="FE241" s="231">
        <f t="shared" si="1427"/>
        <v>11283.34320664364</v>
      </c>
    </row>
    <row r="242" spans="1:165">
      <c r="A242" s="1" t="s">
        <v>117</v>
      </c>
      <c r="B242" s="2" t="s">
        <v>368</v>
      </c>
      <c r="C242" s="37" t="s">
        <v>477</v>
      </c>
      <c r="D242" s="1">
        <v>6</v>
      </c>
      <c r="E242" s="2">
        <v>4</v>
      </c>
      <c r="F242" s="96" t="s">
        <v>306</v>
      </c>
      <c r="G242" s="101">
        <f t="shared" si="1496"/>
        <v>47.880208616210751</v>
      </c>
      <c r="H242" s="101">
        <f t="shared" si="1490"/>
        <v>131.9880842333753</v>
      </c>
      <c r="I242" s="101">
        <f t="shared" si="1490"/>
        <v>177.6656745783726</v>
      </c>
      <c r="J242" s="101">
        <f t="shared" si="1490"/>
        <v>57.479822435196958</v>
      </c>
      <c r="K242" s="101">
        <f t="shared" si="1490"/>
        <v>135.34845214781808</v>
      </c>
      <c r="L242" s="101">
        <f t="shared" si="1490"/>
        <v>2219.8706525243952</v>
      </c>
      <c r="M242" s="101">
        <f t="shared" si="1490"/>
        <v>216.03156279058629</v>
      </c>
      <c r="N242" s="101">
        <f t="shared" si="1490"/>
        <v>279.91982303854496</v>
      </c>
      <c r="O242" s="101">
        <f t="shared" si="1490"/>
        <v>370.58561492880898</v>
      </c>
      <c r="P242" s="101">
        <f t="shared" si="1490"/>
        <v>451.36132553557388</v>
      </c>
      <c r="Q242" s="101">
        <f t="shared" si="1490"/>
        <v>302.28216583917816</v>
      </c>
      <c r="R242" s="101">
        <f t="shared" si="1490"/>
        <v>160.65749025486755</v>
      </c>
      <c r="S242" s="101">
        <f t="shared" si="1490"/>
        <v>321.68090865390946</v>
      </c>
      <c r="T242" s="101">
        <f t="shared" si="1490"/>
        <v>115.16803000855995</v>
      </c>
      <c r="U242" s="101">
        <f t="shared" si="1490"/>
        <v>159.39469732691762</v>
      </c>
      <c r="V242" s="101">
        <f t="shared" si="1490"/>
        <v>2545.9270021729121</v>
      </c>
      <c r="W242" s="101">
        <f t="shared" si="1490"/>
        <v>331.08779470378522</v>
      </c>
      <c r="X242" s="101">
        <f t="shared" si="1490"/>
        <v>163.20388559835953</v>
      </c>
      <c r="Y242" s="101">
        <f t="shared" si="1490"/>
        <v>373.06983386055435</v>
      </c>
      <c r="Z242" s="101">
        <f t="shared" si="1490"/>
        <v>310.1508419699079</v>
      </c>
      <c r="AA242" s="101">
        <f t="shared" si="1490"/>
        <v>268.02861627040761</v>
      </c>
      <c r="AB242" s="101">
        <f t="shared" si="1490"/>
        <v>270.29735943797891</v>
      </c>
      <c r="AC242" s="101">
        <f t="shared" si="1490"/>
        <v>274.24426447083067</v>
      </c>
      <c r="AD242" s="101">
        <f t="shared" si="1490"/>
        <v>139.88251420305383</v>
      </c>
      <c r="AE242" s="101">
        <f t="shared" si="1490"/>
        <v>232.94542062817038</v>
      </c>
      <c r="AF242" s="101">
        <f t="shared" si="1490"/>
        <v>491.23736597256345</v>
      </c>
      <c r="AG242" s="101">
        <f t="shared" si="1490"/>
        <v>206.59398290352621</v>
      </c>
      <c r="AH242" s="101">
        <f t="shared" si="1490"/>
        <v>368.86869151832133</v>
      </c>
      <c r="AI242" s="101">
        <f t="shared" si="1490"/>
        <v>204.22811251825297</v>
      </c>
      <c r="AJ242" s="101">
        <f t="shared" si="1490"/>
        <v>279.55049599102853</v>
      </c>
      <c r="AK242" s="101">
        <f t="shared" si="1490"/>
        <v>478.24064074639853</v>
      </c>
      <c r="AL242" s="101">
        <f t="shared" si="1490"/>
        <v>285.01842706258714</v>
      </c>
      <c r="AM242" s="101">
        <f t="shared" si="1490"/>
        <v>431.48554617291632</v>
      </c>
      <c r="AN242" s="101">
        <f t="shared" si="1490"/>
        <v>742.66732516589104</v>
      </c>
      <c r="AO242" s="101">
        <f t="shared" si="1490"/>
        <v>95.85780136253554</v>
      </c>
      <c r="AP242" s="101">
        <f t="shared" si="1490"/>
        <v>391.35605880116867</v>
      </c>
      <c r="AQ242" s="101">
        <f t="shared" si="1490"/>
        <v>239.77971491387879</v>
      </c>
      <c r="AR242" s="101">
        <f t="shared" si="1490"/>
        <v>422.53760516837178</v>
      </c>
      <c r="AS242" s="101">
        <f t="shared" si="1490"/>
        <v>259.57759008884778</v>
      </c>
      <c r="AT242" s="101">
        <f t="shared" si="1490"/>
        <v>353.52698220857468</v>
      </c>
      <c r="AU242" s="101">
        <f t="shared" si="1490"/>
        <v>218.62916693689351</v>
      </c>
      <c r="AV242" s="101">
        <f t="shared" si="1490"/>
        <v>356.28693840414087</v>
      </c>
      <c r="AW242" s="101">
        <f t="shared" si="1490"/>
        <v>960.01084719776782</v>
      </c>
      <c r="AX242" s="101">
        <f t="shared" si="1490"/>
        <v>396.06739232864004</v>
      </c>
      <c r="AY242" s="101">
        <f t="shared" si="1490"/>
        <v>281.78353544531211</v>
      </c>
      <c r="AZ242" s="101">
        <f t="shared" si="1490"/>
        <v>366.73184192195492</v>
      </c>
      <c r="BA242" s="101">
        <f t="shared" si="1490"/>
        <v>621.40732540122167</v>
      </c>
      <c r="BB242" s="101">
        <f t="shared" si="1490"/>
        <v>705.24807772670067</v>
      </c>
      <c r="BC242" s="101">
        <f t="shared" si="1490"/>
        <v>553.14787428933255</v>
      </c>
      <c r="BD242" s="101">
        <f t="shared" si="1490"/>
        <v>1128.8269574367571</v>
      </c>
      <c r="BE242" s="76">
        <f t="shared" si="1372"/>
        <v>20894.818343911862</v>
      </c>
      <c r="BF242" s="243"/>
      <c r="BG242" s="278">
        <f t="shared" si="1491"/>
        <v>233932.81985100813</v>
      </c>
      <c r="BH242" s="278">
        <f t="shared" si="1491"/>
        <v>649363.12203401385</v>
      </c>
      <c r="BI242" s="278">
        <f t="shared" si="1491"/>
        <v>822372.76180305553</v>
      </c>
      <c r="BJ242" s="278">
        <f t="shared" si="1491"/>
        <v>292548.18373438239</v>
      </c>
      <c r="BK242" s="278">
        <f t="shared" si="1491"/>
        <v>786808.41554543877</v>
      </c>
      <c r="BL242" s="278">
        <f t="shared" si="1491"/>
        <v>11237890.171601778</v>
      </c>
      <c r="BM242" s="278">
        <f t="shared" si="1491"/>
        <v>1051843.2286447212</v>
      </c>
      <c r="BN242" s="278">
        <f t="shared" si="1491"/>
        <v>1384420.7805504377</v>
      </c>
      <c r="BO242" s="278">
        <f t="shared" si="1491"/>
        <v>1854367.424601251</v>
      </c>
      <c r="BP242" s="278">
        <f t="shared" si="1491"/>
        <v>2195720.1817249926</v>
      </c>
      <c r="BQ242" s="278">
        <f t="shared" si="1492"/>
        <v>1504555.5327122768</v>
      </c>
      <c r="BR242" s="278">
        <f t="shared" si="1492"/>
        <v>815567.91419030726</v>
      </c>
      <c r="BS242" s="278">
        <f t="shared" si="1492"/>
        <v>1616364.9779457576</v>
      </c>
      <c r="BT242" s="278">
        <f t="shared" si="1492"/>
        <v>626027.17545062199</v>
      </c>
      <c r="BU242" s="278">
        <f t="shared" si="1492"/>
        <v>803330.58420614002</v>
      </c>
      <c r="BV242" s="278">
        <f t="shared" si="1492"/>
        <v>12731616.828229662</v>
      </c>
      <c r="BW242" s="278">
        <f t="shared" si="1492"/>
        <v>1641926.3057174208</v>
      </c>
      <c r="BX242" s="278">
        <f t="shared" si="1492"/>
        <v>899407.34008012747</v>
      </c>
      <c r="BY242" s="278">
        <f t="shared" si="1492"/>
        <v>1854739.0770758986</v>
      </c>
      <c r="BZ242" s="278">
        <f t="shared" si="1492"/>
        <v>1751568.3810752537</v>
      </c>
      <c r="CA242" s="278">
        <f t="shared" si="1493"/>
        <v>1347052.0383052642</v>
      </c>
      <c r="CB242" s="278">
        <f t="shared" si="1493"/>
        <v>1431536.8727390012</v>
      </c>
      <c r="CC242" s="278">
        <f t="shared" si="1493"/>
        <v>1463819.5183800941</v>
      </c>
      <c r="CD242" s="278">
        <f t="shared" si="1493"/>
        <v>731295.18012830056</v>
      </c>
      <c r="CE242" s="278">
        <f t="shared" si="1493"/>
        <v>1263302.0161868678</v>
      </c>
      <c r="CF242" s="278">
        <f t="shared" si="1493"/>
        <v>2458219.6321269288</v>
      </c>
      <c r="CG242" s="278">
        <f t="shared" si="1493"/>
        <v>1001802.566736275</v>
      </c>
      <c r="CH242" s="278">
        <f t="shared" si="1493"/>
        <v>1874107.2325749425</v>
      </c>
      <c r="CI242" s="278">
        <f t="shared" si="1493"/>
        <v>1039867.2559317844</v>
      </c>
      <c r="CJ242" s="278">
        <f t="shared" si="1493"/>
        <v>1815570.9414614637</v>
      </c>
      <c r="CK242" s="278">
        <f t="shared" si="1494"/>
        <v>2466243.4127132208</v>
      </c>
      <c r="CL242" s="278">
        <f t="shared" si="1494"/>
        <v>1777931.7605573889</v>
      </c>
      <c r="CM242" s="278">
        <f t="shared" si="1494"/>
        <v>2060675.515706256</v>
      </c>
      <c r="CN242" s="278">
        <f t="shared" si="1494"/>
        <v>3745290.5626468319</v>
      </c>
      <c r="CO242" s="278">
        <f t="shared" si="1494"/>
        <v>461635.59116913931</v>
      </c>
      <c r="CP242" s="278">
        <f t="shared" si="1494"/>
        <v>2042903.7133151169</v>
      </c>
      <c r="CQ242" s="278">
        <f t="shared" si="1494"/>
        <v>1337159.4634616203</v>
      </c>
      <c r="CR242" s="278">
        <f t="shared" si="1494"/>
        <v>3017893.5116768954</v>
      </c>
      <c r="CS242" s="278">
        <f t="shared" si="1494"/>
        <v>1322662.2015338596</v>
      </c>
      <c r="CT242" s="278">
        <f t="shared" si="1494"/>
        <v>1749511.9457111908</v>
      </c>
      <c r="CU242" s="278">
        <f t="shared" si="1495"/>
        <v>1257989.0300621921</v>
      </c>
      <c r="CV242" s="278">
        <f t="shared" si="1495"/>
        <v>1914848.6507869055</v>
      </c>
      <c r="CW242" s="278">
        <f t="shared" si="1495"/>
        <v>4955688.4237132361</v>
      </c>
      <c r="CX242" s="278">
        <f t="shared" si="1495"/>
        <v>1847123.2948416499</v>
      </c>
      <c r="CY242" s="278">
        <f t="shared" si="1495"/>
        <v>1368943.7530296326</v>
      </c>
      <c r="CZ242" s="278">
        <f t="shared" si="1495"/>
        <v>1874728.7316464556</v>
      </c>
      <c r="DA242" s="278">
        <f t="shared" si="1495"/>
        <v>3229435.012355932</v>
      </c>
      <c r="DB242" s="278">
        <f t="shared" si="1495"/>
        <v>3533398.3847963554</v>
      </c>
      <c r="DC242" s="278">
        <f t="shared" si="1495"/>
        <v>2904045.4622363322</v>
      </c>
      <c r="DD242" s="278">
        <f t="shared" si="1495"/>
        <v>5922643.7453599917</v>
      </c>
      <c r="DE242" s="76">
        <f t="shared" si="1378"/>
        <v>107971696.62866566</v>
      </c>
      <c r="DF242" s="1"/>
      <c r="DG242" s="281">
        <f t="shared" si="1430"/>
        <v>4885.7936632257224</v>
      </c>
      <c r="DH242" s="281">
        <f t="shared" si="1480"/>
        <v>4919.8617118030115</v>
      </c>
      <c r="DI242" s="281">
        <f t="shared" si="1481"/>
        <v>4628.765594449631</v>
      </c>
      <c r="DJ242" s="281">
        <f t="shared" si="1482"/>
        <v>5089.5805056496592</v>
      </c>
      <c r="DK242" s="281">
        <f t="shared" si="1483"/>
        <v>5813.2058627914112</v>
      </c>
      <c r="DL242" s="281">
        <f t="shared" si="1484"/>
        <v>5062.4076492124714</v>
      </c>
      <c r="DM242" s="281">
        <f t="shared" si="1485"/>
        <v>4868.9331089288216</v>
      </c>
      <c r="DN242" s="281">
        <f t="shared" si="1486"/>
        <v>4945.7761351892641</v>
      </c>
      <c r="DO242" s="281">
        <f t="shared" si="1487"/>
        <v>5003.8839876649899</v>
      </c>
      <c r="DP242" s="281">
        <f t="shared" si="1488"/>
        <v>4864.6617632106754</v>
      </c>
      <c r="DQ242" s="281">
        <f t="shared" si="1489"/>
        <v>4977.3215318059447</v>
      </c>
      <c r="DR242" s="281">
        <f t="shared" si="1441"/>
        <v>5076.4387822596236</v>
      </c>
      <c r="DS242" s="281">
        <f t="shared" si="1442"/>
        <v>5024.7463696540808</v>
      </c>
      <c r="DT242" s="281">
        <f t="shared" si="1443"/>
        <v>5435.772196538328</v>
      </c>
      <c r="DU242" s="281">
        <f t="shared" si="1444"/>
        <v>5039.8827418864103</v>
      </c>
      <c r="DV242" s="281">
        <f t="shared" si="1445"/>
        <v>5000.7784266255121</v>
      </c>
      <c r="DW242" s="281">
        <f t="shared" si="1446"/>
        <v>4959.1870554648658</v>
      </c>
      <c r="DX242" s="281">
        <f t="shared" si="1447"/>
        <v>5510.9431787276517</v>
      </c>
      <c r="DY242" s="281">
        <f t="shared" si="1448"/>
        <v>4971.5600371193805</v>
      </c>
      <c r="DZ242" s="281">
        <f t="shared" si="1449"/>
        <v>5647.4725973666646</v>
      </c>
      <c r="EA242" s="281">
        <f t="shared" si="1450"/>
        <v>5025.7769377365885</v>
      </c>
      <c r="EB242" s="281">
        <f t="shared" si="1451"/>
        <v>5296.1555958798572</v>
      </c>
      <c r="EC242" s="281">
        <f t="shared" si="1452"/>
        <v>5337.6486148383592</v>
      </c>
      <c r="ED242" s="281">
        <f t="shared" si="1453"/>
        <v>5227.9241926317573</v>
      </c>
      <c r="EE242" s="281">
        <f t="shared" si="1454"/>
        <v>5423.1674217084619</v>
      </c>
      <c r="EF242" s="281">
        <f t="shared" si="1455"/>
        <v>5004.1381263008907</v>
      </c>
      <c r="EG242" s="281">
        <f t="shared" si="1456"/>
        <v>4849.1371948818551</v>
      </c>
      <c r="EH242" s="281">
        <f t="shared" si="1457"/>
        <v>5080.6893500796277</v>
      </c>
      <c r="EI242" s="281">
        <f t="shared" si="1458"/>
        <v>5091.6949831715547</v>
      </c>
      <c r="EJ242" s="281">
        <f t="shared" si="1459"/>
        <v>6494.6081924309301</v>
      </c>
      <c r="EK242" s="281">
        <f t="shared" si="1460"/>
        <v>5156.9088918585248</v>
      </c>
      <c r="EL242" s="281">
        <f t="shared" si="1461"/>
        <v>6237.9537312055027</v>
      </c>
      <c r="EM242" s="281">
        <f t="shared" si="1462"/>
        <v>4775.7695106673345</v>
      </c>
      <c r="EN242" s="281">
        <f t="shared" si="1463"/>
        <v>5043.0259090909094</v>
      </c>
      <c r="EO242" s="281">
        <f t="shared" si="1464"/>
        <v>4815.8374655728549</v>
      </c>
      <c r="EP242" s="281">
        <f t="shared" si="1465"/>
        <v>5220.064101148947</v>
      </c>
      <c r="EQ242" s="281">
        <f t="shared" si="1466"/>
        <v>5576.6162869193722</v>
      </c>
      <c r="ER242" s="281">
        <f t="shared" si="1467"/>
        <v>7142.3075124268107</v>
      </c>
      <c r="ES242" s="281">
        <f t="shared" si="1468"/>
        <v>5095.4406390826762</v>
      </c>
      <c r="ET242" s="281">
        <f t="shared" si="1469"/>
        <v>4948.7366842031015</v>
      </c>
      <c r="EU242" s="281">
        <f t="shared" si="1470"/>
        <v>5753.9853793858438</v>
      </c>
      <c r="EV242" s="281">
        <f t="shared" si="1471"/>
        <v>5374.4564966759126</v>
      </c>
      <c r="EW242" s="281">
        <f t="shared" si="1472"/>
        <v>5162.117113758336</v>
      </c>
      <c r="EX242" s="281">
        <f t="shared" si="1473"/>
        <v>4663.659090897806</v>
      </c>
      <c r="EY242" s="281">
        <f t="shared" si="1474"/>
        <v>4858.1396030333863</v>
      </c>
      <c r="EZ242" s="281">
        <f t="shared" si="1475"/>
        <v>5111.9878814488684</v>
      </c>
      <c r="FA242" s="281">
        <f t="shared" si="1476"/>
        <v>5196.9696531510881</v>
      </c>
      <c r="FB242" s="281">
        <f t="shared" si="1477"/>
        <v>5010.1496145667279</v>
      </c>
      <c r="FC242" s="281">
        <f t="shared" si="1478"/>
        <v>5250.0345698107594</v>
      </c>
      <c r="FD242" s="281">
        <f t="shared" si="1479"/>
        <v>5246.7242267217116</v>
      </c>
      <c r="FE242" s="231">
        <f t="shared" si="1427"/>
        <v>5167.3910177891275</v>
      </c>
    </row>
    <row r="243" spans="1:165">
      <c r="A243" s="1" t="s">
        <v>117</v>
      </c>
      <c r="B243" s="2" t="s">
        <v>369</v>
      </c>
      <c r="C243" s="37" t="s">
        <v>477</v>
      </c>
      <c r="D243" s="1">
        <v>6</v>
      </c>
      <c r="E243" s="2">
        <v>4</v>
      </c>
      <c r="F243" s="96" t="s">
        <v>306</v>
      </c>
      <c r="G243" s="101">
        <f t="shared" si="1496"/>
        <v>93.882761992570096</v>
      </c>
      <c r="H243" s="101">
        <f t="shared" si="1490"/>
        <v>174.47739902083174</v>
      </c>
      <c r="I243" s="101">
        <f t="shared" si="1490"/>
        <v>338.67519216502279</v>
      </c>
      <c r="J243" s="101">
        <f t="shared" si="1490"/>
        <v>74.44108151443541</v>
      </c>
      <c r="K243" s="101">
        <f t="shared" si="1490"/>
        <v>250.01866855083063</v>
      </c>
      <c r="L243" s="101">
        <f t="shared" si="1490"/>
        <v>2666.5629919915491</v>
      </c>
      <c r="M243" s="101">
        <f t="shared" si="1490"/>
        <v>411.83889417099005</v>
      </c>
      <c r="N243" s="101">
        <f t="shared" si="1490"/>
        <v>458.99311050428082</v>
      </c>
      <c r="O243" s="101">
        <f t="shared" si="1490"/>
        <v>445.28480956105579</v>
      </c>
      <c r="P243" s="101">
        <f t="shared" si="1490"/>
        <v>641.30921669846123</v>
      </c>
      <c r="Q243" s="101">
        <f t="shared" si="1490"/>
        <v>482.48884162791899</v>
      </c>
      <c r="R243" s="101">
        <f t="shared" si="1490"/>
        <v>215.18366876561049</v>
      </c>
      <c r="S243" s="101">
        <f t="shared" si="1490"/>
        <v>528.86522270219007</v>
      </c>
      <c r="T243" s="101">
        <f t="shared" si="1490"/>
        <v>201.54405251497991</v>
      </c>
      <c r="U243" s="101">
        <f t="shared" si="1490"/>
        <v>325.09313974586024</v>
      </c>
      <c r="V243" s="101">
        <f t="shared" si="1490"/>
        <v>2832.9160072587938</v>
      </c>
      <c r="W243" s="101">
        <f t="shared" si="1490"/>
        <v>482.64842007227543</v>
      </c>
      <c r="X243" s="101">
        <f t="shared" si="1490"/>
        <v>268.64459820404124</v>
      </c>
      <c r="Y243" s="101">
        <f t="shared" si="1490"/>
        <v>543.064708895536</v>
      </c>
      <c r="Z243" s="101">
        <f t="shared" si="1490"/>
        <v>501.84757228367022</v>
      </c>
      <c r="AA243" s="101">
        <f t="shared" si="1490"/>
        <v>401.5947160171994</v>
      </c>
      <c r="AB243" s="101">
        <f t="shared" si="1490"/>
        <v>321.14537755007393</v>
      </c>
      <c r="AC243" s="101">
        <f t="shared" si="1490"/>
        <v>400.46927361468988</v>
      </c>
      <c r="AD243" s="101">
        <f t="shared" si="1490"/>
        <v>231.88577857821679</v>
      </c>
      <c r="AE243" s="101">
        <f t="shared" si="1490"/>
        <v>390.65944082000556</v>
      </c>
      <c r="AF243" s="101">
        <f t="shared" si="1490"/>
        <v>703.40603376616082</v>
      </c>
      <c r="AG243" s="101">
        <f t="shared" ref="AG243:BD243" si="1497">AG213</f>
        <v>249.6343960084275</v>
      </c>
      <c r="AH243" s="101">
        <f t="shared" si="1497"/>
        <v>565.05620636997753</v>
      </c>
      <c r="AI243" s="101">
        <f t="shared" si="1497"/>
        <v>308.61137002758227</v>
      </c>
      <c r="AJ243" s="101">
        <f t="shared" si="1497"/>
        <v>402.62904200755645</v>
      </c>
      <c r="AK243" s="101">
        <f t="shared" si="1497"/>
        <v>569.68244586043272</v>
      </c>
      <c r="AL243" s="101">
        <f t="shared" si="1497"/>
        <v>407.98624342069326</v>
      </c>
      <c r="AM243" s="101">
        <f t="shared" si="1497"/>
        <v>506.18463844886543</v>
      </c>
      <c r="AN243" s="101">
        <f t="shared" si="1497"/>
        <v>760.48383927971929</v>
      </c>
      <c r="AO243" s="101">
        <f t="shared" si="1497"/>
        <v>167.75115238443718</v>
      </c>
      <c r="AP243" s="101">
        <f t="shared" si="1497"/>
        <v>428.01472760026553</v>
      </c>
      <c r="AQ243" s="101">
        <f t="shared" si="1497"/>
        <v>342.54244987696967</v>
      </c>
      <c r="AR243" s="101">
        <f t="shared" si="1497"/>
        <v>534.61917649237648</v>
      </c>
      <c r="AS243" s="101">
        <f t="shared" si="1497"/>
        <v>414.72741404999817</v>
      </c>
      <c r="AT243" s="101">
        <f t="shared" si="1497"/>
        <v>420.86545501020794</v>
      </c>
      <c r="AU243" s="101">
        <f t="shared" si="1497"/>
        <v>261.96107389735886</v>
      </c>
      <c r="AV243" s="101">
        <f t="shared" si="1497"/>
        <v>576.60922343399955</v>
      </c>
      <c r="AW243" s="101">
        <f t="shared" si="1497"/>
        <v>1031.1588592235923</v>
      </c>
      <c r="AX243" s="101">
        <f t="shared" si="1497"/>
        <v>589.67849974487342</v>
      </c>
      <c r="AY243" s="101">
        <f t="shared" si="1497"/>
        <v>404.82901258976506</v>
      </c>
      <c r="AZ243" s="101">
        <f t="shared" si="1497"/>
        <v>633.01516900223737</v>
      </c>
      <c r="BA243" s="101">
        <f t="shared" si="1497"/>
        <v>831.46050581853603</v>
      </c>
      <c r="BB243" s="101">
        <f t="shared" si="1497"/>
        <v>799.65879763656687</v>
      </c>
      <c r="BC243" s="101">
        <f t="shared" si="1497"/>
        <v>744.25278224693182</v>
      </c>
      <c r="BD243" s="101">
        <f t="shared" si="1497"/>
        <v>1432.1809718383661</v>
      </c>
      <c r="BE243" s="76">
        <f t="shared" si="1372"/>
        <v>27770.534430856984</v>
      </c>
      <c r="BF243" s="243"/>
      <c r="BG243" s="278">
        <f t="shared" si="1491"/>
        <v>206269.68507295006</v>
      </c>
      <c r="BH243" s="278">
        <f t="shared" si="1491"/>
        <v>414998.94774642325</v>
      </c>
      <c r="BI243" s="278">
        <f t="shared" si="1491"/>
        <v>818347.40409585717</v>
      </c>
      <c r="BJ243" s="278">
        <f t="shared" si="1491"/>
        <v>175629.72670448356</v>
      </c>
      <c r="BK243" s="278">
        <f t="shared" si="1491"/>
        <v>682941.00927162741</v>
      </c>
      <c r="BL243" s="278">
        <f t="shared" si="1491"/>
        <v>6036230.2000469901</v>
      </c>
      <c r="BM243" s="278">
        <f t="shared" si="1491"/>
        <v>943311.83832772367</v>
      </c>
      <c r="BN243" s="278">
        <f t="shared" si="1491"/>
        <v>1023165.536698968</v>
      </c>
      <c r="BO243" s="278">
        <f t="shared" si="1491"/>
        <v>993109.01518407604</v>
      </c>
      <c r="BP243" s="278">
        <f t="shared" si="1491"/>
        <v>1419191.3979301532</v>
      </c>
      <c r="BQ243" s="278">
        <f t="shared" si="1492"/>
        <v>1125378.0256064425</v>
      </c>
      <c r="BR243" s="278">
        <f t="shared" si="1492"/>
        <v>508297.13878680376</v>
      </c>
      <c r="BS243" s="278">
        <f t="shared" si="1492"/>
        <v>1225086.0992524864</v>
      </c>
      <c r="BT243" s="278">
        <f t="shared" si="1492"/>
        <v>514303.69606930396</v>
      </c>
      <c r="BU243" s="278">
        <f t="shared" si="1492"/>
        <v>7402164.2200223403</v>
      </c>
      <c r="BV243" s="278">
        <f t="shared" si="1492"/>
        <v>6325364.424961159</v>
      </c>
      <c r="BW243" s="278">
        <f t="shared" si="1492"/>
        <v>1108749.7084440389</v>
      </c>
      <c r="BX243" s="278">
        <f t="shared" si="1492"/>
        <v>704922.58372325345</v>
      </c>
      <c r="BY243" s="278">
        <f t="shared" si="1492"/>
        <v>1285765.6545133179</v>
      </c>
      <c r="BZ243" s="278">
        <f t="shared" si="1492"/>
        <v>1301126.7575988814</v>
      </c>
      <c r="CA243" s="278">
        <f t="shared" si="1493"/>
        <v>905691.87910219666</v>
      </c>
      <c r="CB243" s="278">
        <f t="shared" si="1493"/>
        <v>955186.60899428325</v>
      </c>
      <c r="CC243" s="278">
        <f t="shared" si="1493"/>
        <v>1004917.0335218386</v>
      </c>
      <c r="CD243" s="278">
        <f t="shared" si="1493"/>
        <v>567230.09678801289</v>
      </c>
      <c r="CE243" s="278">
        <f t="shared" si="1493"/>
        <v>907300.00832270121</v>
      </c>
      <c r="CF243" s="278">
        <f t="shared" si="1493"/>
        <v>1647810.0489393903</v>
      </c>
      <c r="CG243" s="278">
        <f t="shared" si="1493"/>
        <v>489538.41146976472</v>
      </c>
      <c r="CH243" s="278">
        <f t="shared" si="1493"/>
        <v>1337196.7966569595</v>
      </c>
      <c r="CI243" s="278">
        <f t="shared" si="1493"/>
        <v>731335.22925782658</v>
      </c>
      <c r="CJ243" s="278">
        <f t="shared" si="1493"/>
        <v>1217487.6399996839</v>
      </c>
      <c r="CK243" s="278">
        <f t="shared" si="1494"/>
        <v>1347684.9590408257</v>
      </c>
      <c r="CL243" s="278">
        <f t="shared" si="1494"/>
        <v>1226307.5520984824</v>
      </c>
      <c r="CM243" s="278">
        <f t="shared" si="1494"/>
        <v>1130830.1155326008</v>
      </c>
      <c r="CN243" s="278">
        <f t="shared" si="1494"/>
        <v>1877497.7683532329</v>
      </c>
      <c r="CO243" s="278">
        <f t="shared" si="1494"/>
        <v>389737.89814920764</v>
      </c>
      <c r="CP243" s="278">
        <f t="shared" si="1494"/>
        <v>1052348.9245680361</v>
      </c>
      <c r="CQ243" s="278">
        <f t="shared" si="1494"/>
        <v>926070.08623859717</v>
      </c>
      <c r="CR243" s="278">
        <f t="shared" si="1494"/>
        <v>1831664.7729876242</v>
      </c>
      <c r="CS243" s="278">
        <f t="shared" si="1494"/>
        <v>990313.46305244323</v>
      </c>
      <c r="CT243" s="278">
        <f t="shared" si="1494"/>
        <v>1063142.3939746667</v>
      </c>
      <c r="CU243" s="278">
        <f t="shared" si="1495"/>
        <v>841166.3809856252</v>
      </c>
      <c r="CV243" s="278">
        <f t="shared" si="1495"/>
        <v>1548952.3684789431</v>
      </c>
      <c r="CW243" s="278">
        <f t="shared" si="1495"/>
        <v>2442556.0521517894</v>
      </c>
      <c r="CX243" s="278">
        <f t="shared" si="1495"/>
        <v>1366969.9606748512</v>
      </c>
      <c r="CY243" s="278">
        <f t="shared" si="1495"/>
        <v>921699.99039779161</v>
      </c>
      <c r="CZ243" s="278">
        <f t="shared" si="1495"/>
        <v>1599167.0972149547</v>
      </c>
      <c r="DA243" s="278">
        <f t="shared" si="1495"/>
        <v>1961326.108225402</v>
      </c>
      <c r="DB243" s="278">
        <f t="shared" si="1495"/>
        <v>1898557.0204498859</v>
      </c>
      <c r="DC243" s="278">
        <f t="shared" si="1495"/>
        <v>1863774.1684895738</v>
      </c>
      <c r="DD243" s="278">
        <f t="shared" si="1495"/>
        <v>3407507.5407659425</v>
      </c>
      <c r="DE243" s="76">
        <f t="shared" si="1378"/>
        <v>73665321.444940448</v>
      </c>
      <c r="DF243" s="1"/>
      <c r="DG243" s="281">
        <f t="shared" si="1430"/>
        <v>2197.0986014373361</v>
      </c>
      <c r="DH243" s="281">
        <f t="shared" si="1480"/>
        <v>2378.5255286667498</v>
      </c>
      <c r="DI243" s="281">
        <f t="shared" si="1481"/>
        <v>2416.3193024693387</v>
      </c>
      <c r="DJ243" s="281">
        <f t="shared" si="1482"/>
        <v>2359.3118629049732</v>
      </c>
      <c r="DK243" s="281">
        <f t="shared" si="1483"/>
        <v>2731.5600600152006</v>
      </c>
      <c r="DL243" s="281">
        <f t="shared" si="1484"/>
        <v>2263.6743321554804</v>
      </c>
      <c r="DM243" s="281">
        <f t="shared" si="1485"/>
        <v>2290.4874980945174</v>
      </c>
      <c r="DN243" s="281">
        <f t="shared" si="1486"/>
        <v>2229.1522754553971</v>
      </c>
      <c r="DO243" s="281">
        <f t="shared" si="1487"/>
        <v>2230.278226115649</v>
      </c>
      <c r="DP243" s="281">
        <f t="shared" si="1488"/>
        <v>2212.9596160122651</v>
      </c>
      <c r="DQ243" s="281">
        <f t="shared" si="1489"/>
        <v>2332.4436308400691</v>
      </c>
      <c r="DR243" s="281">
        <f t="shared" si="1441"/>
        <v>2362.1548126891917</v>
      </c>
      <c r="DS243" s="281">
        <f t="shared" si="1442"/>
        <v>2316.4429171444044</v>
      </c>
      <c r="DT243" s="281">
        <f t="shared" si="1443"/>
        <v>2551.8177770642869</v>
      </c>
      <c r="DU243" s="281">
        <f t="shared" si="1444"/>
        <v>22769.364575976415</v>
      </c>
      <c r="DV243" s="281">
        <f t="shared" si="1445"/>
        <v>2232.8104358737246</v>
      </c>
      <c r="DW243" s="281">
        <f t="shared" si="1446"/>
        <v>2297.2202173126484</v>
      </c>
      <c r="DX243" s="281">
        <f t="shared" si="1447"/>
        <v>2623.996865880958</v>
      </c>
      <c r="DY243" s="281">
        <f t="shared" si="1448"/>
        <v>2367.61040342367</v>
      </c>
      <c r="DZ243" s="281">
        <f t="shared" si="1449"/>
        <v>2592.6732128603726</v>
      </c>
      <c r="EA243" s="281">
        <f t="shared" si="1450"/>
        <v>2255.2385352186952</v>
      </c>
      <c r="EB243" s="281">
        <f t="shared" si="1451"/>
        <v>2974.3121831026442</v>
      </c>
      <c r="EC243" s="281">
        <f t="shared" si="1452"/>
        <v>2509.3486560187785</v>
      </c>
      <c r="ED243" s="281">
        <f t="shared" si="1453"/>
        <v>2446.1616415889084</v>
      </c>
      <c r="EE243" s="281">
        <f t="shared" si="1454"/>
        <v>2322.4832514433851</v>
      </c>
      <c r="EF243" s="281">
        <f t="shared" si="1455"/>
        <v>2342.6157437358374</v>
      </c>
      <c r="EG243" s="281">
        <f t="shared" si="1456"/>
        <v>1961.0214749943282</v>
      </c>
      <c r="EH243" s="281">
        <f t="shared" si="1457"/>
        <v>2366.4845754855992</v>
      </c>
      <c r="EI243" s="281">
        <f t="shared" si="1458"/>
        <v>2369.7611309410381</v>
      </c>
      <c r="EJ243" s="281">
        <f t="shared" si="1459"/>
        <v>3023.8445640412456</v>
      </c>
      <c r="EK243" s="281">
        <f t="shared" si="1460"/>
        <v>2365.6775258456828</v>
      </c>
      <c r="EL243" s="281">
        <f t="shared" si="1461"/>
        <v>3005.7571103787946</v>
      </c>
      <c r="EM243" s="281">
        <f t="shared" si="1462"/>
        <v>2234.0269333298561</v>
      </c>
      <c r="EN243" s="281">
        <f t="shared" si="1463"/>
        <v>2468.8200739827375</v>
      </c>
      <c r="EO243" s="281">
        <f t="shared" si="1464"/>
        <v>2323.3098110470264</v>
      </c>
      <c r="EP243" s="281">
        <f t="shared" si="1465"/>
        <v>2458.6745658688014</v>
      </c>
      <c r="EQ243" s="281">
        <f t="shared" si="1466"/>
        <v>2703.5191888515192</v>
      </c>
      <c r="ER243" s="281">
        <f t="shared" si="1467"/>
        <v>3426.1112461493294</v>
      </c>
      <c r="ES243" s="281">
        <f t="shared" si="1468"/>
        <v>2387.8659319421172</v>
      </c>
      <c r="ET243" s="281">
        <f t="shared" si="1469"/>
        <v>2526.086143014234</v>
      </c>
      <c r="EU243" s="281">
        <f t="shared" si="1470"/>
        <v>3211.0357789845129</v>
      </c>
      <c r="EV243" s="281">
        <f t="shared" si="1471"/>
        <v>2686.3121600000577</v>
      </c>
      <c r="EW243" s="281">
        <f t="shared" si="1472"/>
        <v>2368.7485495599622</v>
      </c>
      <c r="EX243" s="281">
        <f t="shared" si="1473"/>
        <v>2318.1614409653325</v>
      </c>
      <c r="EY243" s="281">
        <f t="shared" si="1474"/>
        <v>2276.7636748698137</v>
      </c>
      <c r="EZ243" s="281">
        <f t="shared" si="1475"/>
        <v>2526.2697886617352</v>
      </c>
      <c r="FA243" s="281">
        <f t="shared" si="1476"/>
        <v>2358.8926888289939</v>
      </c>
      <c r="FB243" s="281">
        <f t="shared" si="1477"/>
        <v>2374.2088826649187</v>
      </c>
      <c r="FC243" s="281">
        <f t="shared" si="1478"/>
        <v>2504.2219699370926</v>
      </c>
      <c r="FD243" s="281">
        <f t="shared" si="1479"/>
        <v>2379.2436904059837</v>
      </c>
      <c r="FE243" s="231">
        <f t="shared" si="1427"/>
        <v>2652.6432765761929</v>
      </c>
    </row>
    <row r="244" spans="1:165">
      <c r="A244" s="106"/>
      <c r="B244" s="2"/>
      <c r="C244" s="37"/>
      <c r="D244" s="1"/>
      <c r="E244" s="2"/>
      <c r="F244" s="96"/>
      <c r="G244" s="101"/>
      <c r="H244" s="243"/>
      <c r="I244" s="243"/>
      <c r="J244" s="243"/>
      <c r="K244" s="243"/>
      <c r="L244" s="243"/>
      <c r="M244" s="243"/>
      <c r="N244" s="243"/>
      <c r="O244" s="243"/>
      <c r="P244" s="243"/>
      <c r="Q244" s="243"/>
      <c r="R244" s="243"/>
      <c r="S244" s="243"/>
      <c r="T244" s="243"/>
      <c r="U244" s="243"/>
      <c r="V244" s="243"/>
      <c r="W244" s="243"/>
      <c r="X244" s="243"/>
      <c r="Y244" s="243"/>
      <c r="Z244" s="243"/>
      <c r="AA244" s="243"/>
      <c r="AB244" s="243"/>
      <c r="AC244" s="243"/>
      <c r="AD244" s="243"/>
      <c r="AE244" s="243"/>
      <c r="AF244" s="243"/>
      <c r="AG244" s="243"/>
      <c r="AH244" s="243"/>
      <c r="AI244" s="243"/>
      <c r="AJ244" s="243"/>
      <c r="AK244" s="243"/>
      <c r="AL244" s="243"/>
      <c r="AM244" s="243"/>
      <c r="AN244" s="243"/>
      <c r="AO244" s="243"/>
      <c r="AP244" s="243"/>
      <c r="AQ244" s="243"/>
      <c r="AR244" s="243"/>
      <c r="AS244" s="243"/>
      <c r="AT244" s="243"/>
      <c r="AU244" s="243"/>
      <c r="AV244" s="243"/>
      <c r="AW244" s="243"/>
      <c r="AX244" s="243"/>
      <c r="AY244" s="243"/>
      <c r="AZ244" s="243"/>
      <c r="BA244" s="243"/>
      <c r="BB244" s="243"/>
      <c r="BC244" s="243"/>
      <c r="BD244" s="243"/>
      <c r="BE244" s="9"/>
      <c r="BF244" s="243"/>
      <c r="BG244" s="243"/>
      <c r="BH244" s="243"/>
      <c r="BI244" s="243"/>
      <c r="BJ244" s="243"/>
      <c r="BK244" s="243"/>
      <c r="BL244" s="243"/>
      <c r="BM244" s="243"/>
      <c r="BN244" s="243"/>
      <c r="BO244" s="243"/>
      <c r="BP244" s="243"/>
      <c r="BQ244" s="243"/>
      <c r="BR244" s="243"/>
      <c r="BS244" s="243"/>
      <c r="BT244" s="243"/>
      <c r="BU244" s="243"/>
      <c r="BV244" s="243"/>
      <c r="BW244" s="243"/>
      <c r="BX244" s="243"/>
      <c r="BY244" s="243"/>
      <c r="BZ244" s="243"/>
      <c r="CA244" s="243"/>
      <c r="CB244" s="243"/>
      <c r="CC244" s="243"/>
      <c r="CD244" s="243"/>
      <c r="CE244" s="243"/>
      <c r="CF244" s="243"/>
      <c r="CG244" s="243"/>
      <c r="CH244" s="243"/>
      <c r="CI244" s="243"/>
      <c r="CJ244" s="243"/>
      <c r="CK244" s="243"/>
      <c r="CL244" s="243"/>
      <c r="CM244" s="243"/>
      <c r="CN244" s="243"/>
      <c r="CO244" s="243"/>
      <c r="CP244" s="243"/>
      <c r="CQ244" s="243"/>
      <c r="CR244" s="243"/>
      <c r="CS244" s="243"/>
      <c r="CT244" s="243"/>
      <c r="CU244" s="243"/>
      <c r="CV244" s="243"/>
      <c r="CW244" s="243"/>
      <c r="CX244" s="243"/>
      <c r="CY244" s="243"/>
      <c r="CZ244" s="243"/>
      <c r="DA244" s="243"/>
      <c r="DB244" s="243"/>
      <c r="DC244" s="243"/>
      <c r="DD244" s="243"/>
      <c r="DE244" s="9"/>
      <c r="DF244" s="1"/>
      <c r="DG244" s="221"/>
      <c r="DH244" s="221"/>
      <c r="DI244" s="221"/>
      <c r="DJ244" s="221"/>
      <c r="DK244" s="221"/>
      <c r="DL244" s="221"/>
      <c r="DM244" s="221"/>
      <c r="DN244" s="221"/>
      <c r="DO244" s="221"/>
      <c r="DP244" s="221"/>
      <c r="DQ244" s="221"/>
      <c r="DR244" s="221"/>
      <c r="DS244" s="221"/>
      <c r="DT244" s="221"/>
      <c r="DU244" s="221"/>
      <c r="DV244" s="221"/>
      <c r="DW244" s="221"/>
      <c r="DX244" s="221"/>
      <c r="DY244" s="221"/>
      <c r="DZ244" s="221"/>
      <c r="EA244" s="221"/>
      <c r="EB244" s="221"/>
      <c r="EC244" s="221"/>
      <c r="ED244" s="221"/>
      <c r="EE244" s="221"/>
      <c r="EF244" s="221"/>
      <c r="EG244" s="221"/>
      <c r="EH244" s="221"/>
      <c r="EI244" s="221"/>
      <c r="EJ244" s="221"/>
      <c r="EK244" s="221"/>
      <c r="EL244" s="221"/>
      <c r="EM244" s="221"/>
      <c r="EN244" s="221"/>
      <c r="EO244" s="221"/>
      <c r="EP244" s="221"/>
      <c r="EQ244" s="221"/>
      <c r="ER244" s="221"/>
      <c r="ES244" s="221"/>
      <c r="ET244" s="221"/>
      <c r="EU244" s="221"/>
      <c r="EV244" s="221"/>
      <c r="EW244" s="221"/>
      <c r="EX244" s="221"/>
      <c r="EY244" s="221"/>
      <c r="EZ244" s="221"/>
      <c r="FA244" s="221"/>
      <c r="FB244" s="221"/>
      <c r="FC244" s="221"/>
      <c r="FD244" s="221"/>
      <c r="FE244" s="222"/>
    </row>
    <row r="245" spans="1:165">
      <c r="A245" s="70" t="s">
        <v>208</v>
      </c>
      <c r="B245" s="2"/>
      <c r="C245" s="37"/>
      <c r="D245" s="1"/>
      <c r="E245" s="2">
        <v>4</v>
      </c>
      <c r="F245" s="96" t="s">
        <v>306</v>
      </c>
      <c r="G245" s="101">
        <f t="shared" ref="G245:AL245" si="1498">G184-SUM(G227:G243)</f>
        <v>3541.2298693122848</v>
      </c>
      <c r="H245" s="101">
        <f t="shared" si="1498"/>
        <v>5746.7932856201742</v>
      </c>
      <c r="I245" s="101">
        <f t="shared" si="1498"/>
        <v>12475.571345806486</v>
      </c>
      <c r="J245" s="101">
        <f t="shared" si="1498"/>
        <v>2375.7460386434232</v>
      </c>
      <c r="K245" s="101">
        <f t="shared" si="1498"/>
        <v>11708.374611038869</v>
      </c>
      <c r="L245" s="101">
        <f t="shared" si="1498"/>
        <v>47580.861307410392</v>
      </c>
      <c r="M245" s="101">
        <f t="shared" si="1498"/>
        <v>7675.8814270501416</v>
      </c>
      <c r="N245" s="101">
        <f t="shared" si="1498"/>
        <v>14403.94742292907</v>
      </c>
      <c r="O245" s="101">
        <f t="shared" si="1498"/>
        <v>18580.50546990996</v>
      </c>
      <c r="P245" s="101">
        <f t="shared" si="1498"/>
        <v>17411.844017897347</v>
      </c>
      <c r="Q245" s="101">
        <f t="shared" si="1498"/>
        <v>27202.521373747531</v>
      </c>
      <c r="R245" s="101">
        <f t="shared" si="1498"/>
        <v>14897.422649179834</v>
      </c>
      <c r="S245" s="101">
        <f t="shared" si="1498"/>
        <v>20155.338146171409</v>
      </c>
      <c r="T245" s="101">
        <f t="shared" si="1498"/>
        <v>13706.863490834583</v>
      </c>
      <c r="U245" s="101">
        <f t="shared" si="1498"/>
        <v>15469.629307910222</v>
      </c>
      <c r="V245" s="101">
        <f t="shared" si="1498"/>
        <v>46247.136353094509</v>
      </c>
      <c r="W245" s="101">
        <f t="shared" si="1498"/>
        <v>12304.776050554334</v>
      </c>
      <c r="X245" s="101">
        <f t="shared" si="1498"/>
        <v>14653.530151972202</v>
      </c>
      <c r="Y245" s="101">
        <f t="shared" si="1498"/>
        <v>15813.423045082027</v>
      </c>
      <c r="Z245" s="101">
        <f t="shared" si="1498"/>
        <v>18305.175786823711</v>
      </c>
      <c r="AA245" s="101">
        <f t="shared" si="1498"/>
        <v>12080.780637812752</v>
      </c>
      <c r="AB245" s="101">
        <f t="shared" si="1498"/>
        <v>15640.756866333009</v>
      </c>
      <c r="AC245" s="101">
        <f t="shared" si="1498"/>
        <v>24658.306648888582</v>
      </c>
      <c r="AD245" s="101">
        <f t="shared" si="1498"/>
        <v>9392.5656716143603</v>
      </c>
      <c r="AE245" s="101">
        <f t="shared" si="1498"/>
        <v>12108.361907185687</v>
      </c>
      <c r="AF245" s="101">
        <f t="shared" si="1498"/>
        <v>37262.36179979211</v>
      </c>
      <c r="AG245" s="101">
        <f t="shared" si="1498"/>
        <v>10683.044678623291</v>
      </c>
      <c r="AH245" s="101">
        <f t="shared" si="1498"/>
        <v>18075.049345255709</v>
      </c>
      <c r="AI245" s="101">
        <f t="shared" si="1498"/>
        <v>17632.709807432857</v>
      </c>
      <c r="AJ245" s="101">
        <f t="shared" si="1498"/>
        <v>46938.880871844012</v>
      </c>
      <c r="AK245" s="101">
        <f t="shared" si="1498"/>
        <v>25914.922450943348</v>
      </c>
      <c r="AL245" s="101">
        <f t="shared" si="1498"/>
        <v>51280.297100694646</v>
      </c>
      <c r="AM245" s="101">
        <f t="shared" ref="AM245:BD245" si="1499">AM184-SUM(AM227:AM243)</f>
        <v>18993.951120239166</v>
      </c>
      <c r="AN245" s="101">
        <f t="shared" si="1499"/>
        <v>28457.490363285851</v>
      </c>
      <c r="AO245" s="101">
        <f t="shared" si="1499"/>
        <v>6172.4786414587734</v>
      </c>
      <c r="AP245" s="101">
        <f t="shared" si="1499"/>
        <v>52233.53416239909</v>
      </c>
      <c r="AQ245" s="101">
        <f t="shared" si="1499"/>
        <v>49792.871649882778</v>
      </c>
      <c r="AR245" s="101">
        <f t="shared" si="1499"/>
        <v>70279.614588975353</v>
      </c>
      <c r="AS245" s="101">
        <f t="shared" si="1499"/>
        <v>63454.708195134583</v>
      </c>
      <c r="AT245" s="101">
        <f t="shared" si="1499"/>
        <v>76916.549036480996</v>
      </c>
      <c r="AU245" s="101">
        <f t="shared" si="1499"/>
        <v>39116.814473235485</v>
      </c>
      <c r="AV245" s="101">
        <f t="shared" si="1499"/>
        <v>110632.53530128152</v>
      </c>
      <c r="AW245" s="101">
        <f t="shared" si="1499"/>
        <v>134761.7703912502</v>
      </c>
      <c r="AX245" s="101">
        <f t="shared" si="1499"/>
        <v>100668.72195301094</v>
      </c>
      <c r="AY245" s="101">
        <f t="shared" si="1499"/>
        <v>11347.068463900017</v>
      </c>
      <c r="AZ245" s="101">
        <f t="shared" si="1499"/>
        <v>74735.810296352574</v>
      </c>
      <c r="BA245" s="101">
        <f t="shared" si="1499"/>
        <v>45195.117909416949</v>
      </c>
      <c r="BB245" s="101">
        <f t="shared" si="1499"/>
        <v>39524.807519017595</v>
      </c>
      <c r="BC245" s="101">
        <f t="shared" si="1499"/>
        <v>41140.863369759711</v>
      </c>
      <c r="BD245" s="101">
        <f t="shared" si="1499"/>
        <v>135254.95033739085</v>
      </c>
      <c r="BE245" s="76">
        <f t="shared" si="1372"/>
        <v>1720604.2667098814</v>
      </c>
      <c r="BF245" s="243"/>
      <c r="BG245" s="243">
        <f t="shared" ref="BG245:CL245" si="1500">(G245*500*(1.512+(BG4237)))+(G245*DG$126)</f>
        <v>4039849.1998309321</v>
      </c>
      <c r="BH245" s="359">
        <f t="shared" si="1500"/>
        <v>6021099.2227293961</v>
      </c>
      <c r="BI245" s="359">
        <f t="shared" si="1500"/>
        <v>14207292.928746536</v>
      </c>
      <c r="BJ245" s="359">
        <f t="shared" si="1500"/>
        <v>2804454.1628087061</v>
      </c>
      <c r="BK245" s="359">
        <f t="shared" si="1500"/>
        <v>12990851.424059013</v>
      </c>
      <c r="BL245" s="359">
        <f t="shared" si="1500"/>
        <v>84754646.306218743</v>
      </c>
      <c r="BM245" s="359">
        <f t="shared" si="1500"/>
        <v>8307913.5037534507</v>
      </c>
      <c r="BN245" s="359">
        <f t="shared" si="1500"/>
        <v>14603874.213159325</v>
      </c>
      <c r="BO245" s="359">
        <f t="shared" si="1500"/>
        <v>26486138.937247247</v>
      </c>
      <c r="BP245" s="359">
        <f t="shared" si="1500"/>
        <v>21434328.222911991</v>
      </c>
      <c r="BQ245" s="359">
        <f t="shared" si="1500"/>
        <v>30156443.169722777</v>
      </c>
      <c r="BR245" s="359">
        <f t="shared" si="1500"/>
        <v>16918704.954220556</v>
      </c>
      <c r="BS245" s="359">
        <f t="shared" si="1500"/>
        <v>22156501.20469033</v>
      </c>
      <c r="BT245" s="359">
        <f t="shared" si="1500"/>
        <v>14913204.546662934</v>
      </c>
      <c r="BU245" s="359">
        <f t="shared" si="1500"/>
        <v>16486757.434905319</v>
      </c>
      <c r="BV245" s="359">
        <f t="shared" si="1500"/>
        <v>66165084.273327023</v>
      </c>
      <c r="BW245" s="359">
        <f t="shared" si="1500"/>
        <v>12475566.342136027</v>
      </c>
      <c r="BX245" s="359">
        <f t="shared" si="1500"/>
        <v>15434211.62434867</v>
      </c>
      <c r="BY245" s="359">
        <f t="shared" si="1500"/>
        <v>18447148.653240439</v>
      </c>
      <c r="BZ245" s="359">
        <f t="shared" si="1500"/>
        <v>19898147.099320471</v>
      </c>
      <c r="CA245" s="359">
        <f t="shared" si="1500"/>
        <v>11771512.653484745</v>
      </c>
      <c r="CB245" s="359">
        <f t="shared" si="1500"/>
        <v>15598370.415225249</v>
      </c>
      <c r="CC245" s="359">
        <f t="shared" si="1500"/>
        <v>32037798.079701468</v>
      </c>
      <c r="CD245" s="359">
        <f t="shared" si="1500"/>
        <v>8933175.2846157029</v>
      </c>
      <c r="CE245" s="359">
        <f t="shared" si="1500"/>
        <v>12041983.867210494</v>
      </c>
      <c r="CF245" s="359">
        <f t="shared" si="1500"/>
        <v>40870476.292865984</v>
      </c>
      <c r="CG245" s="359">
        <f t="shared" si="1500"/>
        <v>10900871.95962042</v>
      </c>
      <c r="CH245" s="359">
        <f t="shared" si="1500"/>
        <v>17604736.561292157</v>
      </c>
      <c r="CI245" s="359">
        <f t="shared" si="1500"/>
        <v>24005700.113133315</v>
      </c>
      <c r="CJ245" s="359">
        <f t="shared" si="1500"/>
        <v>49266110.585470036</v>
      </c>
      <c r="CK245" s="359">
        <f t="shared" si="1500"/>
        <v>31183426.18522013</v>
      </c>
      <c r="CL245" s="359">
        <f t="shared" si="1500"/>
        <v>49353696.338621557</v>
      </c>
      <c r="CM245" s="359">
        <f t="shared" ref="CM245:DD245" si="1501">(AM245*500*(1.512+(CM4237)))+(AM245*EM$126)</f>
        <v>24215977.09567764</v>
      </c>
      <c r="CN245" s="359">
        <f t="shared" si="1501"/>
        <v>39248456.879082397</v>
      </c>
      <c r="CO245" s="359">
        <f t="shared" si="1501"/>
        <v>7968774.8582601817</v>
      </c>
      <c r="CP245" s="359">
        <f t="shared" si="1501"/>
        <v>63129031.520402238</v>
      </c>
      <c r="CQ245" s="359">
        <f t="shared" si="1501"/>
        <v>51655125.049588397</v>
      </c>
      <c r="CR245" s="359">
        <f t="shared" si="1501"/>
        <v>78488343.852582276</v>
      </c>
      <c r="CS245" s="359">
        <f t="shared" si="1501"/>
        <v>82582051.25051859</v>
      </c>
      <c r="CT245" s="359">
        <f t="shared" si="1501"/>
        <v>78339505.193655893</v>
      </c>
      <c r="CU245" s="359">
        <f t="shared" si="1501"/>
        <v>41943395.487071484</v>
      </c>
      <c r="CV245" s="359">
        <f t="shared" si="1501"/>
        <v>116187394.89875886</v>
      </c>
      <c r="CW245" s="359">
        <f t="shared" si="1501"/>
        <v>133292867.09398557</v>
      </c>
      <c r="CX245" s="359">
        <f t="shared" si="1501"/>
        <v>90924996.355179012</v>
      </c>
      <c r="CY245" s="359">
        <f t="shared" si="1501"/>
        <v>12858044.100552943</v>
      </c>
      <c r="CZ245" s="359">
        <f t="shared" si="1501"/>
        <v>88658344.396460101</v>
      </c>
      <c r="DA245" s="359">
        <f t="shared" si="1501"/>
        <v>62422141.002949402</v>
      </c>
      <c r="DB245" s="359">
        <f t="shared" si="1501"/>
        <v>57869061.184744038</v>
      </c>
      <c r="DC245" s="359">
        <f t="shared" si="1501"/>
        <v>58127103.037866101</v>
      </c>
      <c r="DD245" s="359">
        <f t="shared" si="1501"/>
        <v>182966810.34365714</v>
      </c>
      <c r="DE245" s="76">
        <f t="shared" si="1378"/>
        <v>2003147499.3614936</v>
      </c>
      <c r="DF245" s="1"/>
      <c r="DG245" s="221">
        <f>BG245/G245</f>
        <v>1140.8040000000001</v>
      </c>
      <c r="DH245" s="221">
        <f t="shared" ref="DH245:FE245" si="1502">BH245/H245</f>
        <v>1047.732</v>
      </c>
      <c r="DI245" s="221">
        <f t="shared" si="1502"/>
        <v>1138.809</v>
      </c>
      <c r="DJ245" s="221">
        <f t="shared" si="1502"/>
        <v>1180.452</v>
      </c>
      <c r="DK245" s="221">
        <f t="shared" si="1502"/>
        <v>1109.5350000000001</v>
      </c>
      <c r="DL245" s="221">
        <f t="shared" si="1502"/>
        <v>1781.2759999999998</v>
      </c>
      <c r="DM245" s="221">
        <f t="shared" si="1502"/>
        <v>1082.3400000000001</v>
      </c>
      <c r="DN245" s="221">
        <f t="shared" si="1502"/>
        <v>1013.88</v>
      </c>
      <c r="DO245" s="221">
        <f t="shared" si="1502"/>
        <v>1425.4799999999998</v>
      </c>
      <c r="DP245" s="221">
        <f t="shared" si="1502"/>
        <v>1231.02</v>
      </c>
      <c r="DQ245" s="221">
        <f t="shared" si="1502"/>
        <v>1108.5900000000001</v>
      </c>
      <c r="DR245" s="221">
        <f t="shared" si="1502"/>
        <v>1135.68</v>
      </c>
      <c r="DS245" s="221">
        <f t="shared" si="1502"/>
        <v>1099.287</v>
      </c>
      <c r="DT245" s="221">
        <f t="shared" si="1502"/>
        <v>1088.01</v>
      </c>
      <c r="DU245" s="221">
        <f t="shared" si="1502"/>
        <v>1065.75</v>
      </c>
      <c r="DV245" s="221">
        <f t="shared" si="1502"/>
        <v>1430.6850000000002</v>
      </c>
      <c r="DW245" s="221">
        <f t="shared" si="1502"/>
        <v>1013.88</v>
      </c>
      <c r="DX245" s="221">
        <f t="shared" si="1502"/>
        <v>1053.2759999999998</v>
      </c>
      <c r="DY245" s="221">
        <f t="shared" si="1502"/>
        <v>1166.55</v>
      </c>
      <c r="DZ245" s="221">
        <f t="shared" si="1502"/>
        <v>1087.0230000000001</v>
      </c>
      <c r="EA245" s="221">
        <f t="shared" si="1502"/>
        <v>974.4</v>
      </c>
      <c r="EB245" s="221">
        <f t="shared" si="1502"/>
        <v>997.29000000000008</v>
      </c>
      <c r="EC245" s="221">
        <f t="shared" si="1502"/>
        <v>1299.27</v>
      </c>
      <c r="ED245" s="221">
        <f t="shared" si="1502"/>
        <v>951.09000000000015</v>
      </c>
      <c r="EE245" s="221">
        <f t="shared" si="1502"/>
        <v>994.51800000000003</v>
      </c>
      <c r="EF245" s="221">
        <f t="shared" si="1502"/>
        <v>1096.8300000000002</v>
      </c>
      <c r="EG245" s="221">
        <f t="shared" si="1502"/>
        <v>1020.39</v>
      </c>
      <c r="EH245" s="221">
        <f t="shared" si="1502"/>
        <v>973.98</v>
      </c>
      <c r="EI245" s="221">
        <f t="shared" si="1502"/>
        <v>1361.43</v>
      </c>
      <c r="EJ245" s="221">
        <f t="shared" si="1502"/>
        <v>1049.58</v>
      </c>
      <c r="EK245" s="221">
        <f t="shared" si="1502"/>
        <v>1203.3</v>
      </c>
      <c r="EL245" s="221">
        <f t="shared" si="1502"/>
        <v>962.43000000000018</v>
      </c>
      <c r="EM245" s="221">
        <f t="shared" si="1502"/>
        <v>1274.931</v>
      </c>
      <c r="EN245" s="221">
        <f t="shared" si="1502"/>
        <v>1379.1960000000001</v>
      </c>
      <c r="EO245" s="221">
        <f t="shared" si="1502"/>
        <v>1291.0170000000001</v>
      </c>
      <c r="EP245" s="221">
        <f t="shared" si="1502"/>
        <v>1208.5919999999999</v>
      </c>
      <c r="EQ245" s="221">
        <f t="shared" si="1502"/>
        <v>1037.4000000000001</v>
      </c>
      <c r="ER245" s="221">
        <f t="shared" si="1502"/>
        <v>1116.8010000000002</v>
      </c>
      <c r="ES245" s="221">
        <f t="shared" si="1502"/>
        <v>1301.433</v>
      </c>
      <c r="ET245" s="221">
        <f t="shared" si="1502"/>
        <v>1018.5</v>
      </c>
      <c r="EU245" s="221">
        <f t="shared" si="1502"/>
        <v>1072.26</v>
      </c>
      <c r="EV245" s="221">
        <f t="shared" si="1502"/>
        <v>1050.21</v>
      </c>
      <c r="EW245" s="221">
        <f t="shared" si="1502"/>
        <v>989.1</v>
      </c>
      <c r="EX245" s="221">
        <f t="shared" si="1502"/>
        <v>903.20999999999992</v>
      </c>
      <c r="EY245" s="221">
        <f t="shared" si="1502"/>
        <v>1133.1599999999999</v>
      </c>
      <c r="EZ245" s="221">
        <f t="shared" si="1502"/>
        <v>1186.29</v>
      </c>
      <c r="FA245" s="221">
        <f t="shared" si="1502"/>
        <v>1381.1699999999998</v>
      </c>
      <c r="FB245" s="221">
        <f t="shared" si="1502"/>
        <v>1464.12</v>
      </c>
      <c r="FC245" s="221">
        <f t="shared" si="1502"/>
        <v>1412.88</v>
      </c>
      <c r="FD245" s="221">
        <f t="shared" si="1502"/>
        <v>1352.7549999999999</v>
      </c>
      <c r="FE245" s="222">
        <f t="shared" si="1502"/>
        <v>1164.2116308312359</v>
      </c>
    </row>
    <row r="246" spans="1:165">
      <c r="A246" s="74" t="s">
        <v>172</v>
      </c>
      <c r="B246" s="2"/>
      <c r="C246" s="37"/>
      <c r="D246" s="1"/>
      <c r="E246" s="2">
        <v>4</v>
      </c>
      <c r="F246" s="96" t="s">
        <v>306</v>
      </c>
      <c r="G246" s="101">
        <f>G184</f>
        <v>4213.4634336201516</v>
      </c>
      <c r="H246" s="101">
        <f t="shared" ref="H246:BD246" si="1503">H184</f>
        <v>6966.1263274864295</v>
      </c>
      <c r="I246" s="101">
        <f t="shared" si="1503"/>
        <v>14005.342981422627</v>
      </c>
      <c r="J246" s="101">
        <f t="shared" si="1503"/>
        <v>2984.8390723844077</v>
      </c>
      <c r="K246" s="101">
        <f t="shared" si="1503"/>
        <v>12709.294724286727</v>
      </c>
      <c r="L246" s="101">
        <f t="shared" si="1503"/>
        <v>60346.932940690349</v>
      </c>
      <c r="M246" s="101">
        <f t="shared" si="1503"/>
        <v>10085.340117296417</v>
      </c>
      <c r="N246" s="101">
        <f t="shared" si="1503"/>
        <v>18184.33208368783</v>
      </c>
      <c r="O246" s="101">
        <f t="shared" si="1503"/>
        <v>21557.000880488202</v>
      </c>
      <c r="P246" s="101">
        <f t="shared" si="1503"/>
        <v>21273.088317485141</v>
      </c>
      <c r="Q246" s="101">
        <f t="shared" si="1503"/>
        <v>30527.516207801262</v>
      </c>
      <c r="R246" s="101">
        <f t="shared" si="1503"/>
        <v>18152.866613472419</v>
      </c>
      <c r="S246" s="101">
        <f t="shared" si="1503"/>
        <v>22756.361757928833</v>
      </c>
      <c r="T246" s="101">
        <f t="shared" si="1503"/>
        <v>14983.752841535575</v>
      </c>
      <c r="U246" s="101">
        <f t="shared" si="1503"/>
        <v>17275.370945084116</v>
      </c>
      <c r="V246" s="101">
        <f t="shared" si="1503"/>
        <v>56955.801250106008</v>
      </c>
      <c r="W246" s="101">
        <f t="shared" si="1503"/>
        <v>15557.218106012344</v>
      </c>
      <c r="X246" s="101">
        <f t="shared" si="1503"/>
        <v>15943.496355721778</v>
      </c>
      <c r="Y246" s="101">
        <f t="shared" si="1503"/>
        <v>18073.991435085565</v>
      </c>
      <c r="Z246" s="101">
        <f t="shared" si="1503"/>
        <v>20337.69734071194</v>
      </c>
      <c r="AA246" s="101">
        <f t="shared" si="1503"/>
        <v>14264.068845674758</v>
      </c>
      <c r="AB246" s="101">
        <f t="shared" si="1503"/>
        <v>17697.656793818816</v>
      </c>
      <c r="AC246" s="101">
        <f t="shared" si="1503"/>
        <v>26663.517097835407</v>
      </c>
      <c r="AD246" s="101">
        <f t="shared" si="1503"/>
        <v>11189.785782267518</v>
      </c>
      <c r="AE246" s="101">
        <f t="shared" si="1503"/>
        <v>13940.545172028373</v>
      </c>
      <c r="AF246" s="101">
        <f t="shared" si="1503"/>
        <v>40979.37926087049</v>
      </c>
      <c r="AG246" s="101">
        <f t="shared" si="1503"/>
        <v>12736.212270394986</v>
      </c>
      <c r="AH246" s="101">
        <f t="shared" si="1503"/>
        <v>21199.342078891805</v>
      </c>
      <c r="AI246" s="101">
        <f t="shared" si="1503"/>
        <v>19214.090476750411</v>
      </c>
      <c r="AJ246" s="101">
        <f t="shared" si="1503"/>
        <v>49134.025544482334</v>
      </c>
      <c r="AK246" s="101">
        <f t="shared" si="1503"/>
        <v>29151.664797485864</v>
      </c>
      <c r="AL246" s="101">
        <f t="shared" si="1503"/>
        <v>53705.847334721329</v>
      </c>
      <c r="AM246" s="101">
        <f t="shared" si="1503"/>
        <v>21147.272287513995</v>
      </c>
      <c r="AN246" s="101">
        <f t="shared" si="1503"/>
        <v>32211.563900020792</v>
      </c>
      <c r="AO246" s="101">
        <f t="shared" si="1503"/>
        <v>7105.0852302960857</v>
      </c>
      <c r="AP246" s="101">
        <f t="shared" si="1503"/>
        <v>57149.398228426231</v>
      </c>
      <c r="AQ246" s="101">
        <f t="shared" si="1503"/>
        <v>51694.036962098362</v>
      </c>
      <c r="AR246" s="101">
        <f t="shared" si="1503"/>
        <v>74233.891476218894</v>
      </c>
      <c r="AS246" s="101">
        <f t="shared" si="1503"/>
        <v>66663.598207799456</v>
      </c>
      <c r="AT246" s="101">
        <f t="shared" si="1503"/>
        <v>95842.21191994079</v>
      </c>
      <c r="AU246" s="101">
        <f t="shared" si="1503"/>
        <v>43309.491336080791</v>
      </c>
      <c r="AV246" s="101">
        <f t="shared" si="1503"/>
        <v>129768.42741112495</v>
      </c>
      <c r="AW246" s="101">
        <f t="shared" si="1503"/>
        <v>141359.64364425922</v>
      </c>
      <c r="AX246" s="101">
        <f t="shared" si="1503"/>
        <v>108151.61239794725</v>
      </c>
      <c r="AY246" s="101">
        <f t="shared" si="1503"/>
        <v>12750.722200957576</v>
      </c>
      <c r="AZ246" s="101">
        <f t="shared" si="1503"/>
        <v>103214.39829231668</v>
      </c>
      <c r="BA246" s="101">
        <f t="shared" si="1503"/>
        <v>48799.23831264671</v>
      </c>
      <c r="BB246" s="101">
        <f t="shared" si="1503"/>
        <v>42607.307227171252</v>
      </c>
      <c r="BC246" s="101">
        <f t="shared" si="1503"/>
        <v>44128.961036013556</v>
      </c>
      <c r="BD246" s="101">
        <f t="shared" si="1503"/>
        <v>157477.10221440371</v>
      </c>
      <c r="BE246" s="288">
        <f t="shared" si="1372"/>
        <v>1950379.9314727669</v>
      </c>
      <c r="BF246" s="243"/>
      <c r="BG246" s="243">
        <f>SUM(BG227:BG243)+BG245</f>
        <v>7047990.955959186</v>
      </c>
      <c r="BH246" s="243">
        <f t="shared" ref="BH246:DD246" si="1504">SUM(BH227:BH243)+BH245</f>
        <v>11055168.38852248</v>
      </c>
      <c r="BI246" s="243">
        <f t="shared" si="1504"/>
        <v>20955163.560416512</v>
      </c>
      <c r="BJ246" s="243">
        <f t="shared" si="1504"/>
        <v>5434896.6466701757</v>
      </c>
      <c r="BK246" s="243">
        <f t="shared" si="1504"/>
        <v>18113445.503685258</v>
      </c>
      <c r="BL246" s="243">
        <f t="shared" si="1504"/>
        <v>251005907.6526702</v>
      </c>
      <c r="BM246" s="243">
        <f t="shared" si="1504"/>
        <v>19036840.050716281</v>
      </c>
      <c r="BN246" s="243">
        <f t="shared" si="1504"/>
        <v>26728000.452384323</v>
      </c>
      <c r="BO246" s="243">
        <f t="shared" si="1504"/>
        <v>37735601.078391828</v>
      </c>
      <c r="BP246" s="243">
        <f t="shared" si="1504"/>
        <v>45860240.687032528</v>
      </c>
      <c r="BQ246" s="243">
        <f t="shared" si="1504"/>
        <v>45395569.212974787</v>
      </c>
      <c r="BR246" s="243">
        <f t="shared" si="1504"/>
        <v>25729870.387273274</v>
      </c>
      <c r="BS246" s="243">
        <f t="shared" si="1504"/>
        <v>40338788.811287805</v>
      </c>
      <c r="BT246" s="243">
        <f t="shared" si="1504"/>
        <v>19703467.425815575</v>
      </c>
      <c r="BU246" s="243">
        <f t="shared" si="1504"/>
        <v>33017835.187776119</v>
      </c>
      <c r="BV246" s="243">
        <f t="shared" si="1504"/>
        <v>240172258.20674798</v>
      </c>
      <c r="BW246" s="243">
        <f t="shared" si="1504"/>
        <v>26866454.487002265</v>
      </c>
      <c r="BX246" s="243">
        <f t="shared" si="1504"/>
        <v>21485823.663080893</v>
      </c>
      <c r="BY246" s="243">
        <f t="shared" si="1504"/>
        <v>28127994.862455964</v>
      </c>
      <c r="BZ246" s="243">
        <f t="shared" si="1504"/>
        <v>32071292.086022079</v>
      </c>
      <c r="CA246" s="243">
        <f t="shared" si="1504"/>
        <v>21268326.21416419</v>
      </c>
      <c r="CB246" s="243">
        <f t="shared" si="1504"/>
        <v>27388070.12019309</v>
      </c>
      <c r="CC246" s="243">
        <f t="shared" si="1504"/>
        <v>41604554.289717518</v>
      </c>
      <c r="CD246" s="243">
        <f t="shared" si="1504"/>
        <v>15665870.351813126</v>
      </c>
      <c r="CE246" s="243">
        <f t="shared" si="1504"/>
        <v>19802848.668376431</v>
      </c>
      <c r="CF246" s="243">
        <f t="shared" si="1504"/>
        <v>57305346.460495003</v>
      </c>
      <c r="CG246" s="243">
        <f t="shared" si="1504"/>
        <v>18593039.551985968</v>
      </c>
      <c r="CH246" s="243">
        <f t="shared" si="1504"/>
        <v>29533483.840072237</v>
      </c>
      <c r="CI246" s="243">
        <f t="shared" si="1504"/>
        <v>30872451.747576054</v>
      </c>
      <c r="CJ246" s="243">
        <f t="shared" si="1504"/>
        <v>63887562.250201866</v>
      </c>
      <c r="CK246" s="243">
        <f t="shared" si="1504"/>
        <v>59950105.506733567</v>
      </c>
      <c r="CL246" s="243">
        <f t="shared" si="1504"/>
        <v>62891467.575984493</v>
      </c>
      <c r="CM246" s="243">
        <f t="shared" si="1504"/>
        <v>35165063.584758416</v>
      </c>
      <c r="CN246" s="243">
        <f t="shared" si="1504"/>
        <v>67054617.639786899</v>
      </c>
      <c r="CO246" s="243">
        <f t="shared" si="1504"/>
        <v>12992437.630613629</v>
      </c>
      <c r="CP246" s="243">
        <f t="shared" si="1504"/>
        <v>79052799.6251055</v>
      </c>
      <c r="CQ246" s="243">
        <f t="shared" si="1504"/>
        <v>59234174.268870987</v>
      </c>
      <c r="CR246" s="243">
        <f t="shared" si="1504"/>
        <v>96705837.942637831</v>
      </c>
      <c r="CS246" s="243">
        <f t="shared" si="1504"/>
        <v>93616449.902143255</v>
      </c>
      <c r="CT246" s="243">
        <f t="shared" si="1504"/>
        <v>99625147.459806889</v>
      </c>
      <c r="CU246" s="243">
        <f t="shared" si="1504"/>
        <v>51737426.079224184</v>
      </c>
      <c r="CV246" s="243">
        <f t="shared" si="1504"/>
        <v>142212655.33127832</v>
      </c>
      <c r="CW246" s="243">
        <f t="shared" si="1504"/>
        <v>183773182.51255989</v>
      </c>
      <c r="CX246" s="243">
        <f t="shared" si="1504"/>
        <v>113972726.97392869</v>
      </c>
      <c r="CY246" s="243">
        <f t="shared" si="1504"/>
        <v>21710721.356379643</v>
      </c>
      <c r="CZ246" s="243">
        <f t="shared" si="1504"/>
        <v>121879579.67194375</v>
      </c>
      <c r="DA246" s="243">
        <f t="shared" si="1504"/>
        <v>89819246.542811692</v>
      </c>
      <c r="DB246" s="243">
        <f t="shared" si="1504"/>
        <v>78783490.942823738</v>
      </c>
      <c r="DC246" s="243">
        <f t="shared" si="1504"/>
        <v>73028581.775246993</v>
      </c>
      <c r="DD246" s="243">
        <f t="shared" si="1504"/>
        <v>246122592.24642557</v>
      </c>
      <c r="DE246" s="288">
        <f t="shared" si="1378"/>
        <v>3071132467.3705449</v>
      </c>
      <c r="DF246" s="1"/>
      <c r="DG246" s="221">
        <f>BG246/G246</f>
        <v>1672.7310126205714</v>
      </c>
      <c r="DH246" s="221">
        <f t="shared" ref="DH246" si="1505">BH246/H246</f>
        <v>1586.9893637877062</v>
      </c>
      <c r="DI246" s="221">
        <f t="shared" ref="DI246" si="1506">BI246/I246</f>
        <v>1496.2263750493271</v>
      </c>
      <c r="DJ246" s="221">
        <f t="shared" ref="DJ246" si="1507">BJ246/J246</f>
        <v>1820.8340600180381</v>
      </c>
      <c r="DK246" s="221">
        <f t="shared" ref="DK246" si="1508">BK246/K246</f>
        <v>1425.2124839839864</v>
      </c>
      <c r="DL246" s="221">
        <f t="shared" ref="DL246" si="1509">BL246/L246</f>
        <v>4159.3813541337995</v>
      </c>
      <c r="DM246" s="221">
        <f t="shared" ref="DM246" si="1510">BM246/M246</f>
        <v>1887.5754143450245</v>
      </c>
      <c r="DN246" s="221">
        <f t="shared" ref="DN246" si="1511">BN246/N246</f>
        <v>1469.83679847997</v>
      </c>
      <c r="DO246" s="221">
        <f t="shared" ref="DO246" si="1512">BO246/O246</f>
        <v>1750.5032953144839</v>
      </c>
      <c r="DP246" s="221">
        <f t="shared" ref="DP246" si="1513">BP246/P246</f>
        <v>2155.7866917394545</v>
      </c>
      <c r="DQ246" s="221">
        <f t="shared" ref="DQ246" si="1514">BQ246/Q246</f>
        <v>1487.0377564937305</v>
      </c>
      <c r="DR246" s="221">
        <f t="shared" ref="DR246" si="1515">BR246/R246</f>
        <v>1417.3998484722777</v>
      </c>
      <c r="DS246" s="221">
        <f t="shared" ref="DS246" si="1516">BS246/S246</f>
        <v>1772.6378777237032</v>
      </c>
      <c r="DT246" s="221">
        <f t="shared" ref="DT246" si="1517">BT246/T246</f>
        <v>1314.9888171671357</v>
      </c>
      <c r="DU246" s="221">
        <f t="shared" ref="DU246" si="1518">BU246/U246</f>
        <v>1911.2663509649083</v>
      </c>
      <c r="DV246" s="221">
        <f t="shared" ref="DV246" si="1519">BV246/V246</f>
        <v>4216.8181806818311</v>
      </c>
      <c r="DW246" s="221">
        <f t="shared" ref="DW246" si="1520">BW246/W246</f>
        <v>1726.9446442111189</v>
      </c>
      <c r="DX246" s="221">
        <f t="shared" ref="DX246" si="1521">BX246/X246</f>
        <v>1347.6230798880003</v>
      </c>
      <c r="DY246" s="221">
        <f t="shared" ref="DY246" si="1522">BY246/Y246</f>
        <v>1556.2691264671832</v>
      </c>
      <c r="DZ246" s="221">
        <f t="shared" ref="DZ246" si="1523">BZ246/Z246</f>
        <v>1576.9382122636796</v>
      </c>
      <c r="EA246" s="221">
        <f t="shared" ref="EA246" si="1524">CA246/AA246</f>
        <v>1491.042033256402</v>
      </c>
      <c r="EB246" s="221">
        <f t="shared" ref="EB246" si="1525">CB246/AB246</f>
        <v>1547.55346649952</v>
      </c>
      <c r="EC246" s="221">
        <f t="shared" ref="EC246" si="1526">CC246/AC246</f>
        <v>1560.3550775788335</v>
      </c>
      <c r="ED246" s="221">
        <f t="shared" ref="ED246" si="1527">CD246/AD246</f>
        <v>1400.0152153617516</v>
      </c>
      <c r="EE246" s="221">
        <f t="shared" ref="EE246" si="1528">CE246/AE246</f>
        <v>1420.5218249362829</v>
      </c>
      <c r="EF246" s="221">
        <f t="shared" ref="EF246" si="1529">CF246/AF246</f>
        <v>1398.3946925036394</v>
      </c>
      <c r="EG246" s="221">
        <f t="shared" ref="EG246" si="1530">CG246/AG246</f>
        <v>1459.856286723882</v>
      </c>
      <c r="EH246" s="221">
        <f t="shared" ref="EH246" si="1531">CH246/AH246</f>
        <v>1393.1320948624505</v>
      </c>
      <c r="EI246" s="221">
        <f t="shared" ref="EI246" si="1532">CI246/AI246</f>
        <v>1606.7610270146583</v>
      </c>
      <c r="EJ246" s="221">
        <f t="shared" ref="EJ246" si="1533">CJ246/AJ246</f>
        <v>1300.2712792657862</v>
      </c>
      <c r="EK246" s="221">
        <f t="shared" ref="EK246" si="1534">CK246/AK246</f>
        <v>2056.4899439946862</v>
      </c>
      <c r="EL246" s="221">
        <f t="shared" ref="EL246" si="1535">CL246/AL246</f>
        <v>1171.0357567587353</v>
      </c>
      <c r="EM246" s="221">
        <f t="shared" ref="EM246" si="1536">CM246/AM246</f>
        <v>1662.8652199991277</v>
      </c>
      <c r="EN246" s="221">
        <f t="shared" ref="EN246" si="1537">CN246/AN246</f>
        <v>2081.6939484190525</v>
      </c>
      <c r="EO246" s="221">
        <f t="shared" ref="EO246" si="1538">CO246/AO246</f>
        <v>1828.6110876212815</v>
      </c>
      <c r="EP246" s="221">
        <f t="shared" ref="EP246" si="1539">CP246/AP246</f>
        <v>1383.2656524068957</v>
      </c>
      <c r="EQ246" s="221">
        <f t="shared" ref="EQ246" si="1540">CQ246/AQ246</f>
        <v>1145.8608719667413</v>
      </c>
      <c r="ER246" s="221">
        <f t="shared" ref="ER246" si="1541">CR246/AR246</f>
        <v>1302.7181523094193</v>
      </c>
      <c r="ES246" s="221">
        <f t="shared" ref="ES246" si="1542">CS246/AS246</f>
        <v>1404.3113846079552</v>
      </c>
      <c r="ET246" s="221">
        <f t="shared" ref="ET246" si="1543">CT246/AT246</f>
        <v>1039.4704531968239</v>
      </c>
      <c r="EU246" s="221">
        <f t="shared" ref="EU246" si="1544">CU246/AU246</f>
        <v>1194.5978695003084</v>
      </c>
      <c r="EV246" s="221">
        <f t="shared" ref="EV246" si="1545">CV246/AV246</f>
        <v>1095.8956517268123</v>
      </c>
      <c r="EW246" s="221">
        <f t="shared" ref="EW246" si="1546">CW246/AW246</f>
        <v>1300.0399390864136</v>
      </c>
      <c r="EX246" s="221">
        <f t="shared" ref="EX246" si="1547">CX246/AX246</f>
        <v>1053.8236504007214</v>
      </c>
      <c r="EY246" s="221">
        <f t="shared" ref="EY246" si="1548">CY246/AY246</f>
        <v>1702.7052283163359</v>
      </c>
      <c r="EZ246" s="221">
        <f t="shared" ref="EZ246" si="1549">CZ246/AZ246</f>
        <v>1180.8389303085878</v>
      </c>
      <c r="FA246" s="221">
        <f t="shared" ref="FA246" si="1550">DA246/BA246</f>
        <v>1840.5870593175698</v>
      </c>
      <c r="FB246" s="221">
        <f t="shared" ref="FB246" si="1551">DB246/BB246</f>
        <v>1849.0605501720711</v>
      </c>
      <c r="FC246" s="221">
        <f t="shared" ref="FC246" si="1552">DC246/BC246</f>
        <v>1654.8901234191424</v>
      </c>
      <c r="FD246" s="221">
        <f t="shared" ref="FD246" si="1553">DD246/BD246</f>
        <v>1562.910345602701</v>
      </c>
      <c r="FE246" s="285">
        <f t="shared" ref="FE246" si="1554">DE246/BE246</f>
        <v>1574.6329306472496</v>
      </c>
    </row>
    <row r="247" spans="1:165" ht="16" thickBot="1">
      <c r="A247" s="106"/>
      <c r="B247" s="2"/>
      <c r="C247" s="37"/>
      <c r="D247" s="1"/>
      <c r="E247" s="2"/>
      <c r="F247" s="2"/>
      <c r="G247" s="54"/>
      <c r="H247" s="243"/>
      <c r="I247" s="243"/>
      <c r="J247" s="243"/>
      <c r="K247" s="243"/>
      <c r="L247" s="243"/>
      <c r="M247" s="243"/>
      <c r="N247" s="243"/>
      <c r="O247" s="243"/>
      <c r="P247" s="243"/>
      <c r="Q247" s="243"/>
      <c r="R247" s="243"/>
      <c r="S247" s="243"/>
      <c r="T247" s="243"/>
      <c r="U247" s="243"/>
      <c r="V247" s="243"/>
      <c r="W247" s="243"/>
      <c r="X247" s="243"/>
      <c r="Y247" s="243"/>
      <c r="Z247" s="243"/>
      <c r="AA247" s="243"/>
      <c r="AB247" s="243"/>
      <c r="AC247" s="243"/>
      <c r="AD247" s="243"/>
      <c r="AE247" s="243"/>
      <c r="AF247" s="243"/>
      <c r="AG247" s="243"/>
      <c r="AH247" s="243"/>
      <c r="AI247" s="243"/>
      <c r="AJ247" s="243"/>
      <c r="AK247" s="243"/>
      <c r="AL247" s="243"/>
      <c r="AM247" s="243"/>
      <c r="AN247" s="243"/>
      <c r="AO247" s="243"/>
      <c r="AP247" s="243"/>
      <c r="AQ247" s="243"/>
      <c r="AR247" s="243"/>
      <c r="AS247" s="243"/>
      <c r="AT247" s="243"/>
      <c r="AU247" s="243"/>
      <c r="AV247" s="243"/>
      <c r="AW247" s="243"/>
      <c r="AX247" s="243"/>
      <c r="AY247" s="243"/>
      <c r="AZ247" s="243"/>
      <c r="BA247" s="243"/>
      <c r="BB247" s="243"/>
      <c r="BC247" s="243"/>
      <c r="BD247" s="243"/>
      <c r="BE247" s="279"/>
      <c r="BF247" s="243"/>
      <c r="BG247" s="243"/>
      <c r="BH247" s="243"/>
      <c r="BI247" s="243"/>
      <c r="BJ247" s="243"/>
      <c r="BK247" s="243"/>
      <c r="BL247" s="243"/>
      <c r="BM247" s="243"/>
      <c r="BN247" s="243"/>
      <c r="BO247" s="243"/>
      <c r="BP247" s="243"/>
      <c r="BQ247" s="243"/>
      <c r="BR247" s="243"/>
      <c r="BS247" s="243"/>
      <c r="BT247" s="243"/>
      <c r="BU247" s="243"/>
      <c r="BV247" s="243"/>
      <c r="BW247" s="243"/>
      <c r="BX247" s="243"/>
      <c r="BY247" s="243"/>
      <c r="BZ247" s="243"/>
      <c r="CA247" s="243"/>
      <c r="CB247" s="243"/>
      <c r="CC247" s="243"/>
      <c r="CD247" s="243"/>
      <c r="CE247" s="243"/>
      <c r="CF247" s="243"/>
      <c r="CG247" s="243"/>
      <c r="CH247" s="243"/>
      <c r="CI247" s="243"/>
      <c r="CJ247" s="243"/>
      <c r="CK247" s="243"/>
      <c r="CL247" s="243"/>
      <c r="CM247" s="243"/>
      <c r="CN247" s="243"/>
      <c r="CO247" s="243"/>
      <c r="CP247" s="243"/>
      <c r="CQ247" s="243"/>
      <c r="CR247" s="243"/>
      <c r="CS247" s="243"/>
      <c r="CT247" s="243"/>
      <c r="CU247" s="243"/>
      <c r="CV247" s="243"/>
      <c r="CW247" s="243"/>
      <c r="CX247" s="243"/>
      <c r="CY247" s="243"/>
      <c r="CZ247" s="243"/>
      <c r="DA247" s="243"/>
      <c r="DB247" s="243"/>
      <c r="DC247" s="243"/>
      <c r="DD247" s="243"/>
      <c r="DE247" s="9"/>
      <c r="DF247" s="1"/>
      <c r="DG247" s="221"/>
      <c r="DH247" s="221"/>
      <c r="DI247" s="221"/>
      <c r="DJ247" s="221"/>
      <c r="DK247" s="221"/>
      <c r="DL247" s="221"/>
      <c r="DM247" s="221"/>
      <c r="DN247" s="221"/>
      <c r="DO247" s="221"/>
      <c r="DP247" s="221"/>
      <c r="DQ247" s="221"/>
      <c r="DR247" s="221"/>
      <c r="DS247" s="221"/>
      <c r="DT247" s="221"/>
      <c r="DU247" s="221"/>
      <c r="DV247" s="221"/>
      <c r="DW247" s="221"/>
      <c r="DX247" s="221"/>
      <c r="DY247" s="221"/>
      <c r="DZ247" s="221"/>
      <c r="EA247" s="221"/>
      <c r="EB247" s="221"/>
      <c r="EC247" s="221"/>
      <c r="ED247" s="221"/>
      <c r="EE247" s="221"/>
      <c r="EF247" s="221"/>
      <c r="EG247" s="221"/>
      <c r="EH247" s="221"/>
      <c r="EI247" s="221"/>
      <c r="EJ247" s="221"/>
      <c r="EK247" s="221"/>
      <c r="EL247" s="221"/>
      <c r="EM247" s="221"/>
      <c r="EN247" s="221"/>
      <c r="EO247" s="221"/>
      <c r="EP247" s="221"/>
      <c r="EQ247" s="221"/>
      <c r="ER247" s="221"/>
      <c r="ES247" s="221"/>
      <c r="ET247" s="221"/>
      <c r="EU247" s="221"/>
      <c r="EV247" s="221"/>
      <c r="EW247" s="221"/>
      <c r="EX247" s="221"/>
      <c r="EY247" s="221"/>
      <c r="EZ247" s="221"/>
      <c r="FA247" s="221"/>
      <c r="FB247" s="221"/>
      <c r="FC247" s="221"/>
      <c r="FD247" s="221"/>
      <c r="FE247" s="222"/>
    </row>
    <row r="248" spans="1:165" s="77" customFormat="1" ht="16" thickBot="1">
      <c r="A248" s="79" t="s">
        <v>244</v>
      </c>
      <c r="B248" s="82"/>
      <c r="C248" s="83" t="s">
        <v>464</v>
      </c>
      <c r="D248" s="84" t="s">
        <v>463</v>
      </c>
      <c r="E248" s="84">
        <v>5</v>
      </c>
      <c r="F248" s="79" t="s">
        <v>244</v>
      </c>
      <c r="G248" s="75">
        <v>66468.937268095324</v>
      </c>
      <c r="H248" s="75">
        <v>262990.3794746616</v>
      </c>
      <c r="I248" s="75">
        <v>261621.7198545438</v>
      </c>
      <c r="J248" s="75">
        <v>68495.861762204004</v>
      </c>
      <c r="K248" s="75">
        <v>188536.91734428811</v>
      </c>
      <c r="L248" s="75">
        <v>252488.99694276476</v>
      </c>
      <c r="M248" s="75">
        <v>561344.58351465117</v>
      </c>
      <c r="N248" s="75">
        <v>420778.47916258156</v>
      </c>
      <c r="O248" s="75">
        <v>126504.70180627237</v>
      </c>
      <c r="P248" s="75">
        <v>623302.5159055941</v>
      </c>
      <c r="Q248" s="75">
        <v>494429.27713899151</v>
      </c>
      <c r="R248" s="75">
        <v>430727.59319106571</v>
      </c>
      <c r="S248" s="75">
        <v>297646.89626067667</v>
      </c>
      <c r="T248" s="75">
        <v>198098.84014517747</v>
      </c>
      <c r="U248" s="75">
        <v>280379.39629295329</v>
      </c>
      <c r="V248" s="75">
        <v>319783.17686548911</v>
      </c>
      <c r="W248" s="75">
        <v>321320.79973674665</v>
      </c>
      <c r="X248" s="75">
        <v>253731.58113114961</v>
      </c>
      <c r="Y248" s="75">
        <v>349879.28227482032</v>
      </c>
      <c r="Z248" s="75">
        <v>218011.33330494395</v>
      </c>
      <c r="AA248" s="75">
        <v>448873.20209210616</v>
      </c>
      <c r="AB248" s="75">
        <v>390996.09665535425</v>
      </c>
      <c r="AC248" s="75">
        <v>338357.3937704587</v>
      </c>
      <c r="AD248" s="75">
        <v>265428.87395364908</v>
      </c>
      <c r="AE248" s="75">
        <v>303532.41626912076</v>
      </c>
      <c r="AF248" s="75">
        <v>421077.53135643573</v>
      </c>
      <c r="AG248" s="75">
        <v>288706.80460148229</v>
      </c>
      <c r="AH248" s="75">
        <v>458797.16631828289</v>
      </c>
      <c r="AI248" s="75">
        <v>239170.23623993783</v>
      </c>
      <c r="AJ248" s="75">
        <v>498731.17233527999</v>
      </c>
      <c r="AK248" s="75">
        <v>421568.16692144878</v>
      </c>
      <c r="AL248" s="75">
        <v>399344.37936815969</v>
      </c>
      <c r="AM248" s="75">
        <v>111197.99717618286</v>
      </c>
      <c r="AN248" s="75">
        <v>229391.264417756</v>
      </c>
      <c r="AO248" s="75">
        <v>82681.053014390214</v>
      </c>
      <c r="AP248" s="75">
        <v>224114.40264473995</v>
      </c>
      <c r="AQ248" s="75">
        <v>216860.40903072213</v>
      </c>
      <c r="AR248" s="75">
        <v>215677.7341924221</v>
      </c>
      <c r="AS248" s="75">
        <v>224399.84018256303</v>
      </c>
      <c r="AT248" s="75">
        <v>291257.02691225708</v>
      </c>
      <c r="AU248" s="75">
        <v>200580.51001263526</v>
      </c>
      <c r="AV248" s="75">
        <v>454255.77774609969</v>
      </c>
      <c r="AW248" s="75">
        <v>582339.52118623187</v>
      </c>
      <c r="AX248" s="75">
        <v>534782.46026941924</v>
      </c>
      <c r="AY248" s="75">
        <v>67969.914956131121</v>
      </c>
      <c r="AZ248" s="75">
        <v>316426.47170927969</v>
      </c>
      <c r="BA248" s="75">
        <v>243654.61064596876</v>
      </c>
      <c r="BB248" s="75">
        <v>377086.93397937191</v>
      </c>
      <c r="BC248" s="75">
        <v>203409.56348799411</v>
      </c>
      <c r="BD248" s="75">
        <v>388036.20241889835</v>
      </c>
      <c r="BE248" s="76">
        <v>15435246.403242454</v>
      </c>
      <c r="BF248" s="75"/>
      <c r="BG248" s="75"/>
      <c r="BH248" s="75"/>
      <c r="BI248" s="75"/>
      <c r="BJ248" s="75"/>
      <c r="BK248" s="75"/>
      <c r="BL248" s="75"/>
      <c r="BM248" s="75"/>
      <c r="BN248" s="75"/>
      <c r="BO248" s="75"/>
      <c r="BP248" s="75"/>
      <c r="BQ248" s="75"/>
      <c r="BR248" s="75"/>
      <c r="BS248" s="75"/>
      <c r="BT248" s="75"/>
      <c r="BU248" s="75"/>
      <c r="BV248" s="75"/>
      <c r="BW248" s="75"/>
      <c r="BX248" s="75"/>
      <c r="BY248" s="75"/>
      <c r="BZ248" s="75"/>
      <c r="CA248" s="75"/>
      <c r="CB248" s="75"/>
      <c r="CC248" s="75"/>
      <c r="CD248" s="75"/>
      <c r="CE248" s="75"/>
      <c r="CF248" s="75"/>
      <c r="CG248" s="75"/>
      <c r="CH248" s="75"/>
      <c r="CI248" s="75"/>
      <c r="CJ248" s="75"/>
      <c r="CK248" s="75"/>
      <c r="CL248" s="75"/>
      <c r="CM248" s="75"/>
      <c r="CN248" s="75"/>
      <c r="CO248" s="75"/>
      <c r="CP248" s="75"/>
      <c r="CQ248" s="75"/>
      <c r="CR248" s="75"/>
      <c r="CS248" s="75"/>
      <c r="CT248" s="75"/>
      <c r="CU248" s="75"/>
      <c r="CV248" s="75"/>
      <c r="CW248" s="75"/>
      <c r="CX248" s="75"/>
      <c r="CY248" s="75"/>
      <c r="CZ248" s="75"/>
      <c r="DA248" s="75"/>
      <c r="DB248" s="75"/>
      <c r="DC248" s="75"/>
      <c r="DD248" s="75"/>
      <c r="DE248" s="76"/>
      <c r="DF248" s="70"/>
      <c r="DG248" s="230"/>
      <c r="DH248" s="230"/>
      <c r="DI248" s="230"/>
      <c r="DJ248" s="230"/>
      <c r="DK248" s="230"/>
      <c r="DL248" s="230"/>
      <c r="DM248" s="230"/>
      <c r="DN248" s="230"/>
      <c r="DO248" s="230"/>
      <c r="DP248" s="230"/>
      <c r="DQ248" s="230"/>
      <c r="DR248" s="230"/>
      <c r="DS248" s="230"/>
      <c r="DT248" s="230"/>
      <c r="DU248" s="230"/>
      <c r="DV248" s="230"/>
      <c r="DW248" s="230"/>
      <c r="DX248" s="230"/>
      <c r="DY248" s="230"/>
      <c r="DZ248" s="230"/>
      <c r="EA248" s="230"/>
      <c r="EB248" s="230"/>
      <c r="EC248" s="230"/>
      <c r="ED248" s="230"/>
      <c r="EE248" s="230"/>
      <c r="EF248" s="230"/>
      <c r="EG248" s="230"/>
      <c r="EH248" s="230"/>
      <c r="EI248" s="230"/>
      <c r="EJ248" s="230"/>
      <c r="EK248" s="230"/>
      <c r="EL248" s="230"/>
      <c r="EM248" s="230"/>
      <c r="EN248" s="230"/>
      <c r="EO248" s="230"/>
      <c r="EP248" s="230"/>
      <c r="EQ248" s="230"/>
      <c r="ER248" s="230"/>
      <c r="ES248" s="230"/>
      <c r="ET248" s="230"/>
      <c r="EU248" s="230"/>
      <c r="EV248" s="230"/>
      <c r="EW248" s="230"/>
      <c r="EX248" s="230"/>
      <c r="EY248" s="230"/>
      <c r="EZ248" s="230"/>
      <c r="FA248" s="230"/>
      <c r="FB248" s="230"/>
      <c r="FC248" s="230"/>
      <c r="FD248" s="230"/>
      <c r="FE248" s="231"/>
      <c r="FF248" s="70"/>
      <c r="FG248" s="70"/>
      <c r="FH248" s="70"/>
      <c r="FI248" s="70"/>
    </row>
    <row r="249" spans="1:165" s="77" customFormat="1">
      <c r="A249" s="74" t="s">
        <v>393</v>
      </c>
      <c r="B249" s="71"/>
      <c r="C249" s="72"/>
      <c r="D249" s="73"/>
      <c r="E249" s="73"/>
      <c r="F249" s="80"/>
      <c r="G249" s="75"/>
      <c r="H249" s="75"/>
      <c r="I249" s="75"/>
      <c r="J249" s="75"/>
      <c r="K249" s="75"/>
      <c r="L249" s="75"/>
      <c r="M249" s="75"/>
      <c r="N249" s="75"/>
      <c r="O249" s="75"/>
      <c r="P249" s="75"/>
      <c r="Q249" s="75"/>
      <c r="R249" s="75"/>
      <c r="S249" s="75"/>
      <c r="T249" s="75"/>
      <c r="U249" s="75"/>
      <c r="V249" s="75"/>
      <c r="W249" s="75"/>
      <c r="X249" s="75"/>
      <c r="Y249" s="75"/>
      <c r="Z249" s="75"/>
      <c r="AA249" s="75"/>
      <c r="AB249" s="75"/>
      <c r="AC249" s="75"/>
      <c r="AD249" s="75"/>
      <c r="AE249" s="75"/>
      <c r="AF249" s="75"/>
      <c r="AG249" s="75"/>
      <c r="AH249" s="75"/>
      <c r="AI249" s="75"/>
      <c r="AJ249" s="75"/>
      <c r="AK249" s="75"/>
      <c r="AL249" s="75"/>
      <c r="AM249" s="75"/>
      <c r="AN249" s="75"/>
      <c r="AO249" s="75"/>
      <c r="AP249" s="75"/>
      <c r="AQ249" s="75"/>
      <c r="AR249" s="75"/>
      <c r="AS249" s="75"/>
      <c r="AT249" s="75"/>
      <c r="AU249" s="75"/>
      <c r="AV249" s="75"/>
      <c r="AW249" s="75"/>
      <c r="AX249" s="75"/>
      <c r="AY249" s="75"/>
      <c r="AZ249" s="75"/>
      <c r="BA249" s="75"/>
      <c r="BB249" s="75"/>
      <c r="BC249" s="75"/>
      <c r="BD249" s="75"/>
      <c r="BE249" s="76"/>
      <c r="BF249" s="75"/>
      <c r="BG249" s="75"/>
      <c r="BH249" s="75"/>
      <c r="BI249" s="75"/>
      <c r="BJ249" s="75"/>
      <c r="BK249" s="75"/>
      <c r="BL249" s="75"/>
      <c r="BM249" s="75"/>
      <c r="BN249" s="75"/>
      <c r="BO249" s="75"/>
      <c r="BP249" s="75"/>
      <c r="BQ249" s="75"/>
      <c r="BR249" s="75"/>
      <c r="BS249" s="75"/>
      <c r="BT249" s="75"/>
      <c r="BU249" s="75"/>
      <c r="BV249" s="75"/>
      <c r="BW249" s="75"/>
      <c r="BX249" s="75"/>
      <c r="BY249" s="75"/>
      <c r="BZ249" s="75"/>
      <c r="CA249" s="75"/>
      <c r="CB249" s="75"/>
      <c r="CC249" s="75"/>
      <c r="CD249" s="75"/>
      <c r="CE249" s="75"/>
      <c r="CF249" s="75"/>
      <c r="CG249" s="75"/>
      <c r="CH249" s="75"/>
      <c r="CI249" s="75"/>
      <c r="CJ249" s="75"/>
      <c r="CK249" s="75"/>
      <c r="CL249" s="75"/>
      <c r="CM249" s="75"/>
      <c r="CN249" s="75"/>
      <c r="CO249" s="75"/>
      <c r="CP249" s="75"/>
      <c r="CQ249" s="75"/>
      <c r="CR249" s="75"/>
      <c r="CS249" s="75"/>
      <c r="CT249" s="75"/>
      <c r="CU249" s="75"/>
      <c r="CV249" s="75"/>
      <c r="CW249" s="75"/>
      <c r="CX249" s="75"/>
      <c r="CY249" s="75"/>
      <c r="CZ249" s="75"/>
      <c r="DA249" s="75"/>
      <c r="DB249" s="75"/>
      <c r="DC249" s="75"/>
      <c r="DD249" s="75"/>
      <c r="DE249" s="76"/>
      <c r="DF249" s="70"/>
      <c r="DG249" s="230"/>
      <c r="DH249" s="230"/>
      <c r="DI249" s="230"/>
      <c r="DJ249" s="230"/>
      <c r="DK249" s="230"/>
      <c r="DL249" s="230"/>
      <c r="DM249" s="230"/>
      <c r="DN249" s="230"/>
      <c r="DO249" s="230"/>
      <c r="DP249" s="230"/>
      <c r="DQ249" s="230"/>
      <c r="DR249" s="230"/>
      <c r="DS249" s="230"/>
      <c r="DT249" s="230"/>
      <c r="DU249" s="230"/>
      <c r="DV249" s="230"/>
      <c r="DW249" s="230"/>
      <c r="DX249" s="230"/>
      <c r="DY249" s="230"/>
      <c r="DZ249" s="230"/>
      <c r="EA249" s="230"/>
      <c r="EB249" s="230"/>
      <c r="EC249" s="230"/>
      <c r="ED249" s="230"/>
      <c r="EE249" s="230"/>
      <c r="EF249" s="230"/>
      <c r="EG249" s="230"/>
      <c r="EH249" s="230"/>
      <c r="EI249" s="230"/>
      <c r="EJ249" s="230"/>
      <c r="EK249" s="230"/>
      <c r="EL249" s="230"/>
      <c r="EM249" s="230"/>
      <c r="EN249" s="230"/>
      <c r="EO249" s="230"/>
      <c r="EP249" s="230"/>
      <c r="EQ249" s="230"/>
      <c r="ER249" s="230"/>
      <c r="ES249" s="230"/>
      <c r="ET249" s="230"/>
      <c r="EU249" s="230"/>
      <c r="EV249" s="230"/>
      <c r="EW249" s="230"/>
      <c r="EX249" s="230"/>
      <c r="EY249" s="230"/>
      <c r="EZ249" s="230"/>
      <c r="FA249" s="230"/>
      <c r="FB249" s="230"/>
      <c r="FC249" s="230"/>
      <c r="FD249" s="230"/>
      <c r="FE249" s="231"/>
      <c r="FF249" s="70"/>
      <c r="FG249" s="70"/>
      <c r="FH249" s="70"/>
      <c r="FI249" s="70"/>
    </row>
    <row r="250" spans="1:165" s="77" customFormat="1">
      <c r="A250" s="70" t="s">
        <v>347</v>
      </c>
      <c r="B250" s="70"/>
      <c r="C250" s="72" t="s">
        <v>185</v>
      </c>
      <c r="D250" s="70" t="s">
        <v>266</v>
      </c>
      <c r="E250" s="70">
        <v>5</v>
      </c>
      <c r="F250" s="81" t="s">
        <v>265</v>
      </c>
      <c r="G250" s="75">
        <v>2962.5205340390085</v>
      </c>
      <c r="H250" s="75">
        <v>11721.481213185665</v>
      </c>
      <c r="I250" s="75">
        <v>11660.480053917017</v>
      </c>
      <c r="J250" s="75">
        <v>3052.8605587414322</v>
      </c>
      <c r="K250" s="75">
        <v>8403.0904060349203</v>
      </c>
      <c r="L250" s="75">
        <v>11253.434593739024</v>
      </c>
      <c r="M250" s="75">
        <v>25019.128087248002</v>
      </c>
      <c r="N250" s="75">
        <v>18754.096816276258</v>
      </c>
      <c r="O250" s="75">
        <v>5638.3145595055594</v>
      </c>
      <c r="P250" s="75">
        <v>27780.593133912324</v>
      </c>
      <c r="Q250" s="75">
        <v>22036.712882084852</v>
      </c>
      <c r="R250" s="75">
        <v>19197.528828525799</v>
      </c>
      <c r="S250" s="75">
        <v>13266.122166338359</v>
      </c>
      <c r="T250" s="75">
        <v>8829.2653052705609</v>
      </c>
      <c r="U250" s="75">
        <v>12496.509692776928</v>
      </c>
      <c r="V250" s="75">
        <v>14252.736192894849</v>
      </c>
      <c r="W250" s="75">
        <v>14321.268044266795</v>
      </c>
      <c r="X250" s="75">
        <v>11308.816571015337</v>
      </c>
      <c r="Y250" s="75">
        <v>15594.119610988739</v>
      </c>
      <c r="Z250" s="75">
        <v>9716.7651254013508</v>
      </c>
      <c r="AA250" s="75">
        <v>20006.278617245167</v>
      </c>
      <c r="AB250" s="75">
        <v>17426.696027929142</v>
      </c>
      <c r="AC250" s="75">
        <v>15080.589040349341</v>
      </c>
      <c r="AD250" s="75">
        <v>11830.164912114138</v>
      </c>
      <c r="AE250" s="75">
        <v>13528.439793114712</v>
      </c>
      <c r="AF250" s="75">
        <v>18767.425572556338</v>
      </c>
      <c r="AG250" s="75">
        <v>12867.662281088065</v>
      </c>
      <c r="AH250" s="75">
        <v>20448.589702805864</v>
      </c>
      <c r="AI250" s="75">
        <v>10659.81742921403</v>
      </c>
      <c r="AJ250" s="75">
        <v>22228.448350983424</v>
      </c>
      <c r="AK250" s="75">
        <v>18789.293199688971</v>
      </c>
      <c r="AL250" s="75">
        <v>17798.778988438877</v>
      </c>
      <c r="AM250" s="75">
        <v>4956.0947341424699</v>
      </c>
      <c r="AN250" s="75">
        <v>10223.968655099385</v>
      </c>
      <c r="AO250" s="75">
        <v>3685.0945328513717</v>
      </c>
      <c r="AP250" s="75">
        <v>9988.7789258760586</v>
      </c>
      <c r="AQ250" s="75">
        <v>9665.4684304992843</v>
      </c>
      <c r="AR250" s="75">
        <v>9612.7566129562529</v>
      </c>
      <c r="AS250" s="75">
        <v>10001.500876936836</v>
      </c>
      <c r="AT250" s="75">
        <v>12981.325689479298</v>
      </c>
      <c r="AU250" s="75">
        <v>8939.8733312631539</v>
      </c>
      <c r="AV250" s="75">
        <v>20246.180014143662</v>
      </c>
      <c r="AW250" s="75">
        <v>25954.872459270355</v>
      </c>
      <c r="AX250" s="75">
        <v>23835.254254208015</v>
      </c>
      <c r="AY250" s="75">
        <v>3029.419109594764</v>
      </c>
      <c r="AZ250" s="75">
        <v>14103.127844082595</v>
      </c>
      <c r="BA250" s="75">
        <v>10859.685996490827</v>
      </c>
      <c r="BB250" s="75">
        <v>16806.764647460604</v>
      </c>
      <c r="BC250" s="75">
        <v>9065.9642446598955</v>
      </c>
      <c r="BD250" s="75">
        <v>17294.7735418103</v>
      </c>
      <c r="BE250" s="76">
        <f>SUM(G250:BD250)</f>
        <v>687948.93219251616</v>
      </c>
      <c r="BF250" s="75"/>
      <c r="BG250" s="75">
        <v>606560.3673977009</v>
      </c>
      <c r="BH250" s="75">
        <v>2059950.3600870788</v>
      </c>
      <c r="BI250" s="75">
        <v>2610630.0067678331</v>
      </c>
      <c r="BJ250" s="75">
        <v>686290.47742447082</v>
      </c>
      <c r="BK250" s="75">
        <v>1625100.6463643129</v>
      </c>
      <c r="BL250" s="75">
        <v>3926000.0590896844</v>
      </c>
      <c r="BM250" s="75">
        <v>4654512.666446181</v>
      </c>
      <c r="BN250" s="75">
        <v>2797630.8553431476</v>
      </c>
      <c r="BO250" s="75">
        <v>1373782.4264327956</v>
      </c>
      <c r="BP250" s="75">
        <v>6130945.8681056257</v>
      </c>
      <c r="BQ250" s="75">
        <v>4345777.3647572855</v>
      </c>
      <c r="BR250" s="75">
        <v>3688681.9625412989</v>
      </c>
      <c r="BS250" s="75">
        <v>3475504.2898933128</v>
      </c>
      <c r="BT250" s="75">
        <v>1901996.603065101</v>
      </c>
      <c r="BU250" s="75">
        <v>2800400.0989179686</v>
      </c>
      <c r="BV250" s="75">
        <v>3968394.0240725004</v>
      </c>
      <c r="BW250" s="75">
        <v>3139583.917159324</v>
      </c>
      <c r="BX250" s="75">
        <v>2217454.5924977073</v>
      </c>
      <c r="BY250" s="75">
        <v>4007442.9624913526</v>
      </c>
      <c r="BZ250" s="75">
        <v>2437339.9999582898</v>
      </c>
      <c r="CA250" s="75">
        <v>3341248.5918661151</v>
      </c>
      <c r="CB250" s="75">
        <v>3156512.9954689327</v>
      </c>
      <c r="CC250" s="75">
        <v>3608157.550452197</v>
      </c>
      <c r="CD250" s="75">
        <v>1837915.9735056327</v>
      </c>
      <c r="CE250" s="75">
        <v>2399770.3599458667</v>
      </c>
      <c r="CF250" s="75">
        <v>4169337.0102995238</v>
      </c>
      <c r="CG250" s="75">
        <v>2228560.8932276764</v>
      </c>
      <c r="CH250" s="75">
        <v>3412129.1696703592</v>
      </c>
      <c r="CI250" s="75">
        <v>2860194.9511674726</v>
      </c>
      <c r="CJ250" s="75">
        <v>4473693.5460617943</v>
      </c>
      <c r="CK250" s="75">
        <v>4876126.8336046301</v>
      </c>
      <c r="CL250" s="75">
        <v>2754325.1324251397</v>
      </c>
      <c r="CM250" s="75">
        <v>1762637.2354075264</v>
      </c>
      <c r="CN250" s="75">
        <v>3716124.6478494876</v>
      </c>
      <c r="CO250" s="75">
        <v>1206033.9166256434</v>
      </c>
      <c r="CP250" s="75">
        <v>2151365.6268532723</v>
      </c>
      <c r="CQ250" s="75">
        <v>2041592.1751125099</v>
      </c>
      <c r="CR250" s="75">
        <v>2025661.7545177119</v>
      </c>
      <c r="CS250" s="75">
        <v>2288845.121044789</v>
      </c>
      <c r="CT250" s="75">
        <v>2268591.2198637556</v>
      </c>
      <c r="CU250" s="75">
        <v>1696776.5999969777</v>
      </c>
      <c r="CV250" s="75">
        <v>3734839.2730984683</v>
      </c>
      <c r="CW250" s="75">
        <v>4004374.7550310465</v>
      </c>
      <c r="CX250" s="75">
        <v>3549682.0573069332</v>
      </c>
      <c r="CY250" s="75">
        <v>853621.76118650113</v>
      </c>
      <c r="CZ250" s="75">
        <v>4237848.9787160037</v>
      </c>
      <c r="DA250" s="75">
        <v>3948188.2956331223</v>
      </c>
      <c r="DB250" s="75">
        <v>5578447.504282672</v>
      </c>
      <c r="DC250" s="75">
        <v>3587473.5484225014</v>
      </c>
      <c r="DD250" s="75">
        <v>5871964.7915163115</v>
      </c>
      <c r="DE250" s="76">
        <f>SUM(BG250:DD250)</f>
        <v>152096021.8189736</v>
      </c>
      <c r="DF250" s="70"/>
      <c r="DG250" s="230">
        <v>204.74469642603128</v>
      </c>
      <c r="DH250" s="230">
        <v>175.74147180049314</v>
      </c>
      <c r="DI250" s="230">
        <v>223.88700934236954</v>
      </c>
      <c r="DJ250" s="230">
        <v>224.80243175842921</v>
      </c>
      <c r="DK250" s="230">
        <v>193.39321223977313</v>
      </c>
      <c r="DL250" s="230">
        <v>348.87127359979138</v>
      </c>
      <c r="DM250" s="230">
        <v>186.03816448817574</v>
      </c>
      <c r="DN250" s="230">
        <v>149.17438481575647</v>
      </c>
      <c r="DO250" s="230">
        <v>243.65125640547211</v>
      </c>
      <c r="DP250" s="230">
        <v>220.69168352714033</v>
      </c>
      <c r="DQ250" s="230">
        <v>197.20624341801289</v>
      </c>
      <c r="DR250" s="230">
        <v>192.1435824104741</v>
      </c>
      <c r="DS250" s="230">
        <v>261.98343768551337</v>
      </c>
      <c r="DT250" s="230">
        <v>215.41957765497418</v>
      </c>
      <c r="DU250" s="230">
        <v>224.09458062811089</v>
      </c>
      <c r="DV250" s="230">
        <v>278.43032877089172</v>
      </c>
      <c r="DW250" s="230">
        <v>219.22527442785957</v>
      </c>
      <c r="DX250" s="230">
        <v>196.08193117050604</v>
      </c>
      <c r="DY250" s="230">
        <v>256.9842390889076</v>
      </c>
      <c r="DZ250" s="230">
        <v>250.83862463513191</v>
      </c>
      <c r="EA250" s="230">
        <v>167.01</v>
      </c>
      <c r="EB250" s="230">
        <v>181.13089196082277</v>
      </c>
      <c r="EC250" s="230">
        <v>239.25839639275881</v>
      </c>
      <c r="ED250" s="230">
        <v>155.35844066075521</v>
      </c>
      <c r="EE250" s="230">
        <v>177.38707468449005</v>
      </c>
      <c r="EF250" s="230">
        <v>222.15817476832612</v>
      </c>
      <c r="EG250" s="230">
        <v>173.19081310542705</v>
      </c>
      <c r="EH250" s="230">
        <v>166.86378959435828</v>
      </c>
      <c r="EI250" s="230">
        <v>268.31556639318171</v>
      </c>
      <c r="EJ250" s="230">
        <v>201.25982144245668</v>
      </c>
      <c r="EK250" s="230">
        <v>259.51624586311459</v>
      </c>
      <c r="EL250" s="230">
        <v>154.74798210676138</v>
      </c>
      <c r="EM250" s="230">
        <v>355.65043243922321</v>
      </c>
      <c r="EN250" s="230">
        <v>363.47183498024566</v>
      </c>
      <c r="EO250" s="230">
        <v>327.27353555634971</v>
      </c>
      <c r="EP250" s="230">
        <v>215.37824020512983</v>
      </c>
      <c r="EQ250" s="230">
        <v>211.22537306834371</v>
      </c>
      <c r="ER250" s="230">
        <v>210.72641658142965</v>
      </c>
      <c r="ES250" s="230">
        <v>228.85016451108831</v>
      </c>
      <c r="ET250" s="230">
        <v>174.75805431045714</v>
      </c>
      <c r="EU250" s="230">
        <v>189.79872948124117</v>
      </c>
      <c r="EV250" s="230">
        <v>184.47130621625257</v>
      </c>
      <c r="EW250" s="230">
        <v>154.28219735292114</v>
      </c>
      <c r="EX250" s="230">
        <v>148.92570557246108</v>
      </c>
      <c r="EY250" s="230">
        <v>281.77737391400012</v>
      </c>
      <c r="EZ250" s="230">
        <v>300.49000658347745</v>
      </c>
      <c r="FA250" s="230">
        <v>363.56376205618932</v>
      </c>
      <c r="FB250" s="230">
        <v>331.9167978665983</v>
      </c>
      <c r="FC250" s="230">
        <v>395.70788628861214</v>
      </c>
      <c r="FD250" s="230">
        <v>339.52250240922632</v>
      </c>
      <c r="FE250" s="231">
        <f>DE250/BE250</f>
        <v>221.08620960314383</v>
      </c>
      <c r="FF250" s="70"/>
      <c r="FG250" s="70"/>
      <c r="FH250" s="70"/>
      <c r="FI250" s="70"/>
    </row>
    <row r="251" spans="1:165" s="77" customFormat="1">
      <c r="A251" s="48" t="s">
        <v>264</v>
      </c>
      <c r="B251" s="70"/>
      <c r="C251" s="72" t="s">
        <v>186</v>
      </c>
      <c r="D251" s="70" t="s">
        <v>266</v>
      </c>
      <c r="E251" s="70">
        <v>5</v>
      </c>
      <c r="F251" s="81" t="s">
        <v>265</v>
      </c>
      <c r="G251" s="75">
        <v>16238.361374595686</v>
      </c>
      <c r="H251" s="75">
        <v>64248.549705659811</v>
      </c>
      <c r="I251" s="75">
        <v>63914.186160465055</v>
      </c>
      <c r="J251" s="75">
        <v>16733.539028506439</v>
      </c>
      <c r="K251" s="75">
        <v>46059.568907209577</v>
      </c>
      <c r="L251" s="75">
        <v>61683.061953117431</v>
      </c>
      <c r="M251" s="75">
        <v>137136.48175262928</v>
      </c>
      <c r="N251" s="75">
        <v>102796.18245941866</v>
      </c>
      <c r="O251" s="75">
        <v>30905.098651272339</v>
      </c>
      <c r="P251" s="75">
        <v>152272.8046357366</v>
      </c>
      <c r="Q251" s="75">
        <v>120789.07240505562</v>
      </c>
      <c r="R251" s="75">
        <v>105226.75101657734</v>
      </c>
      <c r="S251" s="75">
        <v>72715.136756483305</v>
      </c>
      <c r="T251" s="75">
        <v>48395.546647466857</v>
      </c>
      <c r="U251" s="75">
        <v>68496.686514368484</v>
      </c>
      <c r="V251" s="75">
        <v>78123.030108238992</v>
      </c>
      <c r="W251" s="75">
        <v>78498.67137568719</v>
      </c>
      <c r="X251" s="75">
        <v>61986.625270339842</v>
      </c>
      <c r="Y251" s="75">
        <v>85475.508659738582</v>
      </c>
      <c r="Z251" s="75">
        <v>53260.168726397802</v>
      </c>
      <c r="AA251" s="75">
        <v>109659.72327110151</v>
      </c>
      <c r="AB251" s="75">
        <v>95520.346412903047</v>
      </c>
      <c r="AC251" s="75">
        <v>82660.711298123046</v>
      </c>
      <c r="AD251" s="75">
        <v>64844.273906876464</v>
      </c>
      <c r="AE251" s="75">
        <v>74152.969294546201</v>
      </c>
      <c r="AF251" s="75">
        <v>102869.24091037724</v>
      </c>
      <c r="AG251" s="75">
        <v>70531.072364142121</v>
      </c>
      <c r="AH251" s="75">
        <v>112084.14773155648</v>
      </c>
      <c r="AI251" s="75">
        <v>58429.28871341682</v>
      </c>
      <c r="AJ251" s="75">
        <v>121840.02540150889</v>
      </c>
      <c r="AK251" s="75">
        <v>102989.10317890994</v>
      </c>
      <c r="AL251" s="75">
        <v>97559.83187964141</v>
      </c>
      <c r="AM251" s="75">
        <v>27165.670710141472</v>
      </c>
      <c r="AN251" s="75">
        <v>56040.285897257789</v>
      </c>
      <c r="AO251" s="75">
        <v>20198.981251415527</v>
      </c>
      <c r="AP251" s="75">
        <v>54751.148566109965</v>
      </c>
      <c r="AQ251" s="75">
        <v>52978.997926205418</v>
      </c>
      <c r="AR251" s="75">
        <v>52690.070463208715</v>
      </c>
      <c r="AS251" s="75">
        <v>54820.880956600151</v>
      </c>
      <c r="AT251" s="75">
        <v>71154.091674664407</v>
      </c>
      <c r="AU251" s="75">
        <v>49001.8185960868</v>
      </c>
      <c r="AV251" s="75">
        <v>110974.68650337216</v>
      </c>
      <c r="AW251" s="75">
        <v>142265.54502579643</v>
      </c>
      <c r="AX251" s="75">
        <v>130647.35504381912</v>
      </c>
      <c r="AY251" s="75">
        <v>16605.050223782833</v>
      </c>
      <c r="AZ251" s="75">
        <v>77302.987038577019</v>
      </c>
      <c r="BA251" s="75">
        <v>59524.821380810165</v>
      </c>
      <c r="BB251" s="75">
        <v>92122.337971160552</v>
      </c>
      <c r="BC251" s="75">
        <v>49692.95636011695</v>
      </c>
      <c r="BD251" s="75">
        <v>94797.244250936856</v>
      </c>
      <c r="BE251" s="76">
        <f t="shared" ref="BE251:BE262" si="1555">SUM(G251:BD251)</f>
        <v>3770830.6963121309</v>
      </c>
      <c r="BF251" s="75"/>
      <c r="BG251" s="75">
        <v>5130001.6949818516</v>
      </c>
      <c r="BH251" s="75">
        <v>20266201.245589491</v>
      </c>
      <c r="BI251" s="75">
        <v>20297435.671679899</v>
      </c>
      <c r="BJ251" s="75">
        <v>10671526.811611483</v>
      </c>
      <c r="BK251" s="75">
        <v>14451393.451040821</v>
      </c>
      <c r="BL251" s="75">
        <v>18949769.641995471</v>
      </c>
      <c r="BM251" s="75">
        <v>38554780.309138991</v>
      </c>
      <c r="BN251" s="75">
        <v>29193544.560870871</v>
      </c>
      <c r="BO251" s="75">
        <v>9489251.9104041681</v>
      </c>
      <c r="BP251" s="75">
        <v>42614279.294810116</v>
      </c>
      <c r="BQ251" s="75">
        <v>34979789.012733422</v>
      </c>
      <c r="BR251" s="75">
        <v>29518749.795219071</v>
      </c>
      <c r="BS251" s="75">
        <v>24482391.097598325</v>
      </c>
      <c r="BT251" s="75">
        <v>16439754.922169682</v>
      </c>
      <c r="BU251" s="75">
        <v>23064004.438786145</v>
      </c>
      <c r="BV251" s="75">
        <v>26402448.164088193</v>
      </c>
      <c r="BW251" s="75">
        <v>26401945.104310911</v>
      </c>
      <c r="BX251" s="75">
        <v>20886891.80379349</v>
      </c>
      <c r="BY251" s="75">
        <v>28679624.814991388</v>
      </c>
      <c r="BZ251" s="75">
        <v>17973524.586788103</v>
      </c>
      <c r="CA251" s="75">
        <v>35140234.457689002</v>
      </c>
      <c r="CB251" s="75">
        <v>30643389.790979791</v>
      </c>
      <c r="CC251" s="75">
        <v>27919178.265246499</v>
      </c>
      <c r="CD251" s="75">
        <v>20649545.537990093</v>
      </c>
      <c r="CE251" s="75">
        <v>24959682.31554566</v>
      </c>
      <c r="CF251" s="75">
        <v>32735144.040794432</v>
      </c>
      <c r="CG251" s="75">
        <v>22279508.069232151</v>
      </c>
      <c r="CH251" s="75">
        <v>35671680.423814289</v>
      </c>
      <c r="CI251" s="75">
        <v>16819278.508962721</v>
      </c>
      <c r="CJ251" s="75">
        <v>35167864.982523486</v>
      </c>
      <c r="CK251" s="75">
        <v>29558071.513915103</v>
      </c>
      <c r="CL251" s="75">
        <v>28435329.642528974</v>
      </c>
      <c r="CM251" s="75">
        <v>9762364.8531247377</v>
      </c>
      <c r="CN251" s="75">
        <v>18767712.551462591</v>
      </c>
      <c r="CO251" s="75">
        <v>6859844.56009774</v>
      </c>
      <c r="CP251" s="75">
        <v>18228121.491536286</v>
      </c>
      <c r="CQ251" s="75">
        <v>17741711.583010782</v>
      </c>
      <c r="CR251" s="75">
        <v>17657275.064272098</v>
      </c>
      <c r="CS251" s="75">
        <v>18391191.467618424</v>
      </c>
      <c r="CT251" s="75">
        <v>23847364.055490319</v>
      </c>
      <c r="CU251" s="75">
        <v>16448105.675658766</v>
      </c>
      <c r="CV251" s="75">
        <v>36943833.091633268</v>
      </c>
      <c r="CW251" s="75">
        <v>44615962.786621287</v>
      </c>
      <c r="CX251" s="75">
        <v>41503196.40429955</v>
      </c>
      <c r="CY251" s="75">
        <v>5797919.6249828329</v>
      </c>
      <c r="CZ251" s="75">
        <v>24676349.494491756</v>
      </c>
      <c r="DA251" s="75">
        <v>20145157.025085557</v>
      </c>
      <c r="DB251" s="75">
        <v>29937752.661112987</v>
      </c>
      <c r="DC251" s="75">
        <v>15940022.563436314</v>
      </c>
      <c r="DD251" s="75">
        <v>30164001.559775375</v>
      </c>
      <c r="DE251" s="76">
        <f t="shared" ref="DE251:DE262" si="1556">SUM(BG251:DD251)</f>
        <v>1195854102.3955345</v>
      </c>
      <c r="DF251" s="70"/>
      <c r="DG251" s="230">
        <v>315.91868025597392</v>
      </c>
      <c r="DH251" s="230">
        <v>315.43437693822671</v>
      </c>
      <c r="DI251" s="230">
        <v>317.57324767807404</v>
      </c>
      <c r="DJ251" s="230">
        <v>637.73280675605986</v>
      </c>
      <c r="DK251" s="230">
        <v>313.75442267282671</v>
      </c>
      <c r="DL251" s="230">
        <v>307.21188348915547</v>
      </c>
      <c r="DM251" s="230">
        <v>281.14167591586033</v>
      </c>
      <c r="DN251" s="230">
        <v>283.99444281304653</v>
      </c>
      <c r="DO251" s="230">
        <v>307.04486717480523</v>
      </c>
      <c r="DP251" s="230">
        <v>279.8548263214235</v>
      </c>
      <c r="DQ251" s="230">
        <v>289.59398657712802</v>
      </c>
      <c r="DR251" s="230">
        <v>280.52514698062578</v>
      </c>
      <c r="DS251" s="230">
        <v>336.68906076031641</v>
      </c>
      <c r="DT251" s="230">
        <v>339.69561377049098</v>
      </c>
      <c r="DU251" s="230">
        <v>336.717082423367</v>
      </c>
      <c r="DV251" s="230">
        <v>337.95985802787936</v>
      </c>
      <c r="DW251" s="230">
        <v>336.33620342379692</v>
      </c>
      <c r="DX251" s="230">
        <v>336.95804074992481</v>
      </c>
      <c r="DY251" s="230">
        <v>335.53032049401907</v>
      </c>
      <c r="DZ251" s="230">
        <v>337.46653487186063</v>
      </c>
      <c r="EA251" s="230">
        <v>320.44795855279591</v>
      </c>
      <c r="EB251" s="230">
        <v>320.80484359341091</v>
      </c>
      <c r="EC251" s="230">
        <v>337.75632736274861</v>
      </c>
      <c r="ED251" s="230">
        <v>318.44824984307974</v>
      </c>
      <c r="EE251" s="230">
        <v>336.59720646387376</v>
      </c>
      <c r="EF251" s="230">
        <v>318.22091570904337</v>
      </c>
      <c r="EG251" s="230">
        <v>315.88216827621943</v>
      </c>
      <c r="EH251" s="230">
        <v>318.25803332375415</v>
      </c>
      <c r="EI251" s="230">
        <v>287.8569785687053</v>
      </c>
      <c r="EJ251" s="230">
        <v>288.63967211622037</v>
      </c>
      <c r="EK251" s="230">
        <v>287.00193128750334</v>
      </c>
      <c r="EL251" s="230">
        <v>291.46554575462324</v>
      </c>
      <c r="EM251" s="230">
        <v>359.36402812540376</v>
      </c>
      <c r="EN251" s="230">
        <v>334.89680238017752</v>
      </c>
      <c r="EO251" s="230">
        <v>339.61339310699185</v>
      </c>
      <c r="EP251" s="230">
        <v>332.9267416102972</v>
      </c>
      <c r="EQ251" s="230">
        <v>334.88197733983674</v>
      </c>
      <c r="ER251" s="230">
        <v>335.11579903089023</v>
      </c>
      <c r="ES251" s="230">
        <v>335.47785345109855</v>
      </c>
      <c r="ET251" s="230">
        <v>335.15098702302129</v>
      </c>
      <c r="EU251" s="230">
        <v>335.66316816193194</v>
      </c>
      <c r="EV251" s="230">
        <v>332.90324357447651</v>
      </c>
      <c r="EW251" s="230">
        <v>313.61045837578774</v>
      </c>
      <c r="EX251" s="230">
        <v>317.67345301693541</v>
      </c>
      <c r="EY251" s="230">
        <v>349.16603965934866</v>
      </c>
      <c r="EZ251" s="230">
        <v>319.21598944394418</v>
      </c>
      <c r="FA251" s="230">
        <v>338.4328849339484</v>
      </c>
      <c r="FB251" s="230">
        <v>324.9782118044505</v>
      </c>
      <c r="FC251" s="230">
        <v>320.77026063656803</v>
      </c>
      <c r="FD251" s="230">
        <v>318.19492009629039</v>
      </c>
      <c r="FE251" s="231">
        <f t="shared" ref="FE251:FE262" si="1557">DE251/BE251</f>
        <v>317.13280141828665</v>
      </c>
      <c r="FF251" s="70"/>
      <c r="FG251" s="70"/>
      <c r="FH251" s="70"/>
      <c r="FI251" s="70"/>
    </row>
    <row r="252" spans="1:165" s="77" customFormat="1">
      <c r="A252" s="48" t="s">
        <v>267</v>
      </c>
      <c r="B252" s="70"/>
      <c r="C252" s="72" t="s">
        <v>186</v>
      </c>
      <c r="D252" s="70" t="s">
        <v>266</v>
      </c>
      <c r="E252" s="70">
        <v>5</v>
      </c>
      <c r="F252" s="81" t="s">
        <v>265</v>
      </c>
      <c r="G252" s="75">
        <v>30479.410365049273</v>
      </c>
      <c r="H252" s="75">
        <v>121286.9551676423</v>
      </c>
      <c r="I252" s="75">
        <v>120655.75124939793</v>
      </c>
      <c r="J252" s="75">
        <v>31589.195510940292</v>
      </c>
      <c r="K252" s="75">
        <v>86950.209688508156</v>
      </c>
      <c r="L252" s="75">
        <v>116443.88556605202</v>
      </c>
      <c r="M252" s="75">
        <v>258883.14040362087</v>
      </c>
      <c r="N252" s="75">
        <v>194056.30213411598</v>
      </c>
      <c r="O252" s="75">
        <v>58341.944397823914</v>
      </c>
      <c r="P252" s="75">
        <v>287457.14749540546</v>
      </c>
      <c r="Q252" s="75">
        <v>228022.87174806866</v>
      </c>
      <c r="R252" s="75">
        <v>198644.67433822845</v>
      </c>
      <c r="S252" s="75">
        <v>137269.9862050839</v>
      </c>
      <c r="T252" s="75">
        <v>91360.015493513536</v>
      </c>
      <c r="U252" s="75">
        <v>129306.49149996936</v>
      </c>
      <c r="V252" s="75">
        <v>147478.88463953373</v>
      </c>
      <c r="W252" s="75">
        <v>148188.01170579172</v>
      </c>
      <c r="X252" s="75">
        <v>117016.94551238808</v>
      </c>
      <c r="Y252" s="75">
        <v>161358.72691663069</v>
      </c>
      <c r="Z252" s="75">
        <v>100543.33873890727</v>
      </c>
      <c r="AA252" s="75">
        <v>207013.13883364585</v>
      </c>
      <c r="AB252" s="75">
        <v>180321.14383990291</v>
      </c>
      <c r="AC252" s="75">
        <v>156045.0162886352</v>
      </c>
      <c r="AD252" s="75">
        <v>122411.54980543969</v>
      </c>
      <c r="AE252" s="75">
        <v>139984.29386465819</v>
      </c>
      <c r="AF252" s="75">
        <v>194194.22022108643</v>
      </c>
      <c r="AG252" s="75">
        <v>133146.95897333001</v>
      </c>
      <c r="AH252" s="75">
        <v>211589.91235133095</v>
      </c>
      <c r="AI252" s="75">
        <v>110301.48623007949</v>
      </c>
      <c r="AJ252" s="75">
        <v>230006.83698227373</v>
      </c>
      <c r="AK252" s="75">
        <v>194420.49349350142</v>
      </c>
      <c r="AL252" s="75">
        <v>184171.23825452535</v>
      </c>
      <c r="AM252" s="75">
        <v>50795.737129700719</v>
      </c>
      <c r="AN252" s="75">
        <v>105791.58088923838</v>
      </c>
      <c r="AO252" s="75">
        <v>38131.178753388536</v>
      </c>
      <c r="AP252" s="75">
        <v>103357.97666931174</v>
      </c>
      <c r="AQ252" s="75">
        <v>100012.55087842455</v>
      </c>
      <c r="AR252" s="75">
        <v>99467.120165797984</v>
      </c>
      <c r="AS252" s="75">
        <v>103489.61589475516</v>
      </c>
      <c r="AT252" s="75">
        <v>134323.08069950237</v>
      </c>
      <c r="AU252" s="75">
        <v>92504.521929667186</v>
      </c>
      <c r="AV252" s="75">
        <v>209495.49660405723</v>
      </c>
      <c r="AW252" s="75">
        <v>268565.66973875114</v>
      </c>
      <c r="AX252" s="75">
        <v>246633.11415689182</v>
      </c>
      <c r="AY252" s="75">
        <v>31346.637259128373</v>
      </c>
      <c r="AZ252" s="75">
        <v>145930.82592877245</v>
      </c>
      <c r="BA252" s="75">
        <v>112369.60795615044</v>
      </c>
      <c r="BB252" s="75">
        <v>173906.46056034265</v>
      </c>
      <c r="BC252" s="75">
        <v>93809.236127647062</v>
      </c>
      <c r="BD252" s="75">
        <v>178956.0879763572</v>
      </c>
      <c r="BE252" s="76">
        <f t="shared" si="1555"/>
        <v>7117826.6772329621</v>
      </c>
      <c r="BF252" s="75"/>
      <c r="BG252" s="75">
        <v>12219232.049090525</v>
      </c>
      <c r="BH252" s="75">
        <v>48599612.062770791</v>
      </c>
      <c r="BI252" s="75">
        <v>48454209.846502304</v>
      </c>
      <c r="BJ252" s="75">
        <v>27646648.677421924</v>
      </c>
      <c r="BK252" s="75">
        <v>34780038.751078591</v>
      </c>
      <c r="BL252" s="75">
        <v>46260082.01511883</v>
      </c>
      <c r="BM252" s="75">
        <v>93501900.824473768</v>
      </c>
      <c r="BN252" s="75">
        <v>70318772.27250056</v>
      </c>
      <c r="BO252" s="75">
        <v>21701245.499813825</v>
      </c>
      <c r="BP252" s="75">
        <v>103667973.15734191</v>
      </c>
      <c r="BQ252" s="75">
        <v>83158966.134590417</v>
      </c>
      <c r="BR252" s="75">
        <v>71694297.562658638</v>
      </c>
      <c r="BS252" s="75">
        <v>59520995.914760217</v>
      </c>
      <c r="BT252" s="75">
        <v>39728630.397929527</v>
      </c>
      <c r="BU252" s="75">
        <v>56069491.909872137</v>
      </c>
      <c r="BV252" s="75">
        <v>64025713.293370038</v>
      </c>
      <c r="BW252" s="75">
        <v>64233324.089208081</v>
      </c>
      <c r="BX252" s="75">
        <v>50752283.586183727</v>
      </c>
      <c r="BY252" s="75">
        <v>69888101.771710157</v>
      </c>
      <c r="BZ252" s="75">
        <v>43628694.902071148</v>
      </c>
      <c r="CA252" s="75">
        <v>84540360.384851888</v>
      </c>
      <c r="CB252" s="75">
        <v>73666652.665894464</v>
      </c>
      <c r="CC252" s="75">
        <v>67731336.546173021</v>
      </c>
      <c r="CD252" s="75">
        <v>49888638.634872161</v>
      </c>
      <c r="CE252" s="75">
        <v>60692576.936881237</v>
      </c>
      <c r="CF252" s="75">
        <v>79125162.076666176</v>
      </c>
      <c r="CG252" s="75">
        <v>54121486.715394042</v>
      </c>
      <c r="CH252" s="75">
        <v>86216374.127030849</v>
      </c>
      <c r="CI252" s="75">
        <v>40706255.365945145</v>
      </c>
      <c r="CJ252" s="75">
        <v>84957969.010824829</v>
      </c>
      <c r="CK252" s="75">
        <v>71680725.936704561</v>
      </c>
      <c r="CL252" s="75">
        <v>68244443.016860753</v>
      </c>
      <c r="CM252" s="75">
        <v>22505183.157328468</v>
      </c>
      <c r="CN252" s="75">
        <v>45792794.782970369</v>
      </c>
      <c r="CO252" s="75">
        <v>16580340.55185366</v>
      </c>
      <c r="CP252" s="75">
        <v>44654551.610398725</v>
      </c>
      <c r="CQ252" s="75">
        <v>43290674.240853645</v>
      </c>
      <c r="CR252" s="75">
        <v>43064273.252379522</v>
      </c>
      <c r="CS252" s="75">
        <v>44821423.111392304</v>
      </c>
      <c r="CT252" s="75">
        <v>58157124.879724525</v>
      </c>
      <c r="CU252" s="75">
        <v>40070913.64957042</v>
      </c>
      <c r="CV252" s="75">
        <v>90507919.94189702</v>
      </c>
      <c r="CW252" s="75">
        <v>108912200.69418913</v>
      </c>
      <c r="CX252" s="75">
        <v>100435330.11519454</v>
      </c>
      <c r="CY252" s="75">
        <v>13176455.289509337</v>
      </c>
      <c r="CZ252" s="75">
        <v>59520562.346082121</v>
      </c>
      <c r="DA252" s="75">
        <v>46731692.786833011</v>
      </c>
      <c r="DB252" s="75">
        <v>71348446.650885284</v>
      </c>
      <c r="DC252" s="75">
        <v>38322564.589367613</v>
      </c>
      <c r="DD252" s="75">
        <v>72914389.807648554</v>
      </c>
      <c r="DE252" s="76">
        <f t="shared" si="1556"/>
        <v>2892229037.5946441</v>
      </c>
      <c r="DF252" s="70"/>
      <c r="DG252" s="230">
        <v>400.90119535587581</v>
      </c>
      <c r="DH252" s="230">
        <v>400.69941565930662</v>
      </c>
      <c r="DI252" s="230">
        <v>401.59055283114066</v>
      </c>
      <c r="DJ252" s="230">
        <v>875.19318647564342</v>
      </c>
      <c r="DK252" s="230">
        <v>399.99948103259516</v>
      </c>
      <c r="DL252" s="230">
        <v>397.27360342057727</v>
      </c>
      <c r="DM252" s="230">
        <v>361.17416019713119</v>
      </c>
      <c r="DN252" s="230">
        <v>362.36273441870458</v>
      </c>
      <c r="DO252" s="230">
        <v>371.96644239068684</v>
      </c>
      <c r="DP252" s="230">
        <v>360.6380083452226</v>
      </c>
      <c r="DQ252" s="230">
        <v>364.69572327142998</v>
      </c>
      <c r="DR252" s="230">
        <v>360.91729013880405</v>
      </c>
      <c r="DS252" s="230">
        <v>433.60531723107152</v>
      </c>
      <c r="DT252" s="230">
        <v>434.85796475976099</v>
      </c>
      <c r="DU252" s="230">
        <v>433.61699215143756</v>
      </c>
      <c r="DV252" s="230">
        <v>434.13478105602019</v>
      </c>
      <c r="DW252" s="230">
        <v>433.45830306931373</v>
      </c>
      <c r="DX252" s="230">
        <v>433.71738481082468</v>
      </c>
      <c r="DY252" s="230">
        <v>433.12254073384753</v>
      </c>
      <c r="DZ252" s="230">
        <v>433.92924334218617</v>
      </c>
      <c r="EA252" s="230">
        <v>408.38161703730248</v>
      </c>
      <c r="EB252" s="230">
        <v>408.53030929805419</v>
      </c>
      <c r="EC252" s="230">
        <v>434.04998222366112</v>
      </c>
      <c r="ED252" s="230">
        <v>407.54846020792087</v>
      </c>
      <c r="EE252" s="230">
        <v>433.56704714002404</v>
      </c>
      <c r="EF252" s="230">
        <v>407.45374391979163</v>
      </c>
      <c r="EG252" s="230">
        <v>406.47933030325419</v>
      </c>
      <c r="EH252" s="230">
        <v>407.46920856923606</v>
      </c>
      <c r="EI252" s="230">
        <v>369.04539328722524</v>
      </c>
      <c r="EJ252" s="230">
        <v>369.3714940194252</v>
      </c>
      <c r="EK252" s="230">
        <v>368.68914716081883</v>
      </c>
      <c r="EL252" s="230">
        <v>370.5488634579666</v>
      </c>
      <c r="EM252" s="230">
        <v>443.05259513931702</v>
      </c>
      <c r="EN252" s="230">
        <v>432.85859231950121</v>
      </c>
      <c r="EO252" s="230">
        <v>434.82370841683576</v>
      </c>
      <c r="EP252" s="230">
        <v>432.03778798097557</v>
      </c>
      <c r="EQ252" s="230">
        <v>432.85241562809324</v>
      </c>
      <c r="ER252" s="230">
        <v>432.94983488611427</v>
      </c>
      <c r="ES252" s="230">
        <v>433.10068091250736</v>
      </c>
      <c r="ET252" s="230">
        <v>432.96449557935114</v>
      </c>
      <c r="EU252" s="230">
        <v>433.17789026613252</v>
      </c>
      <c r="EV252" s="230">
        <v>432.02799778056988</v>
      </c>
      <c r="EW252" s="230">
        <v>405.53284714362087</v>
      </c>
      <c r="EX252" s="230">
        <v>407.22564955857536</v>
      </c>
      <c r="EY252" s="230">
        <v>420.34669239273046</v>
      </c>
      <c r="EZ252" s="230">
        <v>407.86833054130443</v>
      </c>
      <c r="FA252" s="230">
        <v>415.87484050908978</v>
      </c>
      <c r="FB252" s="230">
        <v>410.26909765740737</v>
      </c>
      <c r="FC252" s="230">
        <v>408.51590068617293</v>
      </c>
      <c r="FD252" s="230">
        <v>407.44291313119032</v>
      </c>
      <c r="FE252" s="231">
        <f t="shared" si="1557"/>
        <v>406.33597427227477</v>
      </c>
      <c r="FF252" s="70"/>
      <c r="FG252" s="70"/>
      <c r="FH252" s="70"/>
      <c r="FI252" s="70"/>
    </row>
    <row r="253" spans="1:165" s="77" customFormat="1">
      <c r="A253" s="48" t="s">
        <v>366</v>
      </c>
      <c r="B253" s="70"/>
      <c r="C253" s="72" t="s">
        <v>186</v>
      </c>
      <c r="D253" s="70" t="s">
        <v>266</v>
      </c>
      <c r="E253" s="70">
        <v>5</v>
      </c>
      <c r="F253" s="81" t="s">
        <v>265</v>
      </c>
      <c r="G253" s="75">
        <v>0</v>
      </c>
      <c r="H253" s="75">
        <v>27514.445349691654</v>
      </c>
      <c r="I253" s="75">
        <v>25963.348877643235</v>
      </c>
      <c r="J253" s="75">
        <v>11885.401932977638</v>
      </c>
      <c r="K253" s="75">
        <v>28034.802490204806</v>
      </c>
      <c r="L253" s="75">
        <v>43811.890749508544</v>
      </c>
      <c r="M253" s="75">
        <v>97404.512131462281</v>
      </c>
      <c r="N253" s="75">
        <v>73013.481704291145</v>
      </c>
      <c r="O253" s="75">
        <v>21951.095857424381</v>
      </c>
      <c r="P253" s="75">
        <v>108155.45255993867</v>
      </c>
      <c r="Q253" s="75">
        <v>85793.368169157809</v>
      </c>
      <c r="R253" s="75">
        <v>74739.85197051373</v>
      </c>
      <c r="S253" s="75">
        <v>51647.689439152622</v>
      </c>
      <c r="T253" s="75">
        <v>34374.1107419912</v>
      </c>
      <c r="U253" s="75">
        <v>48651.432844753253</v>
      </c>
      <c r="V253" s="75">
        <v>55488.776849699672</v>
      </c>
      <c r="W253" s="75">
        <v>55755.585170320272</v>
      </c>
      <c r="X253" s="75">
        <v>44027.503957877074</v>
      </c>
      <c r="Y253" s="75">
        <v>56731.326604591319</v>
      </c>
      <c r="Z253" s="75">
        <v>31194.932759570744</v>
      </c>
      <c r="AA253" s="75">
        <v>77888.478027022255</v>
      </c>
      <c r="AB253" s="75">
        <v>67845.642691637084</v>
      </c>
      <c r="AC253" s="75">
        <v>58711.774967049983</v>
      </c>
      <c r="AD253" s="75">
        <v>46057.218208437189</v>
      </c>
      <c r="AE253" s="75">
        <v>52668.944871017833</v>
      </c>
      <c r="AF253" s="75">
        <v>73065.373240968722</v>
      </c>
      <c r="AG253" s="75">
        <v>50096.404734449206</v>
      </c>
      <c r="AH253" s="75">
        <v>79610.484299548436</v>
      </c>
      <c r="AI253" s="75">
        <v>41500.819392354017</v>
      </c>
      <c r="AJ253" s="75">
        <v>86539.833023617772</v>
      </c>
      <c r="AK253" s="75">
        <v>73150.50832420979</v>
      </c>
      <c r="AL253" s="75">
        <v>54242.127623071516</v>
      </c>
      <c r="AM253" s="75">
        <v>0</v>
      </c>
      <c r="AN253" s="75">
        <v>34838.34654121811</v>
      </c>
      <c r="AO253" s="75">
        <v>9061.1292009468343</v>
      </c>
      <c r="AP253" s="75">
        <v>38888.331146915276</v>
      </c>
      <c r="AQ253" s="75">
        <v>37629.61817501091</v>
      </c>
      <c r="AR253" s="75">
        <v>37424.400437069082</v>
      </c>
      <c r="AS253" s="75">
        <v>38937.86026847834</v>
      </c>
      <c r="AT253" s="75">
        <v>50538.919309814853</v>
      </c>
      <c r="AU253" s="75">
        <v>34804.730097392479</v>
      </c>
      <c r="AV253" s="75">
        <v>78822.462554503218</v>
      </c>
      <c r="AW253" s="75">
        <v>101047.55371623496</v>
      </c>
      <c r="AX253" s="75">
        <v>92795.452505949637</v>
      </c>
      <c r="AY253" s="75">
        <v>11794.139643187873</v>
      </c>
      <c r="AZ253" s="75">
        <v>54906.321370994214</v>
      </c>
      <c r="BA253" s="75">
        <v>42278.948039288502</v>
      </c>
      <c r="BB253" s="75">
        <v>65432.124784100619</v>
      </c>
      <c r="BC253" s="75">
        <v>35295.627456436734</v>
      </c>
      <c r="BD253" s="75">
        <v>67332.041843727246</v>
      </c>
      <c r="BE253" s="76">
        <f t="shared" si="1555"/>
        <v>2569344.6266554226</v>
      </c>
      <c r="BF253" s="75"/>
      <c r="BG253" s="75">
        <v>0</v>
      </c>
      <c r="BH253" s="75">
        <v>15093298.747662881</v>
      </c>
      <c r="BI253" s="75">
        <v>14164352.361993376</v>
      </c>
      <c r="BJ253" s="75">
        <v>11472803.517537549</v>
      </c>
      <c r="BK253" s="75">
        <v>15444964.021330796</v>
      </c>
      <c r="BL253" s="75">
        <v>24539911.971392073</v>
      </c>
      <c r="BM253" s="75">
        <v>49071941.854431756</v>
      </c>
      <c r="BN253" s="75">
        <v>36490997.397360593</v>
      </c>
      <c r="BO253" s="75">
        <v>10259403.978159897</v>
      </c>
      <c r="BP253" s="75">
        <v>54683902.615483478</v>
      </c>
      <c r="BQ253" s="75">
        <v>42202737.37724977</v>
      </c>
      <c r="BR253" s="75">
        <v>37718378.55686973</v>
      </c>
      <c r="BS253" s="75">
        <v>31364628.615641396</v>
      </c>
      <c r="BT253" s="75">
        <v>20729416.431032967</v>
      </c>
      <c r="BU253" s="75">
        <v>29543143.9725249</v>
      </c>
      <c r="BV253" s="75">
        <v>33598101.582488976</v>
      </c>
      <c r="BW253" s="75">
        <v>33886934.423643023</v>
      </c>
      <c r="BX253" s="75">
        <v>26720388.880204372</v>
      </c>
      <c r="BY253" s="75">
        <v>34544247.778761208</v>
      </c>
      <c r="BZ253" s="75">
        <v>18909970.637197629</v>
      </c>
      <c r="CA253" s="75">
        <v>43782419.186952099</v>
      </c>
      <c r="CB253" s="75">
        <v>38103129.481146373</v>
      </c>
      <c r="CC253" s="75">
        <v>35566407.653049976</v>
      </c>
      <c r="CD253" s="75">
        <v>26019028.467298228</v>
      </c>
      <c r="CE253" s="75">
        <v>31991619.048654538</v>
      </c>
      <c r="CF253" s="75">
        <v>41300055.046748661</v>
      </c>
      <c r="CG253" s="75">
        <v>28481622.809120174</v>
      </c>
      <c r="CH253" s="75">
        <v>44995511.227264397</v>
      </c>
      <c r="CI253" s="75">
        <v>21291778.506869715</v>
      </c>
      <c r="CJ253" s="75">
        <v>44303574.839790933</v>
      </c>
      <c r="CK253" s="75">
        <v>37617427.292696379</v>
      </c>
      <c r="CL253" s="75">
        <v>27553434.795061596</v>
      </c>
      <c r="CM253" s="75">
        <v>0</v>
      </c>
      <c r="CN253" s="75">
        <v>21244434.103588343</v>
      </c>
      <c r="CO253" s="75">
        <v>5465390.1706112307</v>
      </c>
      <c r="CP253" s="75">
        <v>23821832.918946933</v>
      </c>
      <c r="CQ253" s="75">
        <v>22947336.729731187</v>
      </c>
      <c r="CR253" s="75">
        <v>22809887.219849035</v>
      </c>
      <c r="CS253" s="75">
        <v>23712508.208618548</v>
      </c>
      <c r="CT253" s="75">
        <v>30800586.276466962</v>
      </c>
      <c r="CU253" s="75">
        <v>21186432.332827676</v>
      </c>
      <c r="CV253" s="75">
        <v>48286896.07144931</v>
      </c>
      <c r="CW253" s="75">
        <v>57771947.030646905</v>
      </c>
      <c r="CX253" s="75">
        <v>52523870.285392456</v>
      </c>
      <c r="CY253" s="75">
        <v>6153464.3113888046</v>
      </c>
      <c r="CZ253" s="75">
        <v>30958869.569995679</v>
      </c>
      <c r="DA253" s="75">
        <v>22696605.903282568</v>
      </c>
      <c r="DB253" s="75">
        <v>36363721.953846097</v>
      </c>
      <c r="DC253" s="75">
        <v>19824269.423058938</v>
      </c>
      <c r="DD253" s="75">
        <v>38061761.997962289</v>
      </c>
      <c r="DE253" s="76">
        <f t="shared" si="1556"/>
        <v>1446075347.5832822</v>
      </c>
      <c r="DF253" s="70"/>
      <c r="DG253" s="230">
        <v>547.87814665210635</v>
      </c>
      <c r="DH253" s="230">
        <v>548.5590770897378</v>
      </c>
      <c r="DI253" s="230">
        <v>545.55182494929034</v>
      </c>
      <c r="DJ253" s="230">
        <v>965.28527871697133</v>
      </c>
      <c r="DK253" s="230">
        <v>550.92109269281195</v>
      </c>
      <c r="DL253" s="230">
        <v>560.11990241866806</v>
      </c>
      <c r="DM253" s="230">
        <v>503.7953661551291</v>
      </c>
      <c r="DN253" s="230">
        <v>499.78437605744176</v>
      </c>
      <c r="DO253" s="230">
        <v>467.37548069564474</v>
      </c>
      <c r="DP253" s="230">
        <v>505.60467661284304</v>
      </c>
      <c r="DQ253" s="230">
        <v>491.91141783872047</v>
      </c>
      <c r="DR253" s="230">
        <v>504.66220580354292</v>
      </c>
      <c r="DS253" s="230">
        <v>607.28038284447973</v>
      </c>
      <c r="DT253" s="230">
        <v>603.05316948054281</v>
      </c>
      <c r="DU253" s="230">
        <v>607.24098438779981</v>
      </c>
      <c r="DV253" s="230">
        <v>605.49364195745147</v>
      </c>
      <c r="DW253" s="230">
        <v>607.77650023986587</v>
      </c>
      <c r="DX253" s="230">
        <v>606.9021969941532</v>
      </c>
      <c r="DY253" s="230">
        <v>608.90957159400375</v>
      </c>
      <c r="DZ253" s="230">
        <v>606.18725428718756</v>
      </c>
      <c r="EA253" s="230">
        <v>562.11676355728036</v>
      </c>
      <c r="EB253" s="230">
        <v>561.61498321016143</v>
      </c>
      <c r="EC253" s="230">
        <v>605.77980606122753</v>
      </c>
      <c r="ED253" s="230">
        <v>564.92835389115669</v>
      </c>
      <c r="EE253" s="230">
        <v>607.40952998013415</v>
      </c>
      <c r="EF253" s="230">
        <v>565.24798567088101</v>
      </c>
      <c r="EG253" s="230">
        <v>568.53626443046028</v>
      </c>
      <c r="EH253" s="230">
        <v>565.19579830667624</v>
      </c>
      <c r="EI253" s="230">
        <v>513.04477402179793</v>
      </c>
      <c r="EJ253" s="230">
        <v>511.94430693782306</v>
      </c>
      <c r="EK253" s="230">
        <v>514.24697045128482</v>
      </c>
      <c r="EL253" s="230">
        <v>507.97112876047902</v>
      </c>
      <c r="EM253" s="230">
        <v>575.39937999897688</v>
      </c>
      <c r="EN253" s="230">
        <v>609.8002980265876</v>
      </c>
      <c r="EO253" s="230">
        <v>603.16877172881823</v>
      </c>
      <c r="EP253" s="230">
        <v>612.57020335871482</v>
      </c>
      <c r="EQ253" s="230">
        <v>609.82114203247647</v>
      </c>
      <c r="ER253" s="230">
        <v>609.49238874794935</v>
      </c>
      <c r="ES253" s="230">
        <v>608.98334025341171</v>
      </c>
      <c r="ET253" s="230">
        <v>609.44291443298368</v>
      </c>
      <c r="EU253" s="230">
        <v>608.72278778035786</v>
      </c>
      <c r="EV253" s="230">
        <v>612.60324159576294</v>
      </c>
      <c r="EW253" s="230">
        <v>571.73028842325039</v>
      </c>
      <c r="EX253" s="230">
        <v>566.01771818532654</v>
      </c>
      <c r="EY253" s="230">
        <v>521.73914312969475</v>
      </c>
      <c r="EZ253" s="230">
        <v>563.84891205533506</v>
      </c>
      <c r="FA253" s="230">
        <v>536.82995807254531</v>
      </c>
      <c r="FB253" s="230">
        <v>555.74722773915073</v>
      </c>
      <c r="FC253" s="230">
        <v>561.66360684554593</v>
      </c>
      <c r="FD253" s="230">
        <v>565.28453550095594</v>
      </c>
      <c r="FE253" s="231">
        <f t="shared" si="1557"/>
        <v>562.81875641792476</v>
      </c>
      <c r="FF253" s="70"/>
      <c r="FG253" s="70"/>
      <c r="FH253" s="70"/>
      <c r="FI253" s="70"/>
    </row>
    <row r="254" spans="1:165" s="77" customFormat="1">
      <c r="A254" s="48" t="s">
        <v>367</v>
      </c>
      <c r="B254" s="70"/>
      <c r="C254" s="72" t="s">
        <v>186</v>
      </c>
      <c r="D254" s="70" t="s">
        <v>266</v>
      </c>
      <c r="E254" s="70">
        <v>5</v>
      </c>
      <c r="F254" s="81" t="s">
        <v>265</v>
      </c>
      <c r="G254" s="75">
        <v>0</v>
      </c>
      <c r="H254" s="75">
        <v>0</v>
      </c>
      <c r="I254" s="75">
        <v>0</v>
      </c>
      <c r="J254" s="75">
        <v>4838.1387144852515</v>
      </c>
      <c r="K254" s="75">
        <v>0</v>
      </c>
      <c r="L254" s="75">
        <v>14184.734036335511</v>
      </c>
      <c r="M254" s="75">
        <v>40297.566518024789</v>
      </c>
      <c r="N254" s="75">
        <v>30473.099162396102</v>
      </c>
      <c r="O254" s="75">
        <v>8928.7543590533969</v>
      </c>
      <c r="P254" s="75">
        <v>47281.011290664545</v>
      </c>
      <c r="Q254" s="75">
        <v>34740.22965173312</v>
      </c>
      <c r="R254" s="75">
        <v>29535.509947593149</v>
      </c>
      <c r="S254" s="75">
        <v>16806.152281203518</v>
      </c>
      <c r="T254" s="75">
        <v>8159.6943522959155</v>
      </c>
      <c r="U254" s="75">
        <v>7442.3972586704185</v>
      </c>
      <c r="V254" s="75">
        <v>20864.028207829331</v>
      </c>
      <c r="W254" s="75">
        <v>8978.5487238795395</v>
      </c>
      <c r="X254" s="75">
        <v>8362.70474585376</v>
      </c>
      <c r="Y254" s="75">
        <v>0</v>
      </c>
      <c r="Z254" s="75">
        <v>0</v>
      </c>
      <c r="AA254" s="75">
        <v>30342.378835899668</v>
      </c>
      <c r="AB254" s="75">
        <v>6910.8316673687295</v>
      </c>
      <c r="AC254" s="75">
        <v>14301.655605876153</v>
      </c>
      <c r="AD254" s="75">
        <v>16279.728836277398</v>
      </c>
      <c r="AE254" s="75">
        <v>8839.9825754488993</v>
      </c>
      <c r="AF254" s="75">
        <v>29491.955721572376</v>
      </c>
      <c r="AG254" s="75">
        <v>17025.861075691289</v>
      </c>
      <c r="AH254" s="75">
        <v>27610.867421706353</v>
      </c>
      <c r="AI254" s="75">
        <v>11548.781155818451</v>
      </c>
      <c r="AJ254" s="75">
        <v>2132.0235015854414</v>
      </c>
      <c r="AK254" s="75">
        <v>21463.45499780633</v>
      </c>
      <c r="AL254" s="75">
        <v>0</v>
      </c>
      <c r="AM254" s="75">
        <v>0</v>
      </c>
      <c r="AN254" s="75">
        <v>0</v>
      </c>
      <c r="AO254" s="75">
        <v>0</v>
      </c>
      <c r="AP254" s="75">
        <v>12294.063794137473</v>
      </c>
      <c r="AQ254" s="75">
        <v>11883.641062218092</v>
      </c>
      <c r="AR254" s="75">
        <v>8622.2492243268207</v>
      </c>
      <c r="AS254" s="75">
        <v>11533.879785153295</v>
      </c>
      <c r="AT254" s="75">
        <v>18846.774566903809</v>
      </c>
      <c r="AU254" s="75">
        <v>8990.3683802657142</v>
      </c>
      <c r="AV254" s="75">
        <v>25497.769093134397</v>
      </c>
      <c r="AW254" s="75">
        <v>37726.209604263699</v>
      </c>
      <c r="AX254" s="75">
        <v>37086.423438391714</v>
      </c>
      <c r="AY254" s="75">
        <v>5131.9406000971012</v>
      </c>
      <c r="AZ254" s="75">
        <v>22213.475232740246</v>
      </c>
      <c r="BA254" s="75">
        <v>14867.521891671393</v>
      </c>
      <c r="BB254" s="75">
        <v>24326.754364043394</v>
      </c>
      <c r="BC254" s="75">
        <v>5241.5929373873878</v>
      </c>
      <c r="BD254" s="75">
        <v>26675.606950876401</v>
      </c>
      <c r="BE254" s="76">
        <f t="shared" si="1555"/>
        <v>737778.3615706804</v>
      </c>
      <c r="BF254" s="75"/>
      <c r="BG254" s="75">
        <v>0</v>
      </c>
      <c r="BH254" s="75">
        <v>0</v>
      </c>
      <c r="BI254" s="75">
        <v>0</v>
      </c>
      <c r="BJ254" s="75">
        <v>5346350.3408296676</v>
      </c>
      <c r="BK254" s="75">
        <v>0</v>
      </c>
      <c r="BL254" s="75">
        <v>14355219.908978626</v>
      </c>
      <c r="BM254" s="75">
        <v>35910000.23662708</v>
      </c>
      <c r="BN254" s="75">
        <v>26323535.412401918</v>
      </c>
      <c r="BO254" s="75">
        <v>5743931.216990741</v>
      </c>
      <c r="BP254" s="75">
        <v>42715178.452375591</v>
      </c>
      <c r="BQ254" s="75">
        <v>28148557.792598046</v>
      </c>
      <c r="BR254" s="75">
        <v>26493916.389183402</v>
      </c>
      <c r="BS254" s="75">
        <v>18199434.550239116</v>
      </c>
      <c r="BT254" s="75">
        <v>8601457.4604857657</v>
      </c>
      <c r="BU254" s="75">
        <v>8057399.9625664847</v>
      </c>
      <c r="BV254" s="75">
        <v>22340064.230009083</v>
      </c>
      <c r="BW254" s="75">
        <v>9753207.7238466553</v>
      </c>
      <c r="BX254" s="75">
        <v>9034479.1394947115</v>
      </c>
      <c r="BY254" s="75">
        <v>0</v>
      </c>
      <c r="BZ254" s="75">
        <v>0</v>
      </c>
      <c r="CA254" s="75">
        <v>29355081.328989606</v>
      </c>
      <c r="CB254" s="75">
        <v>6662367.5306812543</v>
      </c>
      <c r="CC254" s="75">
        <v>15341280.951560386</v>
      </c>
      <c r="CD254" s="75">
        <v>16061458.081204128</v>
      </c>
      <c r="CE254" s="75">
        <v>9580612.8566918131</v>
      </c>
      <c r="CF254" s="75">
        <v>29160683.46772809</v>
      </c>
      <c r="CG254" s="75">
        <v>17215562.761831388</v>
      </c>
      <c r="CH254" s="75">
        <v>27290920.087358411</v>
      </c>
      <c r="CI254" s="75">
        <v>10409117.984936951</v>
      </c>
      <c r="CJ254" s="75">
        <v>1905665.4696356058</v>
      </c>
      <c r="CK254" s="75">
        <v>19520961.176483329</v>
      </c>
      <c r="CL254" s="75">
        <v>0</v>
      </c>
      <c r="CM254" s="75">
        <v>0</v>
      </c>
      <c r="CN254" s="75">
        <v>0</v>
      </c>
      <c r="CO254" s="75">
        <v>0</v>
      </c>
      <c r="CP254" s="75">
        <v>13755789.942040039</v>
      </c>
      <c r="CQ254" s="75">
        <v>13074278.82859887</v>
      </c>
      <c r="CR254" s="75">
        <v>9466836.2499113344</v>
      </c>
      <c r="CS254" s="75">
        <v>12623723.343486434</v>
      </c>
      <c r="CT254" s="75">
        <v>20686553.982362904</v>
      </c>
      <c r="CU254" s="75">
        <v>9823935.0061594173</v>
      </c>
      <c r="CV254" s="75">
        <v>28535106.944175746</v>
      </c>
      <c r="CW254" s="75">
        <v>38966467.594726406</v>
      </c>
      <c r="CX254" s="75">
        <v>36864086.604620092</v>
      </c>
      <c r="CY254" s="75">
        <v>3554987.2051207027</v>
      </c>
      <c r="CZ254" s="75">
        <v>21752491.878993951</v>
      </c>
      <c r="DA254" s="75">
        <v>11825643.631867284</v>
      </c>
      <c r="DB254" s="75">
        <v>22480861.504288465</v>
      </c>
      <c r="DC254" s="75">
        <v>5054876.893683237</v>
      </c>
      <c r="DD254" s="75">
        <v>26382603.870375037</v>
      </c>
      <c r="DE254" s="76">
        <f t="shared" si="1556"/>
        <v>718374687.99413776</v>
      </c>
      <c r="DF254" s="70"/>
      <c r="DG254" s="230">
        <v>928.72176116691435</v>
      </c>
      <c r="DH254" s="230">
        <v>933.35505111128134</v>
      </c>
      <c r="DI254" s="230">
        <v>912.89265094162511</v>
      </c>
      <c r="DJ254" s="230">
        <v>1105.042797723605</v>
      </c>
      <c r="DK254" s="230">
        <v>949.42703517507334</v>
      </c>
      <c r="DL254" s="230">
        <v>1012.0189685761044</v>
      </c>
      <c r="DM254" s="230">
        <v>891.12081297923567</v>
      </c>
      <c r="DN254" s="230">
        <v>863.82862708251355</v>
      </c>
      <c r="DO254" s="230">
        <v>643.30711608911338</v>
      </c>
      <c r="DP254" s="230">
        <v>903.43199703957134</v>
      </c>
      <c r="DQ254" s="230">
        <v>810.25825317748786</v>
      </c>
      <c r="DR254" s="230">
        <v>897.01909451346353</v>
      </c>
      <c r="DS254" s="230">
        <v>1082.9031086784739</v>
      </c>
      <c r="DT254" s="230">
        <v>1054.1396637075688</v>
      </c>
      <c r="DU254" s="230">
        <v>1082.6350277364711</v>
      </c>
      <c r="DV254" s="230">
        <v>1070.745495906963</v>
      </c>
      <c r="DW254" s="230">
        <v>1086.2788657488504</v>
      </c>
      <c r="DX254" s="230">
        <v>1080.3297992762471</v>
      </c>
      <c r="DY254" s="230">
        <v>1093.9886813500432</v>
      </c>
      <c r="DZ254" s="230">
        <v>1075.4650779010269</v>
      </c>
      <c r="EA254" s="230">
        <v>967.46143365193439</v>
      </c>
      <c r="EB254" s="230">
        <v>964.04714386827527</v>
      </c>
      <c r="EC254" s="230">
        <v>1072.6926570135754</v>
      </c>
      <c r="ED254" s="230">
        <v>986.59248214338311</v>
      </c>
      <c r="EE254" s="230">
        <v>1083.7818711656571</v>
      </c>
      <c r="EF254" s="230">
        <v>988.76736907610461</v>
      </c>
      <c r="EG254" s="230">
        <v>1011.141973101786</v>
      </c>
      <c r="EH254" s="230">
        <v>988.41226791388624</v>
      </c>
      <c r="EI254" s="230">
        <v>901.31745025687667</v>
      </c>
      <c r="EJ254" s="230">
        <v>893.82948556546944</v>
      </c>
      <c r="EK254" s="230">
        <v>909.49761715802356</v>
      </c>
      <c r="EL254" s="230">
        <v>866.79458526008204</v>
      </c>
      <c r="EM254" s="230">
        <v>865.97356384238151</v>
      </c>
      <c r="EN254" s="230">
        <v>1100.049496956449</v>
      </c>
      <c r="EO254" s="230">
        <v>1054.9262620219929</v>
      </c>
      <c r="EP254" s="230">
        <v>1118.8969060498614</v>
      </c>
      <c r="EQ254" s="230">
        <v>1100.1913268961141</v>
      </c>
      <c r="ER254" s="230">
        <v>1097.9543740398497</v>
      </c>
      <c r="ES254" s="230">
        <v>1094.4906292274707</v>
      </c>
      <c r="ET254" s="230">
        <v>1097.6177334178906</v>
      </c>
      <c r="EU254" s="230">
        <v>1092.7177386550056</v>
      </c>
      <c r="EV254" s="230">
        <v>1119.1217098228092</v>
      </c>
      <c r="EW254" s="230">
        <v>1032.875234577569</v>
      </c>
      <c r="EX254" s="230">
        <v>994.00489955196224</v>
      </c>
      <c r="EY254" s="230">
        <v>692.71791747812495</v>
      </c>
      <c r="EZ254" s="230">
        <v>979.24758062768785</v>
      </c>
      <c r="FA254" s="230">
        <v>795.40112454731729</v>
      </c>
      <c r="FB254" s="230">
        <v>924.12087399199925</v>
      </c>
      <c r="FC254" s="230">
        <v>964.37799616747475</v>
      </c>
      <c r="FD254" s="230">
        <v>989.01606696181511</v>
      </c>
      <c r="FE254" s="231">
        <f t="shared" si="1557"/>
        <v>973.699860842715</v>
      </c>
      <c r="FF254" s="70"/>
      <c r="FG254" s="70"/>
      <c r="FH254" s="70"/>
      <c r="FI254" s="70"/>
    </row>
    <row r="255" spans="1:165" s="77" customFormat="1">
      <c r="A255" s="78" t="s">
        <v>184</v>
      </c>
      <c r="B255" s="73" t="s">
        <v>364</v>
      </c>
      <c r="C255" s="72" t="s">
        <v>186</v>
      </c>
      <c r="D255" s="70" t="s">
        <v>266</v>
      </c>
      <c r="E255" s="70">
        <v>5</v>
      </c>
      <c r="F255" s="81" t="s">
        <v>265</v>
      </c>
      <c r="G255" s="75">
        <v>16789</v>
      </c>
      <c r="H255" s="75">
        <v>38190.468421052632</v>
      </c>
      <c r="I255" s="75">
        <v>39214.720313558231</v>
      </c>
      <c r="J255" s="75">
        <v>375.21818181818185</v>
      </c>
      <c r="K255" s="75">
        <v>19034.14975579071</v>
      </c>
      <c r="L255" s="75">
        <v>4984.270500378645</v>
      </c>
      <c r="M255" s="75">
        <v>2589.5392857142856</v>
      </c>
      <c r="N255" s="75">
        <v>1647.1210092191184</v>
      </c>
      <c r="O255" s="75">
        <v>684.48737373737379</v>
      </c>
      <c r="P255" s="75">
        <v>358</v>
      </c>
      <c r="Q255" s="75">
        <v>2690.5676507010335</v>
      </c>
      <c r="R255" s="75">
        <v>3354.4534493042502</v>
      </c>
      <c r="S255" s="75">
        <v>5825.2411867519031</v>
      </c>
      <c r="T255" s="75">
        <v>6866.1849428616415</v>
      </c>
      <c r="U255" s="75">
        <v>13941.165916345541</v>
      </c>
      <c r="V255" s="75">
        <v>3343.9285051403604</v>
      </c>
      <c r="W255" s="75">
        <v>15519.202043785721</v>
      </c>
      <c r="X255" s="75">
        <v>10928.119790421548</v>
      </c>
      <c r="Y255" s="75">
        <v>30599.524007022163</v>
      </c>
      <c r="Z255" s="75">
        <v>23236.144729344731</v>
      </c>
      <c r="AA255" s="75">
        <v>3766.1788571751499</v>
      </c>
      <c r="AB255" s="75">
        <v>22759.774228049984</v>
      </c>
      <c r="AC255" s="75">
        <v>11420.370992460243</v>
      </c>
      <c r="AD255" s="75">
        <v>3905.4726357985687</v>
      </c>
      <c r="AE255" s="75">
        <v>14194.015384615384</v>
      </c>
      <c r="AF255" s="75">
        <v>2474.6277330242442</v>
      </c>
      <c r="AG255" s="75">
        <v>4955.7311887029382</v>
      </c>
      <c r="AH255" s="75">
        <v>7268.9832143288368</v>
      </c>
      <c r="AI255" s="75">
        <v>6642.7140530915394</v>
      </c>
      <c r="AJ255" s="75">
        <v>35561.748102201644</v>
      </c>
      <c r="AK255" s="75">
        <v>10425.324453938201</v>
      </c>
      <c r="AL255" s="75">
        <v>45440.799912596995</v>
      </c>
      <c r="AM255" s="75">
        <v>28281</v>
      </c>
      <c r="AN255" s="75">
        <v>22498</v>
      </c>
      <c r="AO255" s="75">
        <v>11605</v>
      </c>
      <c r="AP255" s="75">
        <v>4790.5277167119148</v>
      </c>
      <c r="AQ255" s="75">
        <v>4643.0193598575952</v>
      </c>
      <c r="AR255" s="75">
        <v>7840.3929598808236</v>
      </c>
      <c r="AS255" s="75">
        <v>5568.0517471083385</v>
      </c>
      <c r="AT255" s="75">
        <v>3395.1868418124282</v>
      </c>
      <c r="AU255" s="75">
        <v>6295.9737945492661</v>
      </c>
      <c r="AV255" s="75">
        <v>9164.0286384671945</v>
      </c>
      <c r="AW255" s="75">
        <v>6732.6030239019083</v>
      </c>
      <c r="AX255" s="75">
        <v>3725.773543598174</v>
      </c>
      <c r="AY255" s="75">
        <v>42.700294117647061</v>
      </c>
      <c r="AZ255" s="75">
        <v>1917.9657763032089</v>
      </c>
      <c r="BA255" s="75">
        <v>2706.9568300856345</v>
      </c>
      <c r="BB255" s="75">
        <v>3638.8300539397378</v>
      </c>
      <c r="BC255" s="75">
        <v>9352.7847494220805</v>
      </c>
      <c r="BD255" s="75">
        <v>2027.6780522289209</v>
      </c>
      <c r="BE255" s="76">
        <f t="shared" si="1555"/>
        <v>543213.72120091657</v>
      </c>
      <c r="BF255" s="75"/>
      <c r="BG255" s="75">
        <v>17318463.874918211</v>
      </c>
      <c r="BH255" s="75">
        <v>39534283.668741427</v>
      </c>
      <c r="BI255" s="75">
        <v>42095897.759571649</v>
      </c>
      <c r="BJ255" s="75">
        <v>598319.62126701442</v>
      </c>
      <c r="BK255" s="75">
        <v>20608217.650650948</v>
      </c>
      <c r="BL255" s="75">
        <v>5316696.0164609924</v>
      </c>
      <c r="BM255" s="75">
        <v>2629340.2799050421</v>
      </c>
      <c r="BN255" s="75">
        <v>1842045.4721665056</v>
      </c>
      <c r="BO255" s="75">
        <v>1124481.2220436558</v>
      </c>
      <c r="BP255" s="75">
        <v>365123.99243187765</v>
      </c>
      <c r="BQ255" s="75">
        <v>3737326.446187282</v>
      </c>
      <c r="BR255" s="75">
        <v>3686149.9650153192</v>
      </c>
      <c r="BS255" s="75">
        <v>6203552.5369604956</v>
      </c>
      <c r="BT255" s="75">
        <v>7644706.2618229492</v>
      </c>
      <c r="BU255" s="75">
        <v>14167889.742484951</v>
      </c>
      <c r="BV255" s="75">
        <v>3725851.1167107308</v>
      </c>
      <c r="BW255" s="75">
        <v>15621458.111260058</v>
      </c>
      <c r="BX255" s="75">
        <v>12001832.564000474</v>
      </c>
      <c r="BY255" s="75">
        <v>31347737.158043656</v>
      </c>
      <c r="BZ255" s="75">
        <v>24064836.627094302</v>
      </c>
      <c r="CA255" s="75">
        <v>4447307.04749694</v>
      </c>
      <c r="CB255" s="75">
        <v>25147224.072920512</v>
      </c>
      <c r="CC255" s="75">
        <v>12399953.762064081</v>
      </c>
      <c r="CD255" s="75">
        <v>4340884.9417560436</v>
      </c>
      <c r="CE255" s="75">
        <v>14900532.639476337</v>
      </c>
      <c r="CF255" s="75">
        <v>3133532.1328303651</v>
      </c>
      <c r="CG255" s="75">
        <v>5287484.029995189</v>
      </c>
      <c r="CH255" s="75">
        <v>8325059.8050728142</v>
      </c>
      <c r="CI255" s="75">
        <v>7324438.8072151672</v>
      </c>
      <c r="CJ255" s="75">
        <v>37799342.907170154</v>
      </c>
      <c r="CK255" s="75">
        <v>11659202.886644797</v>
      </c>
      <c r="CL255" s="75">
        <v>48504781.539815575</v>
      </c>
      <c r="CM255" s="75">
        <v>36470315.735033914</v>
      </c>
      <c r="CN255" s="75">
        <v>24497791.516039502</v>
      </c>
      <c r="CO255" s="75">
        <v>12398835.27425864</v>
      </c>
      <c r="CP255" s="75">
        <v>5110732.1597548332</v>
      </c>
      <c r="CQ255" s="75">
        <v>4986638.7379414663</v>
      </c>
      <c r="CR255" s="75">
        <v>8008985.4115747223</v>
      </c>
      <c r="CS255" s="75">
        <v>6238630.5077351946</v>
      </c>
      <c r="CT255" s="75">
        <v>3523853.1697160592</v>
      </c>
      <c r="CU255" s="75">
        <v>6944475.4438358042</v>
      </c>
      <c r="CV255" s="75">
        <v>9298275.3586733509</v>
      </c>
      <c r="CW255" s="75">
        <v>7243688.7323272508</v>
      </c>
      <c r="CX255" s="75">
        <v>4175797.518879828</v>
      </c>
      <c r="CY255" s="75">
        <v>72441.515956097937</v>
      </c>
      <c r="CZ255" s="75">
        <v>2532420.1682420969</v>
      </c>
      <c r="DA255" s="75">
        <v>3795131.0011457233</v>
      </c>
      <c r="DB255" s="75">
        <v>5172431.1366100181</v>
      </c>
      <c r="DC255" s="75">
        <v>11203402.630225208</v>
      </c>
      <c r="DD255" s="75">
        <v>2455120.1909142807</v>
      </c>
      <c r="DE255" s="76">
        <f t="shared" si="1556"/>
        <v>591032920.86905932</v>
      </c>
      <c r="DF255" s="70"/>
      <c r="DG255" s="230">
        <v>1031.5363556446609</v>
      </c>
      <c r="DH255" s="230">
        <v>1035.1871894545293</v>
      </c>
      <c r="DI255" s="230">
        <v>1073.4718346318862</v>
      </c>
      <c r="DJ255" s="230">
        <v>1594.5912278764254</v>
      </c>
      <c r="DK255" s="230">
        <v>1082.6970426867301</v>
      </c>
      <c r="DL255" s="230">
        <v>1066.6949187563343</v>
      </c>
      <c r="DM255" s="230">
        <v>1015.3699132545804</v>
      </c>
      <c r="DN255" s="230">
        <v>1118.3425272681081</v>
      </c>
      <c r="DO255" s="230">
        <v>1642.8078372050443</v>
      </c>
      <c r="DP255" s="230">
        <v>1019.8994202007756</v>
      </c>
      <c r="DQ255" s="230">
        <v>1389.0475659340932</v>
      </c>
      <c r="DR255" s="230">
        <v>1098.8824321827649</v>
      </c>
      <c r="DS255" s="230">
        <v>1064.9434655287698</v>
      </c>
      <c r="DT255" s="230">
        <v>1113.3848455059006</v>
      </c>
      <c r="DU255" s="230">
        <v>1016.2629027944919</v>
      </c>
      <c r="DV255" s="230">
        <v>1114.2137491825172</v>
      </c>
      <c r="DW255" s="230">
        <v>1006.5890029130256</v>
      </c>
      <c r="DX255" s="230">
        <v>1098.252288057826</v>
      </c>
      <c r="DY255" s="230">
        <v>1024.4517905196758</v>
      </c>
      <c r="DZ255" s="230">
        <v>1035.6639153096264</v>
      </c>
      <c r="EA255" s="230">
        <v>1180.8539148437244</v>
      </c>
      <c r="EB255" s="230">
        <v>1104.8977824186036</v>
      </c>
      <c r="EC255" s="230">
        <v>1085.7750392041171</v>
      </c>
      <c r="ED255" s="230">
        <v>1111.4877369684718</v>
      </c>
      <c r="EE255" s="230">
        <v>1049.7757143215958</v>
      </c>
      <c r="EF255" s="230">
        <v>1266.2640489367157</v>
      </c>
      <c r="EG255" s="230">
        <v>1066.9432680385314</v>
      </c>
      <c r="EH255" s="230">
        <v>1145.2853252793607</v>
      </c>
      <c r="EI255" s="230">
        <v>1102.6274424391866</v>
      </c>
      <c r="EJ255" s="230">
        <v>1062.921395161392</v>
      </c>
      <c r="EK255" s="230">
        <v>1118.3539599326805</v>
      </c>
      <c r="EL255" s="230">
        <v>1067.427986151476</v>
      </c>
      <c r="EM255" s="230">
        <v>1289.569524947276</v>
      </c>
      <c r="EN255" s="230">
        <v>1088.8875240483378</v>
      </c>
      <c r="EO255" s="230">
        <v>1068.4045906297838</v>
      </c>
      <c r="EP255" s="230">
        <v>1066.8411628067352</v>
      </c>
      <c r="EQ255" s="230">
        <v>1074.0077418273806</v>
      </c>
      <c r="ER255" s="230">
        <v>1021.5030614608967</v>
      </c>
      <c r="ES255" s="230">
        <v>1120.4332845820099</v>
      </c>
      <c r="ET255" s="230">
        <v>1037.8966854840148</v>
      </c>
      <c r="EU255" s="230">
        <v>1103.0025966512087</v>
      </c>
      <c r="EV255" s="230">
        <v>1014.6493126006436</v>
      </c>
      <c r="EW255" s="230">
        <v>1075.9120516404873</v>
      </c>
      <c r="EX255" s="230">
        <v>1120.7867225464922</v>
      </c>
      <c r="EY255" s="230">
        <v>1696.5109363534689</v>
      </c>
      <c r="EZ255" s="230">
        <v>1320.3677560520505</v>
      </c>
      <c r="FA255" s="230">
        <v>1401.9916974537286</v>
      </c>
      <c r="FB255" s="230">
        <v>1421.4544400087771</v>
      </c>
      <c r="FC255" s="230">
        <v>1197.8681141910679</v>
      </c>
      <c r="FD255" s="230">
        <v>1210.8037507312833</v>
      </c>
      <c r="FE255" s="231">
        <f t="shared" si="1557"/>
        <v>1088.0301763409545</v>
      </c>
      <c r="FF255" s="70"/>
      <c r="FG255" s="70"/>
      <c r="FH255" s="70"/>
      <c r="FI255" s="70"/>
    </row>
    <row r="256" spans="1:165" s="77" customFormat="1">
      <c r="A256" s="78" t="s">
        <v>184</v>
      </c>
      <c r="B256" s="73" t="s">
        <v>369</v>
      </c>
      <c r="C256" s="72" t="s">
        <v>186</v>
      </c>
      <c r="D256" s="70" t="s">
        <v>266</v>
      </c>
      <c r="E256" s="70">
        <v>5</v>
      </c>
      <c r="F256" s="81" t="s">
        <v>265</v>
      </c>
      <c r="G256" s="75">
        <v>0</v>
      </c>
      <c r="H256" s="75">
        <v>19.798245614035089</v>
      </c>
      <c r="I256" s="75">
        <v>152.42326332794832</v>
      </c>
      <c r="J256" s="75">
        <v>11.781818181818181</v>
      </c>
      <c r="K256" s="75">
        <v>46.051660516605168</v>
      </c>
      <c r="L256" s="75">
        <v>77.290023201856144</v>
      </c>
      <c r="M256" s="75">
        <v>3.75</v>
      </c>
      <c r="N256" s="75">
        <v>25.241379310344826</v>
      </c>
      <c r="O256" s="75">
        <v>41.193181818181813</v>
      </c>
      <c r="P256" s="75">
        <v>0</v>
      </c>
      <c r="Q256" s="75">
        <v>169.93103448275863</v>
      </c>
      <c r="R256" s="75">
        <v>24.270440251572328</v>
      </c>
      <c r="S256" s="75">
        <v>71.031007751937992</v>
      </c>
      <c r="T256" s="75">
        <v>66.177121771217713</v>
      </c>
      <c r="U256" s="75">
        <v>26.986754966887418</v>
      </c>
      <c r="V256" s="75">
        <v>114.08406304728545</v>
      </c>
      <c r="W256" s="75">
        <v>33.669201520912544</v>
      </c>
      <c r="X256" s="75">
        <v>77.083333333333329</v>
      </c>
      <c r="Y256" s="75">
        <v>87.326530612244895</v>
      </c>
      <c r="Z256" s="75">
        <v>38.142307692307689</v>
      </c>
      <c r="AA256" s="75">
        <v>119.22988505747126</v>
      </c>
      <c r="AB256" s="75">
        <v>144.09206081081081</v>
      </c>
      <c r="AC256" s="75">
        <v>83.22018348623854</v>
      </c>
      <c r="AD256" s="75">
        <v>65.266457680250781</v>
      </c>
      <c r="AE256" s="75">
        <v>101.38461538461539</v>
      </c>
      <c r="AF256" s="75">
        <v>93.531428571428577</v>
      </c>
      <c r="AG256" s="75">
        <v>48.375</v>
      </c>
      <c r="AH256" s="75">
        <v>116.22036262203626</v>
      </c>
      <c r="AI256" s="75">
        <v>54.166666666666671</v>
      </c>
      <c r="AJ256" s="75">
        <v>281.91800188501418</v>
      </c>
      <c r="AK256" s="75">
        <v>199.87619047619049</v>
      </c>
      <c r="AL256" s="75">
        <v>85.917293233082702</v>
      </c>
      <c r="AM256" s="75">
        <v>0</v>
      </c>
      <c r="AN256" s="75">
        <v>0</v>
      </c>
      <c r="AO256" s="75">
        <v>0</v>
      </c>
      <c r="AP256" s="75">
        <v>24.605504587155966</v>
      </c>
      <c r="AQ256" s="75">
        <v>27.25339366515837</v>
      </c>
      <c r="AR256" s="75">
        <v>11.883495145631066</v>
      </c>
      <c r="AS256" s="75">
        <v>36.989795918367349</v>
      </c>
      <c r="AT256" s="75">
        <v>6.6006711409395979</v>
      </c>
      <c r="AU256" s="75">
        <v>30.415094339622645</v>
      </c>
      <c r="AV256" s="75">
        <v>35.53405994550409</v>
      </c>
      <c r="AW256" s="75">
        <v>25.978647686832741</v>
      </c>
      <c r="AX256" s="75">
        <v>20.821052631578947</v>
      </c>
      <c r="AY256" s="75">
        <v>6.375</v>
      </c>
      <c r="AZ256" s="75">
        <v>16.45067264573991</v>
      </c>
      <c r="BA256" s="75">
        <v>759.20873269435572</v>
      </c>
      <c r="BB256" s="75">
        <v>373.30396475770925</v>
      </c>
      <c r="BC256" s="75">
        <v>436.87410926365794</v>
      </c>
      <c r="BD256" s="75">
        <v>344.59937304075237</v>
      </c>
      <c r="BE256" s="76">
        <f t="shared" si="1555"/>
        <v>4636.3230807380587</v>
      </c>
      <c r="BF256" s="75"/>
      <c r="BG256" s="75">
        <v>0</v>
      </c>
      <c r="BH256" s="75">
        <v>48632.300970278331</v>
      </c>
      <c r="BI256" s="75">
        <v>367827.48867322638</v>
      </c>
      <c r="BJ256" s="75">
        <v>32717.291919417807</v>
      </c>
      <c r="BK256" s="75">
        <v>109457.80466480242</v>
      </c>
      <c r="BL256" s="75">
        <v>176894.97787052998</v>
      </c>
      <c r="BM256" s="75">
        <v>8764.9386163036997</v>
      </c>
      <c r="BN256" s="75">
        <v>61294.363054626527</v>
      </c>
      <c r="BO256" s="75">
        <v>103796.95423208774</v>
      </c>
      <c r="BP256" s="75">
        <v>0</v>
      </c>
      <c r="BQ256" s="75">
        <v>420697.00578754023</v>
      </c>
      <c r="BR256" s="75">
        <v>58831.673908176948</v>
      </c>
      <c r="BS256" s="75">
        <v>169587.12486283493</v>
      </c>
      <c r="BT256" s="75">
        <v>158952.97942967457</v>
      </c>
      <c r="BU256" s="75">
        <v>64456.854757273191</v>
      </c>
      <c r="BV256" s="75">
        <v>275330.10625056265</v>
      </c>
      <c r="BW256" s="75">
        <v>79019.569457759819</v>
      </c>
      <c r="BX256" s="75">
        <v>183723.03987161865</v>
      </c>
      <c r="BY256" s="75">
        <v>205234.21503223776</v>
      </c>
      <c r="BZ256" s="75">
        <v>91047.44522103334</v>
      </c>
      <c r="CA256" s="75">
        <v>293756.7861160101</v>
      </c>
      <c r="CB256" s="75">
        <v>354970.99745091482</v>
      </c>
      <c r="CC256" s="75">
        <v>202897.11952134967</v>
      </c>
      <c r="CD256" s="75">
        <v>156408.0094028259</v>
      </c>
      <c r="CE256" s="75">
        <v>245542.54574870915</v>
      </c>
      <c r="CF256" s="75">
        <v>230962.92235967278</v>
      </c>
      <c r="CG256" s="75">
        <v>116236.6903948345</v>
      </c>
      <c r="CH256" s="75">
        <v>281923.90021028346</v>
      </c>
      <c r="CI256" s="75">
        <v>131982.28662068141</v>
      </c>
      <c r="CJ256" s="75">
        <v>683918.65787494089</v>
      </c>
      <c r="CK256" s="75">
        <v>480841.12101746316</v>
      </c>
      <c r="CL256" s="75">
        <v>208696.53290287335</v>
      </c>
      <c r="CM256" s="75">
        <v>0</v>
      </c>
      <c r="CN256" s="75">
        <v>0</v>
      </c>
      <c r="CO256" s="75">
        <v>0</v>
      </c>
      <c r="CP256" s="75">
        <v>57417.649692118561</v>
      </c>
      <c r="CQ256" s="75">
        <v>64874.056523173</v>
      </c>
      <c r="CR256" s="75">
        <v>28220.437794259902</v>
      </c>
      <c r="CS256" s="75">
        <v>87639.748030542207</v>
      </c>
      <c r="CT256" s="75">
        <v>15819.599907466098</v>
      </c>
      <c r="CU256" s="75">
        <v>73126.52795507625</v>
      </c>
      <c r="CV256" s="75">
        <v>84818.845922527602</v>
      </c>
      <c r="CW256" s="75">
        <v>62730.547356074669</v>
      </c>
      <c r="CX256" s="75">
        <v>49711.244305076892</v>
      </c>
      <c r="CY256" s="75">
        <v>16908.316012904157</v>
      </c>
      <c r="CZ256" s="75">
        <v>40406.157760756891</v>
      </c>
      <c r="DA256" s="75">
        <v>1712436.4782317793</v>
      </c>
      <c r="DB256" s="75">
        <v>950642.47811307956</v>
      </c>
      <c r="DC256" s="75">
        <v>1085513.2189330328</v>
      </c>
      <c r="DD256" s="75">
        <v>851312.62199618341</v>
      </c>
      <c r="DE256" s="76">
        <f t="shared" si="1556"/>
        <v>11185981.632734595</v>
      </c>
      <c r="DF256" s="70"/>
      <c r="DG256" s="230"/>
      <c r="DH256" s="230">
        <v>2456.394466376486</v>
      </c>
      <c r="DI256" s="230">
        <v>2413.1978324189413</v>
      </c>
      <c r="DJ256" s="230">
        <v>2776.9306413086101</v>
      </c>
      <c r="DK256" s="230">
        <v>2376.8481621924243</v>
      </c>
      <c r="DL256" s="230">
        <v>2288.7168426452458</v>
      </c>
      <c r="DM256" s="230">
        <v>2337.3169643476531</v>
      </c>
      <c r="DN256" s="230">
        <v>2428.3285909619799</v>
      </c>
      <c r="DO256" s="230">
        <v>2519.7605441168889</v>
      </c>
      <c r="DP256" s="230"/>
      <c r="DQ256" s="230">
        <v>2475.6926071101188</v>
      </c>
      <c r="DR256" s="230">
        <v>2424.0052219228128</v>
      </c>
      <c r="DS256" s="230">
        <v>2387.5083605048239</v>
      </c>
      <c r="DT256" s="230">
        <v>2401.932498351835</v>
      </c>
      <c r="DU256" s="230">
        <v>2388.4625934596938</v>
      </c>
      <c r="DV256" s="230">
        <v>2413.3967435613167</v>
      </c>
      <c r="DW256" s="230">
        <v>2346.9392170966498</v>
      </c>
      <c r="DX256" s="230">
        <v>2383.4340307669449</v>
      </c>
      <c r="DY256" s="230">
        <v>2350.1931611543937</v>
      </c>
      <c r="DZ256" s="230">
        <v>2387.0460580285035</v>
      </c>
      <c r="EA256" s="230">
        <v>2463.7848637899237</v>
      </c>
      <c r="EB256" s="230">
        <v>2463.5014271673349</v>
      </c>
      <c r="EC256" s="230">
        <v>2438.0758491706661</v>
      </c>
      <c r="ED256" s="230">
        <v>2396.4531700048733</v>
      </c>
      <c r="EE256" s="230">
        <v>2421.8915741526698</v>
      </c>
      <c r="EF256" s="230">
        <v>2469.3616454632656</v>
      </c>
      <c r="EG256" s="230">
        <v>2402.8256412368887</v>
      </c>
      <c r="EH256" s="230">
        <v>2425.7702682200079</v>
      </c>
      <c r="EI256" s="230">
        <v>2436.5960606895028</v>
      </c>
      <c r="EJ256" s="230">
        <v>2425.9488691817937</v>
      </c>
      <c r="EK256" s="230">
        <v>2405.6948447531154</v>
      </c>
      <c r="EL256" s="230">
        <v>2429.0398946427022</v>
      </c>
      <c r="EM256" s="230"/>
      <c r="EN256" s="230"/>
      <c r="EO256" s="230"/>
      <c r="EP256" s="230">
        <v>2333.5286414768539</v>
      </c>
      <c r="EQ256" s="230">
        <v>2380.4028709316344</v>
      </c>
      <c r="ER256" s="230">
        <v>2374.7590627522632</v>
      </c>
      <c r="ES256" s="230">
        <v>2369.2952571015549</v>
      </c>
      <c r="ET256" s="230">
        <v>2396.6653647305016</v>
      </c>
      <c r="EU256" s="230">
        <v>2404.2841077041198</v>
      </c>
      <c r="EV256" s="230">
        <v>2386.9731196662547</v>
      </c>
      <c r="EW256" s="230">
        <v>2414.696411925614</v>
      </c>
      <c r="EX256" s="230">
        <v>2387.547122842419</v>
      </c>
      <c r="EY256" s="230">
        <v>2652.2848647692795</v>
      </c>
      <c r="EZ256" s="230">
        <v>2456.2009487934542</v>
      </c>
      <c r="FA256" s="230">
        <v>2255.5542428424314</v>
      </c>
      <c r="FB256" s="230">
        <v>2546.5641082330549</v>
      </c>
      <c r="FC256" s="230">
        <v>2484.7277417346668</v>
      </c>
      <c r="FD256" s="230">
        <v>2470.4415869482941</v>
      </c>
      <c r="FE256" s="231">
        <f t="shared" si="1557"/>
        <v>2412.6838095489006</v>
      </c>
      <c r="FF256" s="70"/>
      <c r="FG256" s="70"/>
      <c r="FH256" s="70"/>
      <c r="FI256" s="70"/>
    </row>
    <row r="257" spans="1:165" s="77" customFormat="1">
      <c r="A257" s="78" t="s">
        <v>184</v>
      </c>
      <c r="B257" s="73" t="s">
        <v>368</v>
      </c>
      <c r="C257" s="72" t="s">
        <v>186</v>
      </c>
      <c r="D257" s="70" t="s">
        <v>266</v>
      </c>
      <c r="E257" s="70">
        <v>5</v>
      </c>
      <c r="F257" s="81" t="s">
        <v>265</v>
      </c>
      <c r="G257" s="75">
        <v>0</v>
      </c>
      <c r="H257" s="75">
        <v>8.4</v>
      </c>
      <c r="I257" s="75">
        <v>46.095444685466376</v>
      </c>
      <c r="J257" s="75">
        <v>10</v>
      </c>
      <c r="K257" s="75">
        <v>6.2929936305732488</v>
      </c>
      <c r="L257" s="75">
        <v>36.840970350404312</v>
      </c>
      <c r="M257" s="75">
        <v>7.4249999999999998</v>
      </c>
      <c r="N257" s="75">
        <v>12.785714285714285</v>
      </c>
      <c r="O257" s="75">
        <v>12</v>
      </c>
      <c r="P257" s="75">
        <v>0</v>
      </c>
      <c r="Q257" s="75">
        <v>127.37722419928825</v>
      </c>
      <c r="R257" s="75">
        <v>3.0408163265306118</v>
      </c>
      <c r="S257" s="75">
        <v>33.478260869565219</v>
      </c>
      <c r="T257" s="75">
        <v>42.172588832487307</v>
      </c>
      <c r="U257" s="75">
        <v>12.716666666666667</v>
      </c>
      <c r="V257" s="75">
        <v>90.917647058823533</v>
      </c>
      <c r="W257" s="75">
        <v>20.297872340425531</v>
      </c>
      <c r="X257" s="75">
        <v>20.314606741573034</v>
      </c>
      <c r="Y257" s="75">
        <v>28.133333333333333</v>
      </c>
      <c r="Z257" s="75">
        <v>21.796296296296294</v>
      </c>
      <c r="AA257" s="75">
        <v>67.535836177474408</v>
      </c>
      <c r="AB257" s="75">
        <v>58.801089918256132</v>
      </c>
      <c r="AC257" s="75">
        <v>44.256756756756758</v>
      </c>
      <c r="AD257" s="75">
        <v>29.383561643835616</v>
      </c>
      <c r="AE257" s="75">
        <v>41.333333333333329</v>
      </c>
      <c r="AF257" s="75">
        <v>89.931034482758619</v>
      </c>
      <c r="AG257" s="75">
        <v>29.133689839572195</v>
      </c>
      <c r="AH257" s="75">
        <v>61.024958402662236</v>
      </c>
      <c r="AI257" s="75">
        <v>30.073170731707314</v>
      </c>
      <c r="AJ257" s="75">
        <v>113.75810473815463</v>
      </c>
      <c r="AK257" s="75">
        <v>103.77083333333334</v>
      </c>
      <c r="AL257" s="75">
        <v>39.989690721649488</v>
      </c>
      <c r="AM257" s="75">
        <v>0</v>
      </c>
      <c r="AN257" s="75">
        <v>0</v>
      </c>
      <c r="AO257" s="75">
        <v>0</v>
      </c>
      <c r="AP257" s="75">
        <v>14.795221843003413</v>
      </c>
      <c r="AQ257" s="75">
        <v>17.588357588357589</v>
      </c>
      <c r="AR257" s="75">
        <v>9.0476190476190474</v>
      </c>
      <c r="AS257" s="75">
        <v>11.958456973293769</v>
      </c>
      <c r="AT257" s="75">
        <v>8.6424870466321249</v>
      </c>
      <c r="AU257" s="75">
        <v>13.611111111111111</v>
      </c>
      <c r="AV257" s="75">
        <v>16.933333333333334</v>
      </c>
      <c r="AW257" s="75">
        <v>17.062906724511933</v>
      </c>
      <c r="AX257" s="75">
        <v>28.082706766917291</v>
      </c>
      <c r="AY257" s="75">
        <v>7.764705882352942</v>
      </c>
      <c r="AZ257" s="75">
        <v>23.051051051051051</v>
      </c>
      <c r="BA257" s="75">
        <v>234.265306122449</v>
      </c>
      <c r="BB257" s="75">
        <v>317.44504896626768</v>
      </c>
      <c r="BC257" s="75">
        <v>274.43262411347519</v>
      </c>
      <c r="BD257" s="75">
        <v>377.85154975530179</v>
      </c>
      <c r="BE257" s="76">
        <f t="shared" si="1555"/>
        <v>2621.6099820223194</v>
      </c>
      <c r="BF257" s="75"/>
      <c r="BG257" s="75">
        <v>0</v>
      </c>
      <c r="BH257" s="75">
        <v>34145.255553843672</v>
      </c>
      <c r="BI257" s="75">
        <v>189395.10542114478</v>
      </c>
      <c r="BJ257" s="75">
        <v>39415.936413086107</v>
      </c>
      <c r="BK257" s="75">
        <v>25559.645867790205</v>
      </c>
      <c r="BL257" s="75">
        <v>155141.81838609092</v>
      </c>
      <c r="BM257" s="75">
        <v>30722.757259245351</v>
      </c>
      <c r="BN257" s="75">
        <v>55177.619024581458</v>
      </c>
      <c r="BO257" s="75">
        <v>50408.442212522532</v>
      </c>
      <c r="BP257" s="75">
        <v>0</v>
      </c>
      <c r="BQ257" s="75">
        <v>530131.49601418152</v>
      </c>
      <c r="BR257" s="75">
        <v>12541.814537597646</v>
      </c>
      <c r="BS257" s="75">
        <v>134867.52833455629</v>
      </c>
      <c r="BT257" s="75">
        <v>170609.78085129589</v>
      </c>
      <c r="BU257" s="75">
        <v>52068.058110167287</v>
      </c>
      <c r="BV257" s="75">
        <v>368260.14846774813</v>
      </c>
      <c r="BW257" s="75">
        <v>84421.019388354092</v>
      </c>
      <c r="BX257" s="75">
        <v>82138.809699962731</v>
      </c>
      <c r="BY257" s="75">
        <v>115820.87000467123</v>
      </c>
      <c r="BZ257" s="75">
        <v>85210.265574078134</v>
      </c>
      <c r="CA257" s="75">
        <v>276063.12212562939</v>
      </c>
      <c r="CB257" s="75">
        <v>244525.73153019519</v>
      </c>
      <c r="CC257" s="75">
        <v>181143.21996506138</v>
      </c>
      <c r="CD257" s="75">
        <v>124455.64646881941</v>
      </c>
      <c r="CE257" s="75">
        <v>165522.517185045</v>
      </c>
      <c r="CF257" s="75">
        <v>369519.83613358939</v>
      </c>
      <c r="CG257" s="75">
        <v>121905.11652567265</v>
      </c>
      <c r="CH257" s="75">
        <v>250451.77262191547</v>
      </c>
      <c r="CI257" s="75">
        <v>122815.2127186485</v>
      </c>
      <c r="CJ257" s="75">
        <v>468590.55368300981</v>
      </c>
      <c r="CK257" s="75">
        <v>429227.7493201606</v>
      </c>
      <c r="CL257" s="75">
        <v>166545.8802262407</v>
      </c>
      <c r="CM257" s="75">
        <v>0</v>
      </c>
      <c r="CN257" s="75">
        <v>0</v>
      </c>
      <c r="CO257" s="75">
        <v>0</v>
      </c>
      <c r="CP257" s="75">
        <v>59612.681119799294</v>
      </c>
      <c r="CQ257" s="75">
        <v>72555.917498568102</v>
      </c>
      <c r="CR257" s="75">
        <v>35559.032230204233</v>
      </c>
      <c r="CS257" s="75">
        <v>48536.971409754697</v>
      </c>
      <c r="CT257" s="75">
        <v>36138.068308117829</v>
      </c>
      <c r="CU257" s="75">
        <v>57810.983700429329</v>
      </c>
      <c r="CV257" s="75">
        <v>70396.526814623503</v>
      </c>
      <c r="CW257" s="75">
        <v>74345.964694498965</v>
      </c>
      <c r="CX257" s="75">
        <v>121168.20784102597</v>
      </c>
      <c r="CY257" s="75">
        <v>34611.105865262216</v>
      </c>
      <c r="CZ257" s="75">
        <v>96894.163331286225</v>
      </c>
      <c r="DA257" s="75">
        <v>871193.34100496001</v>
      </c>
      <c r="DB257" s="75">
        <v>1355948.9257483722</v>
      </c>
      <c r="DC257" s="75">
        <v>1146303.8122656352</v>
      </c>
      <c r="DD257" s="75">
        <v>1622249.2244280325</v>
      </c>
      <c r="DE257" s="76">
        <f t="shared" si="1556"/>
        <v>10840127.655885477</v>
      </c>
      <c r="DF257" s="70"/>
      <c r="DG257" s="230"/>
      <c r="DH257" s="230">
        <v>4064.9113754575797</v>
      </c>
      <c r="DI257" s="230">
        <v>4108.7596987834231</v>
      </c>
      <c r="DJ257" s="230">
        <v>3941.5936413086106</v>
      </c>
      <c r="DK257" s="230">
        <v>4061.6036449828562</v>
      </c>
      <c r="DL257" s="230">
        <v>4211.1219359993947</v>
      </c>
      <c r="DM257" s="230">
        <v>4137.7450854202498</v>
      </c>
      <c r="DN257" s="230">
        <v>4315.5679684030192</v>
      </c>
      <c r="DO257" s="230">
        <v>4200.7035177102107</v>
      </c>
      <c r="DP257" s="230"/>
      <c r="DQ257" s="230">
        <v>4161.9017791184033</v>
      </c>
      <c r="DR257" s="230">
        <v>4124.4893445790922</v>
      </c>
      <c r="DS257" s="230">
        <v>4028.5105866166164</v>
      </c>
      <c r="DT257" s="230">
        <v>4045.5135806096887</v>
      </c>
      <c r="DU257" s="230">
        <v>4094.4737701311105</v>
      </c>
      <c r="DV257" s="230">
        <v>4050.4804114594449</v>
      </c>
      <c r="DW257" s="230">
        <v>4159.1068252124132</v>
      </c>
      <c r="DX257" s="230">
        <v>4043.3374243897583</v>
      </c>
      <c r="DY257" s="230">
        <v>4116.855568886418</v>
      </c>
      <c r="DZ257" s="230">
        <v>3909.3919634666267</v>
      </c>
      <c r="EA257" s="230">
        <v>4087.6538701642107</v>
      </c>
      <c r="EB257" s="230">
        <v>4158.5237938638384</v>
      </c>
      <c r="EC257" s="230">
        <v>4093.0071076074937</v>
      </c>
      <c r="ED257" s="230">
        <v>4235.5534695682127</v>
      </c>
      <c r="EE257" s="230">
        <v>4004.5770286704442</v>
      </c>
      <c r="EF257" s="230">
        <v>4108.9245582339308</v>
      </c>
      <c r="EG257" s="230">
        <v>4184.334946824667</v>
      </c>
      <c r="EH257" s="230">
        <v>4104.0875598694292</v>
      </c>
      <c r="EI257" s="230">
        <v>4083.8797416582229</v>
      </c>
      <c r="EJ257" s="230">
        <v>4119.1839013281651</v>
      </c>
      <c r="EK257" s="230">
        <v>4136.3043500035546</v>
      </c>
      <c r="EL257" s="230">
        <v>4164.7203871991096</v>
      </c>
      <c r="EM257" s="230"/>
      <c r="EN257" s="230"/>
      <c r="EO257" s="230"/>
      <c r="EP257" s="230">
        <v>4029.1846754558692</v>
      </c>
      <c r="EQ257" s="230">
        <v>4125.2241509233163</v>
      </c>
      <c r="ER257" s="230">
        <v>3930.2088254436258</v>
      </c>
      <c r="ES257" s="230">
        <v>4058.798849897601</v>
      </c>
      <c r="ET257" s="230">
        <v>4181.4431555556002</v>
      </c>
      <c r="EU257" s="230">
        <v>4247.3375779907265</v>
      </c>
      <c r="EV257" s="230">
        <v>4157.2752055880019</v>
      </c>
      <c r="EW257" s="230">
        <v>4357.168792799901</v>
      </c>
      <c r="EX257" s="230">
        <v>4314.6912029066816</v>
      </c>
      <c r="EY257" s="230">
        <v>4457.4909068898305</v>
      </c>
      <c r="EZ257" s="230">
        <v>4203.4596651013953</v>
      </c>
      <c r="FA257" s="230">
        <v>3718.8321029046988</v>
      </c>
      <c r="FB257" s="230">
        <v>4271.4445544635282</v>
      </c>
      <c r="FC257" s="230">
        <v>4176.9954136052347</v>
      </c>
      <c r="FD257" s="230">
        <v>4293.3507232631646</v>
      </c>
      <c r="FE257" s="231">
        <f t="shared" si="1557"/>
        <v>4134.9124126859488</v>
      </c>
      <c r="FF257" s="70"/>
      <c r="FG257" s="70"/>
      <c r="FH257" s="70"/>
      <c r="FI257" s="70"/>
    </row>
    <row r="258" spans="1:165" s="77" customFormat="1">
      <c r="A258" s="78" t="s">
        <v>184</v>
      </c>
      <c r="B258" s="73" t="s">
        <v>263</v>
      </c>
      <c r="C258" s="72" t="s">
        <v>186</v>
      </c>
      <c r="D258" s="70" t="s">
        <v>266</v>
      </c>
      <c r="E258" s="70">
        <v>5</v>
      </c>
      <c r="F258" s="81" t="s">
        <v>265</v>
      </c>
      <c r="G258" s="75">
        <v>0</v>
      </c>
      <c r="H258" s="75">
        <v>1.3333333333333333</v>
      </c>
      <c r="I258" s="75">
        <v>9.8181818181818183</v>
      </c>
      <c r="J258" s="75">
        <v>0</v>
      </c>
      <c r="K258" s="75">
        <v>2.1142857142857143</v>
      </c>
      <c r="L258" s="75">
        <v>11.503267973856209</v>
      </c>
      <c r="M258" s="75">
        <v>2.7857142857142856</v>
      </c>
      <c r="N258" s="75">
        <v>0.82558139534883723</v>
      </c>
      <c r="O258" s="75">
        <v>1.875</v>
      </c>
      <c r="P258" s="75">
        <v>0</v>
      </c>
      <c r="Q258" s="75">
        <v>36.51136363636364</v>
      </c>
      <c r="R258" s="75">
        <v>3.2352941176470589</v>
      </c>
      <c r="S258" s="75">
        <v>11.360655737704917</v>
      </c>
      <c r="T258" s="75">
        <v>5.4653465346534649</v>
      </c>
      <c r="U258" s="75">
        <v>5.48780487804878</v>
      </c>
      <c r="V258" s="75">
        <v>21.71268656716418</v>
      </c>
      <c r="W258" s="75">
        <v>1.7058823529411764</v>
      </c>
      <c r="X258" s="75">
        <v>4.4822695035460995</v>
      </c>
      <c r="Y258" s="75">
        <v>4.5161290322580641</v>
      </c>
      <c r="Z258" s="75">
        <v>0.91666666666666663</v>
      </c>
      <c r="AA258" s="75">
        <v>8.8706896551724146</v>
      </c>
      <c r="AB258" s="75">
        <v>7.7712177121771218</v>
      </c>
      <c r="AC258" s="75">
        <v>7.2025723472668801</v>
      </c>
      <c r="AD258" s="75">
        <v>5.9090909090909092</v>
      </c>
      <c r="AE258" s="75">
        <v>13.333333333333332</v>
      </c>
      <c r="AF258" s="75">
        <v>23.047619047619047</v>
      </c>
      <c r="AG258" s="75">
        <v>5.8947368421052628</v>
      </c>
      <c r="AH258" s="75">
        <v>6.1805555555555554</v>
      </c>
      <c r="AI258" s="75">
        <v>4.0461095100864553</v>
      </c>
      <c r="AJ258" s="75">
        <v>21.684887459807076</v>
      </c>
      <c r="AK258" s="75">
        <v>25.253012048192772</v>
      </c>
      <c r="AL258" s="75">
        <v>7.2931034482758621</v>
      </c>
      <c r="AM258" s="75">
        <v>0</v>
      </c>
      <c r="AN258" s="75">
        <v>0</v>
      </c>
      <c r="AO258" s="75">
        <v>0</v>
      </c>
      <c r="AP258" s="75">
        <v>3.6912751677852351</v>
      </c>
      <c r="AQ258" s="75">
        <v>3.1388888888888888</v>
      </c>
      <c r="AR258" s="75">
        <v>0.67592592592592593</v>
      </c>
      <c r="AS258" s="75">
        <v>0</v>
      </c>
      <c r="AT258" s="75">
        <v>3.57</v>
      </c>
      <c r="AU258" s="75">
        <v>0</v>
      </c>
      <c r="AV258" s="75">
        <v>4.503968253968254</v>
      </c>
      <c r="AW258" s="75">
        <v>4.2469879518072293</v>
      </c>
      <c r="AX258" s="75">
        <v>7.9264705882352944</v>
      </c>
      <c r="AY258" s="75">
        <v>6.16</v>
      </c>
      <c r="AZ258" s="75">
        <v>7.1166666666666671</v>
      </c>
      <c r="BA258" s="75">
        <v>32.609756097560975</v>
      </c>
      <c r="BB258" s="75">
        <v>109.47517730496453</v>
      </c>
      <c r="BC258" s="75">
        <v>136.43046357615896</v>
      </c>
      <c r="BD258" s="75">
        <v>162.33600000000001</v>
      </c>
      <c r="BE258" s="76">
        <f t="shared" si="1555"/>
        <v>744.01797183835902</v>
      </c>
      <c r="BF258" s="75"/>
      <c r="BG258" s="75">
        <v>0</v>
      </c>
      <c r="BH258" s="75">
        <v>10739.576930225337</v>
      </c>
      <c r="BI258" s="75">
        <v>76099.074009440897</v>
      </c>
      <c r="BJ258" s="75">
        <v>0</v>
      </c>
      <c r="BK258" s="75">
        <v>16477.528997604746</v>
      </c>
      <c r="BL258" s="75">
        <v>91566.311073698773</v>
      </c>
      <c r="BM258" s="75">
        <v>22597.724601546055</v>
      </c>
      <c r="BN258" s="75">
        <v>6320.0340207204463</v>
      </c>
      <c r="BO258" s="75">
        <v>14319.003125441681</v>
      </c>
      <c r="BP258" s="75">
        <v>0</v>
      </c>
      <c r="BQ258" s="75">
        <v>292959.5493768343</v>
      </c>
      <c r="BR258" s="75">
        <v>26027.245882889692</v>
      </c>
      <c r="BS258" s="75">
        <v>88614.217411179125</v>
      </c>
      <c r="BT258" s="75">
        <v>43515.702064695455</v>
      </c>
      <c r="BU258" s="75">
        <v>43468.106676374438</v>
      </c>
      <c r="BV258" s="75">
        <v>175235.2434200923</v>
      </c>
      <c r="BW258" s="75">
        <v>14089.83011165953</v>
      </c>
      <c r="BX258" s="75">
        <v>35502.102154298591</v>
      </c>
      <c r="BY258" s="75">
        <v>35669.708634962677</v>
      </c>
      <c r="BZ258" s="75">
        <v>6935.3611784876821</v>
      </c>
      <c r="CA258" s="75">
        <v>69164.267452428656</v>
      </c>
      <c r="CB258" s="75">
        <v>60009.130763823872</v>
      </c>
      <c r="CC258" s="75">
        <v>55868.004678885947</v>
      </c>
      <c r="CD258" s="75">
        <v>47499.912591149317</v>
      </c>
      <c r="CE258" s="75">
        <v>106506.6897659878</v>
      </c>
      <c r="CF258" s="75">
        <v>185566.42373347018</v>
      </c>
      <c r="CG258" s="75">
        <v>47463.262459076577</v>
      </c>
      <c r="CH258" s="75">
        <v>49035.567633122468</v>
      </c>
      <c r="CI258" s="75">
        <v>31134.820816153049</v>
      </c>
      <c r="CJ258" s="75">
        <v>171357.29894342387</v>
      </c>
      <c r="CK258" s="75">
        <v>205760.52486950785</v>
      </c>
      <c r="CL258" s="75">
        <v>56979.658529779284</v>
      </c>
      <c r="CM258" s="75">
        <v>0</v>
      </c>
      <c r="CN258" s="75">
        <v>0</v>
      </c>
      <c r="CO258" s="75">
        <v>0</v>
      </c>
      <c r="CP258" s="75">
        <v>28703.968606262166</v>
      </c>
      <c r="CQ258" s="75">
        <v>25090.314691867166</v>
      </c>
      <c r="CR258" s="75">
        <v>5214.2569017338974</v>
      </c>
      <c r="CS258" s="75">
        <v>0</v>
      </c>
      <c r="CT258" s="75">
        <v>28879.326144028793</v>
      </c>
      <c r="CU258" s="75">
        <v>0</v>
      </c>
      <c r="CV258" s="75">
        <v>32873.284641511695</v>
      </c>
      <c r="CW258" s="75">
        <v>33382.341085145439</v>
      </c>
      <c r="CX258" s="75">
        <v>64388.252826264725</v>
      </c>
      <c r="CY258" s="75">
        <v>54520.283668416676</v>
      </c>
      <c r="CZ258" s="75">
        <v>57579.638164781012</v>
      </c>
      <c r="DA258" s="75">
        <v>262767.53019295045</v>
      </c>
      <c r="DB258" s="75">
        <v>890118.03126320464</v>
      </c>
      <c r="DC258" s="75">
        <v>1112325.6577422565</v>
      </c>
      <c r="DD258" s="75">
        <v>1334580.0703635574</v>
      </c>
      <c r="DE258" s="76">
        <f t="shared" si="1556"/>
        <v>6016904.8381989412</v>
      </c>
      <c r="DF258" s="70"/>
      <c r="DG258" s="230"/>
      <c r="DH258" s="230">
        <v>8054.6826976690036</v>
      </c>
      <c r="DI258" s="230">
        <v>7750.831612072684</v>
      </c>
      <c r="DJ258" s="230"/>
      <c r="DK258" s="230">
        <v>7793.4258772454878</v>
      </c>
      <c r="DL258" s="230">
        <v>7960.0259058385864</v>
      </c>
      <c r="DM258" s="230">
        <v>8112.0037031190968</v>
      </c>
      <c r="DN258" s="230">
        <v>7655.25247580223</v>
      </c>
      <c r="DO258" s="230">
        <v>7636.80166690223</v>
      </c>
      <c r="DP258" s="230"/>
      <c r="DQ258" s="230">
        <v>8023.7909570997244</v>
      </c>
      <c r="DR258" s="230">
        <v>8044.7850910749958</v>
      </c>
      <c r="DS258" s="230">
        <v>7800.0970592812801</v>
      </c>
      <c r="DT258" s="230">
        <v>7962.1121531417411</v>
      </c>
      <c r="DU258" s="230">
        <v>7920.8549943615653</v>
      </c>
      <c r="DV258" s="230">
        <v>8070.6384665036494</v>
      </c>
      <c r="DW258" s="230">
        <v>8259.5555826969667</v>
      </c>
      <c r="DX258" s="230">
        <v>7920.5639299938312</v>
      </c>
      <c r="DY258" s="230">
        <v>7898.2926263131649</v>
      </c>
      <c r="DZ258" s="230">
        <v>7565.8485583501988</v>
      </c>
      <c r="EA258" s="230">
        <v>7796.9436583884581</v>
      </c>
      <c r="EB258" s="230">
        <v>7721.9726671397293</v>
      </c>
      <c r="EC258" s="230">
        <v>7756.6738638988982</v>
      </c>
      <c r="ED258" s="230">
        <v>8038.4467461944996</v>
      </c>
      <c r="EE258" s="230">
        <v>7988.0017324490855</v>
      </c>
      <c r="EF258" s="230">
        <v>8051.4357405018054</v>
      </c>
      <c r="EG258" s="230">
        <v>8051.8034528790622</v>
      </c>
      <c r="EH258" s="230">
        <v>7933.8446507523995</v>
      </c>
      <c r="EI258" s="230">
        <v>7695.0020108298495</v>
      </c>
      <c r="EJ258" s="230">
        <v>7902.1530206709404</v>
      </c>
      <c r="EK258" s="230">
        <v>8147.9597157295566</v>
      </c>
      <c r="EL258" s="230">
        <v>7812.813699118673</v>
      </c>
      <c r="EM258" s="230"/>
      <c r="EN258" s="230"/>
      <c r="EO258" s="230"/>
      <c r="EP258" s="230">
        <v>7776.166040605568</v>
      </c>
      <c r="EQ258" s="230">
        <v>7993.3745920992742</v>
      </c>
      <c r="ER258" s="230">
        <v>7714.2430874967249</v>
      </c>
      <c r="ES258" s="230"/>
      <c r="ET258" s="230">
        <v>8089.4470991677299</v>
      </c>
      <c r="EU258" s="230"/>
      <c r="EV258" s="230">
        <v>7298.7380878070016</v>
      </c>
      <c r="EW258" s="230">
        <v>7860.2391774952375</v>
      </c>
      <c r="EX258" s="230">
        <v>8123.193306467535</v>
      </c>
      <c r="EY258" s="230">
        <v>8850.6954007169934</v>
      </c>
      <c r="EZ258" s="230">
        <v>8090.8156671823435</v>
      </c>
      <c r="FA258" s="230">
        <v>8057.9422123492659</v>
      </c>
      <c r="FB258" s="230">
        <v>8130.7749681337045</v>
      </c>
      <c r="FC258" s="230">
        <v>8153.0592844561288</v>
      </c>
      <c r="FD258" s="230">
        <v>8221.0974174770672</v>
      </c>
      <c r="FE258" s="231">
        <f t="shared" si="1557"/>
        <v>8087.0423376092031</v>
      </c>
      <c r="FF258" s="70"/>
      <c r="FG258" s="70"/>
      <c r="FH258" s="70"/>
      <c r="FI258" s="70"/>
    </row>
    <row r="259" spans="1:165" s="77" customFormat="1">
      <c r="A259" s="78" t="s">
        <v>184</v>
      </c>
      <c r="B259" s="73" t="s">
        <v>279</v>
      </c>
      <c r="C259" s="72" t="s">
        <v>186</v>
      </c>
      <c r="D259" s="70" t="s">
        <v>266</v>
      </c>
      <c r="E259" s="70">
        <v>5</v>
      </c>
      <c r="F259" s="81" t="s">
        <v>265</v>
      </c>
      <c r="G259" s="75">
        <v>0</v>
      </c>
      <c r="H259" s="75">
        <v>0</v>
      </c>
      <c r="I259" s="75">
        <v>4.0677966101694913</v>
      </c>
      <c r="J259" s="75">
        <v>0</v>
      </c>
      <c r="K259" s="75">
        <v>1.3913043478260869</v>
      </c>
      <c r="L259" s="75">
        <v>3.0952380952380949</v>
      </c>
      <c r="M259" s="75">
        <v>2.5</v>
      </c>
      <c r="N259" s="75">
        <v>1.0263157894736841</v>
      </c>
      <c r="O259" s="75">
        <v>0.44444444444444442</v>
      </c>
      <c r="P259" s="75">
        <v>0</v>
      </c>
      <c r="Q259" s="75">
        <v>18.653543307086615</v>
      </c>
      <c r="R259" s="75">
        <v>0</v>
      </c>
      <c r="S259" s="75">
        <v>1.8888888888888888</v>
      </c>
      <c r="T259" s="75">
        <v>1</v>
      </c>
      <c r="U259" s="75">
        <v>0.64285714285714279</v>
      </c>
      <c r="V259" s="75">
        <v>4.8205128205128203</v>
      </c>
      <c r="W259" s="75">
        <v>3.375</v>
      </c>
      <c r="X259" s="75">
        <v>0</v>
      </c>
      <c r="Y259" s="75">
        <v>0</v>
      </c>
      <c r="Z259" s="75">
        <v>0</v>
      </c>
      <c r="AA259" s="75">
        <v>2.2424242424242427</v>
      </c>
      <c r="AB259" s="75">
        <v>2.5614035087719298</v>
      </c>
      <c r="AC259" s="75">
        <v>2.7272727272727271</v>
      </c>
      <c r="AD259" s="75">
        <v>0.96825396825396814</v>
      </c>
      <c r="AE259" s="75">
        <v>8.9333333333333336</v>
      </c>
      <c r="AF259" s="75">
        <v>8.9764705882352942</v>
      </c>
      <c r="AG259" s="75">
        <v>0.86538461538461542</v>
      </c>
      <c r="AH259" s="75">
        <v>0</v>
      </c>
      <c r="AI259" s="75">
        <v>0</v>
      </c>
      <c r="AJ259" s="75">
        <v>5.4388489208633093</v>
      </c>
      <c r="AK259" s="75">
        <v>2.7755102040816326</v>
      </c>
      <c r="AL259" s="75">
        <v>0</v>
      </c>
      <c r="AM259" s="75">
        <v>0</v>
      </c>
      <c r="AN259" s="75">
        <v>0</v>
      </c>
      <c r="AO259" s="75">
        <v>0</v>
      </c>
      <c r="AP259" s="75">
        <v>1.380281690140845</v>
      </c>
      <c r="AQ259" s="75">
        <v>0</v>
      </c>
      <c r="AR259" s="75">
        <v>0</v>
      </c>
      <c r="AS259" s="75">
        <v>0</v>
      </c>
      <c r="AT259" s="75">
        <v>0</v>
      </c>
      <c r="AU259" s="75">
        <v>0</v>
      </c>
      <c r="AV259" s="75">
        <v>0</v>
      </c>
      <c r="AW259" s="75">
        <v>2.1084337349397591</v>
      </c>
      <c r="AX259" s="75">
        <v>4.3962264150943398</v>
      </c>
      <c r="AY259" s="75">
        <v>0</v>
      </c>
      <c r="AZ259" s="75">
        <v>4.6958333333333337</v>
      </c>
      <c r="BA259" s="75">
        <v>17.109375</v>
      </c>
      <c r="BB259" s="75">
        <v>43.666666666666664</v>
      </c>
      <c r="BC259" s="75">
        <v>70.515789473684222</v>
      </c>
      <c r="BD259" s="75">
        <v>51.702857142857141</v>
      </c>
      <c r="BE259" s="76">
        <f t="shared" si="1555"/>
        <v>273.97026701183461</v>
      </c>
      <c r="BF259" s="75"/>
      <c r="BG259" s="75">
        <v>0</v>
      </c>
      <c r="BH259" s="75">
        <v>0</v>
      </c>
      <c r="BI259" s="75">
        <v>60931.414351613654</v>
      </c>
      <c r="BJ259" s="75">
        <v>0</v>
      </c>
      <c r="BK259" s="75">
        <v>20899.836433309072</v>
      </c>
      <c r="BL259" s="75">
        <v>51801.860647569913</v>
      </c>
      <c r="BM259" s="75">
        <v>37174.038747559774</v>
      </c>
      <c r="BN259" s="75">
        <v>15233.593466652566</v>
      </c>
      <c r="BO259" s="75">
        <v>5872.2226967075394</v>
      </c>
      <c r="BP259" s="75">
        <v>0</v>
      </c>
      <c r="BQ259" s="75">
        <v>283287.32143755758</v>
      </c>
      <c r="BR259" s="75">
        <v>0</v>
      </c>
      <c r="BS259" s="75">
        <v>27805.283595311215</v>
      </c>
      <c r="BT259" s="75">
        <v>14630.688013328585</v>
      </c>
      <c r="BU259" s="75">
        <v>10094.304147995983</v>
      </c>
      <c r="BV259" s="75">
        <v>69991.899788011404</v>
      </c>
      <c r="BW259" s="75">
        <v>50223.276113430795</v>
      </c>
      <c r="BX259" s="75">
        <v>0</v>
      </c>
      <c r="BY259" s="75">
        <v>0</v>
      </c>
      <c r="BZ259" s="75">
        <v>0</v>
      </c>
      <c r="CA259" s="75">
        <v>32502.186718811707</v>
      </c>
      <c r="CB259" s="75">
        <v>36702.246464084034</v>
      </c>
      <c r="CC259" s="75">
        <v>37590.070950372909</v>
      </c>
      <c r="CD259" s="75">
        <v>14273.50522858962</v>
      </c>
      <c r="CE259" s="75">
        <v>130856.61428914308</v>
      </c>
      <c r="CF259" s="75">
        <v>132841.90623505122</v>
      </c>
      <c r="CG259" s="75">
        <v>13196.852962948551</v>
      </c>
      <c r="CH259" s="75">
        <v>0</v>
      </c>
      <c r="CI259" s="75">
        <v>0</v>
      </c>
      <c r="CJ259" s="75">
        <v>76970.121661753961</v>
      </c>
      <c r="CK259" s="75">
        <v>41431.746775620784</v>
      </c>
      <c r="CL259" s="75">
        <v>0</v>
      </c>
      <c r="CM259" s="75">
        <v>0</v>
      </c>
      <c r="CN259" s="75">
        <v>0</v>
      </c>
      <c r="CO259" s="75">
        <v>0</v>
      </c>
      <c r="CP259" s="75">
        <v>20298.266706937506</v>
      </c>
      <c r="CQ259" s="75">
        <v>0</v>
      </c>
      <c r="CR259" s="75">
        <v>0</v>
      </c>
      <c r="CS259" s="75">
        <v>0</v>
      </c>
      <c r="CT259" s="75">
        <v>0</v>
      </c>
      <c r="CU259" s="75">
        <v>0</v>
      </c>
      <c r="CV259" s="75">
        <v>0</v>
      </c>
      <c r="CW259" s="75">
        <v>30658.509498389634</v>
      </c>
      <c r="CX259" s="75">
        <v>65925.399133068044</v>
      </c>
      <c r="CY259" s="75">
        <v>0</v>
      </c>
      <c r="CZ259" s="75">
        <v>69829.728726880974</v>
      </c>
      <c r="DA259" s="75">
        <v>258654.31124004669</v>
      </c>
      <c r="DB259" s="75">
        <v>629685.25954666256</v>
      </c>
      <c r="DC259" s="75">
        <v>1035927.3537185244</v>
      </c>
      <c r="DD259" s="75">
        <v>777773.10925662541</v>
      </c>
      <c r="DE259" s="76">
        <f t="shared" si="1556"/>
        <v>4053062.9285525596</v>
      </c>
      <c r="DF259" s="70"/>
      <c r="DG259" s="230"/>
      <c r="DH259" s="230"/>
      <c r="DI259" s="230">
        <v>14978.97269477169</v>
      </c>
      <c r="DJ259" s="230"/>
      <c r="DK259" s="230">
        <v>15021.757436440896</v>
      </c>
      <c r="DL259" s="230">
        <v>16735.985747676434</v>
      </c>
      <c r="DM259" s="230">
        <v>14869.61549902391</v>
      </c>
      <c r="DN259" s="230">
        <v>14842.98850596917</v>
      </c>
      <c r="DO259" s="230">
        <v>13212.501067591964</v>
      </c>
      <c r="DP259" s="230"/>
      <c r="DQ259" s="230">
        <v>15186.783378037067</v>
      </c>
      <c r="DR259" s="230"/>
      <c r="DS259" s="230">
        <v>14720.444256341232</v>
      </c>
      <c r="DT259" s="230">
        <v>14630.688013328585</v>
      </c>
      <c r="DU259" s="230">
        <v>15702.250896882642</v>
      </c>
      <c r="DV259" s="230">
        <v>14519.596232619388</v>
      </c>
      <c r="DW259" s="230">
        <v>14880.970700275791</v>
      </c>
      <c r="DX259" s="230"/>
      <c r="DY259" s="230"/>
      <c r="DZ259" s="230"/>
      <c r="EA259" s="230">
        <v>14494.218401632246</v>
      </c>
      <c r="EB259" s="230">
        <v>14328.959235978013</v>
      </c>
      <c r="EC259" s="230">
        <v>13783.026015136735</v>
      </c>
      <c r="ED259" s="230">
        <v>14741.489006576167</v>
      </c>
      <c r="EE259" s="230">
        <v>14648.128465202582</v>
      </c>
      <c r="EF259" s="230">
        <v>14798.901743092207</v>
      </c>
      <c r="EG259" s="230">
        <v>15249.696757184991</v>
      </c>
      <c r="EH259" s="230"/>
      <c r="EI259" s="230"/>
      <c r="EJ259" s="230">
        <v>14151.913903417726</v>
      </c>
      <c r="EK259" s="230">
        <v>14927.614647098666</v>
      </c>
      <c r="EL259" s="230"/>
      <c r="EM259" s="230"/>
      <c r="EN259" s="230"/>
      <c r="EO259" s="230"/>
      <c r="EP259" s="230">
        <v>14705.887104005744</v>
      </c>
      <c r="EQ259" s="230"/>
      <c r="ER259" s="230"/>
      <c r="ES259" s="230"/>
      <c r="ET259" s="230"/>
      <c r="EU259" s="230"/>
      <c r="EV259" s="230"/>
      <c r="EW259" s="230">
        <v>14540.893076379083</v>
      </c>
      <c r="EX259" s="230">
        <v>14995.906240569126</v>
      </c>
      <c r="EY259" s="230"/>
      <c r="EZ259" s="230">
        <v>14870.572222228422</v>
      </c>
      <c r="FA259" s="230">
        <v>15117.694903527843</v>
      </c>
      <c r="FB259" s="230">
        <v>14420.27311938922</v>
      </c>
      <c r="FC259" s="230">
        <v>14690.714823594537</v>
      </c>
      <c r="FD259" s="230">
        <v>15043.135954897154</v>
      </c>
      <c r="FE259" s="231">
        <f t="shared" si="1557"/>
        <v>14793.805812429568</v>
      </c>
      <c r="FF259" s="70"/>
      <c r="FG259" s="70"/>
      <c r="FH259" s="70"/>
      <c r="FI259" s="70"/>
    </row>
    <row r="260" spans="1:165" s="77" customFormat="1">
      <c r="A260" s="78" t="s">
        <v>184</v>
      </c>
      <c r="B260" s="73" t="s">
        <v>278</v>
      </c>
      <c r="C260" s="72" t="s">
        <v>186</v>
      </c>
      <c r="D260" s="70" t="s">
        <v>266</v>
      </c>
      <c r="E260" s="70">
        <v>5</v>
      </c>
      <c r="F260" s="81" t="s">
        <v>265</v>
      </c>
      <c r="G260" s="75">
        <v>0</v>
      </c>
      <c r="H260" s="75">
        <v>0</v>
      </c>
      <c r="I260" s="75">
        <v>1.4375</v>
      </c>
      <c r="J260" s="75">
        <v>0</v>
      </c>
      <c r="K260" s="75">
        <v>0</v>
      </c>
      <c r="L260" s="75">
        <v>0</v>
      </c>
      <c r="M260" s="75">
        <v>0</v>
      </c>
      <c r="N260" s="75">
        <v>0</v>
      </c>
      <c r="O260" s="75">
        <v>0</v>
      </c>
      <c r="P260" s="75">
        <v>0</v>
      </c>
      <c r="Q260" s="75">
        <v>4.408163265306122</v>
      </c>
      <c r="R260" s="75">
        <v>0</v>
      </c>
      <c r="S260" s="75">
        <v>0</v>
      </c>
      <c r="T260" s="75">
        <v>0</v>
      </c>
      <c r="U260" s="75">
        <v>0</v>
      </c>
      <c r="V260" s="75">
        <v>1.5365853658536586</v>
      </c>
      <c r="W260" s="75">
        <v>1.75</v>
      </c>
      <c r="X260" s="75">
        <v>0</v>
      </c>
      <c r="Y260" s="75">
        <v>1.5</v>
      </c>
      <c r="Z260" s="75">
        <v>0</v>
      </c>
      <c r="AA260" s="75">
        <v>0.9423076923076924</v>
      </c>
      <c r="AB260" s="75">
        <v>0</v>
      </c>
      <c r="AC260" s="75">
        <v>1.2222222222222221</v>
      </c>
      <c r="AD260" s="75">
        <v>0</v>
      </c>
      <c r="AE260" s="75">
        <v>0</v>
      </c>
      <c r="AF260" s="75">
        <v>0.88571428571428568</v>
      </c>
      <c r="AG260" s="75">
        <v>0</v>
      </c>
      <c r="AH260" s="75">
        <v>2.5909090909090908</v>
      </c>
      <c r="AI260" s="75">
        <v>0</v>
      </c>
      <c r="AJ260" s="75">
        <v>1.452054794520548</v>
      </c>
      <c r="AK260" s="75">
        <v>0</v>
      </c>
      <c r="AL260" s="75">
        <v>0</v>
      </c>
      <c r="AM260" s="75">
        <v>0</v>
      </c>
      <c r="AN260" s="75">
        <v>0</v>
      </c>
      <c r="AO260" s="75">
        <v>0</v>
      </c>
      <c r="AP260" s="75">
        <v>0</v>
      </c>
      <c r="AQ260" s="75">
        <v>0</v>
      </c>
      <c r="AR260" s="75">
        <v>0</v>
      </c>
      <c r="AS260" s="75">
        <v>0</v>
      </c>
      <c r="AT260" s="75">
        <v>0</v>
      </c>
      <c r="AU260" s="75">
        <v>0</v>
      </c>
      <c r="AV260" s="75">
        <v>0</v>
      </c>
      <c r="AW260" s="75">
        <v>0</v>
      </c>
      <c r="AX260" s="75">
        <v>0</v>
      </c>
      <c r="AY260" s="75">
        <v>0</v>
      </c>
      <c r="AZ260" s="75">
        <v>1.72</v>
      </c>
      <c r="BA260" s="75">
        <v>4.05</v>
      </c>
      <c r="BB260" s="75">
        <v>10.327868852459016</v>
      </c>
      <c r="BC260" s="75">
        <v>30</v>
      </c>
      <c r="BD260" s="75">
        <v>17.832167832167833</v>
      </c>
      <c r="BE260" s="76">
        <f t="shared" si="1555"/>
        <v>81.655493401460461</v>
      </c>
      <c r="BF260" s="75"/>
      <c r="BG260" s="75">
        <v>0</v>
      </c>
      <c r="BH260" s="75">
        <v>0</v>
      </c>
      <c r="BI260" s="75">
        <v>45167.44880544972</v>
      </c>
      <c r="BJ260" s="75">
        <v>0</v>
      </c>
      <c r="BK260" s="75">
        <v>0</v>
      </c>
      <c r="BL260" s="75">
        <v>0</v>
      </c>
      <c r="BM260" s="75">
        <v>0</v>
      </c>
      <c r="BN260" s="75">
        <v>0</v>
      </c>
      <c r="BO260" s="75">
        <v>0</v>
      </c>
      <c r="BP260" s="75">
        <v>0</v>
      </c>
      <c r="BQ260" s="75">
        <v>144768.13012541435</v>
      </c>
      <c r="BR260" s="75">
        <v>0</v>
      </c>
      <c r="BS260" s="75">
        <v>0</v>
      </c>
      <c r="BT260" s="75">
        <v>0</v>
      </c>
      <c r="BU260" s="75">
        <v>0</v>
      </c>
      <c r="BV260" s="75">
        <v>47133.070490465783</v>
      </c>
      <c r="BW260" s="75">
        <v>55591.888649030036</v>
      </c>
      <c r="BX260" s="75">
        <v>0</v>
      </c>
      <c r="BY260" s="75">
        <v>46404.22465375546</v>
      </c>
      <c r="BZ260" s="75">
        <v>0</v>
      </c>
      <c r="CA260" s="75">
        <v>29926.528319122463</v>
      </c>
      <c r="CB260" s="75">
        <v>0</v>
      </c>
      <c r="CC260" s="75">
        <v>38161.798611431987</v>
      </c>
      <c r="CD260" s="75">
        <v>0</v>
      </c>
      <c r="CE260" s="75">
        <v>0</v>
      </c>
      <c r="CF260" s="75">
        <v>28679.024564963933</v>
      </c>
      <c r="CG260" s="75">
        <v>0</v>
      </c>
      <c r="CH260" s="75">
        <v>81065.589925059714</v>
      </c>
      <c r="CI260" s="75">
        <v>0</v>
      </c>
      <c r="CJ260" s="75">
        <v>44357.891563091915</v>
      </c>
      <c r="CK260" s="75">
        <v>0</v>
      </c>
      <c r="CL260" s="75">
        <v>0</v>
      </c>
      <c r="CM260" s="75">
        <v>0</v>
      </c>
      <c r="CN260" s="75">
        <v>0</v>
      </c>
      <c r="CO260" s="75">
        <v>0</v>
      </c>
      <c r="CP260" s="75">
        <v>0</v>
      </c>
      <c r="CQ260" s="75">
        <v>0</v>
      </c>
      <c r="CR260" s="75">
        <v>0</v>
      </c>
      <c r="CS260" s="75">
        <v>0</v>
      </c>
      <c r="CT260" s="75">
        <v>0</v>
      </c>
      <c r="CU260" s="75">
        <v>0</v>
      </c>
      <c r="CV260" s="75">
        <v>0</v>
      </c>
      <c r="CW260" s="75">
        <v>0</v>
      </c>
      <c r="CX260" s="75">
        <v>0</v>
      </c>
      <c r="CY260" s="75">
        <v>0</v>
      </c>
      <c r="CZ260" s="75">
        <v>53313.847537717564</v>
      </c>
      <c r="DA260" s="75">
        <v>117370.05008566898</v>
      </c>
      <c r="DB260" s="75">
        <v>292616.71768562146</v>
      </c>
      <c r="DC260" s="75">
        <v>885231.83312083979</v>
      </c>
      <c r="DD260" s="75">
        <v>534894.18907499593</v>
      </c>
      <c r="DE260" s="76">
        <f t="shared" si="1556"/>
        <v>2444682.2332126289</v>
      </c>
      <c r="DF260" s="70"/>
      <c r="DG260" s="230"/>
      <c r="DH260" s="230"/>
      <c r="DI260" s="230">
        <v>31420.833951617195</v>
      </c>
      <c r="DJ260" s="230"/>
      <c r="DK260" s="230"/>
      <c r="DL260" s="230"/>
      <c r="DM260" s="230"/>
      <c r="DN260" s="230"/>
      <c r="DO260" s="230"/>
      <c r="DP260" s="230"/>
      <c r="DQ260" s="230">
        <v>32840.918408080113</v>
      </c>
      <c r="DR260" s="230"/>
      <c r="DS260" s="230"/>
      <c r="DT260" s="230"/>
      <c r="DU260" s="230"/>
      <c r="DV260" s="230">
        <v>30673.903017604716</v>
      </c>
      <c r="DW260" s="230">
        <v>31766.793513731449</v>
      </c>
      <c r="DX260" s="230"/>
      <c r="DY260" s="230">
        <v>30936.149769170308</v>
      </c>
      <c r="DZ260" s="230"/>
      <c r="EA260" s="230">
        <v>31758.764746823836</v>
      </c>
      <c r="EB260" s="230"/>
      <c r="EC260" s="230">
        <v>31223.28977298981</v>
      </c>
      <c r="ED260" s="230"/>
      <c r="EE260" s="230"/>
      <c r="EF260" s="230">
        <v>32379.543863668958</v>
      </c>
      <c r="EG260" s="230"/>
      <c r="EH260" s="230"/>
      <c r="EI260" s="230"/>
      <c r="EJ260" s="230">
        <v>30548.359284016129</v>
      </c>
      <c r="EK260" s="230"/>
      <c r="EL260" s="230"/>
      <c r="EM260" s="230"/>
      <c r="EN260" s="230"/>
      <c r="EO260" s="230"/>
      <c r="EP260" s="230"/>
      <c r="EQ260" s="230"/>
      <c r="ER260" s="230"/>
      <c r="ES260" s="230"/>
      <c r="ET260" s="230"/>
      <c r="EU260" s="230"/>
      <c r="EV260" s="230"/>
      <c r="EW260" s="230"/>
      <c r="EX260" s="230"/>
      <c r="EY260" s="230"/>
      <c r="EZ260" s="230">
        <v>30996.422987045094</v>
      </c>
      <c r="FA260" s="230">
        <v>28980.259280412094</v>
      </c>
      <c r="FB260" s="230">
        <v>28332.729807655414</v>
      </c>
      <c r="FC260" s="230">
        <v>29507.727770694659</v>
      </c>
      <c r="FD260" s="230">
        <v>29996.027073617417</v>
      </c>
      <c r="FE260" s="231">
        <f t="shared" si="1557"/>
        <v>29938.980604688921</v>
      </c>
      <c r="FF260" s="70"/>
      <c r="FG260" s="70"/>
      <c r="FH260" s="70"/>
      <c r="FI260" s="70"/>
    </row>
    <row r="261" spans="1:165" s="77" customFormat="1">
      <c r="A261" s="78" t="s">
        <v>184</v>
      </c>
      <c r="B261" s="73" t="s">
        <v>271</v>
      </c>
      <c r="C261" s="72" t="s">
        <v>186</v>
      </c>
      <c r="D261" s="70" t="s">
        <v>266</v>
      </c>
      <c r="E261" s="70">
        <v>5</v>
      </c>
      <c r="F261" s="81" t="s">
        <v>265</v>
      </c>
      <c r="G261" s="75">
        <v>0</v>
      </c>
      <c r="H261" s="75">
        <v>0</v>
      </c>
      <c r="I261" s="75">
        <v>0.4375</v>
      </c>
      <c r="J261" s="75">
        <v>0</v>
      </c>
      <c r="K261" s="75">
        <v>0</v>
      </c>
      <c r="L261" s="75">
        <v>0</v>
      </c>
      <c r="M261" s="75">
        <v>0</v>
      </c>
      <c r="N261" s="75">
        <v>0</v>
      </c>
      <c r="O261" s="75">
        <v>0</v>
      </c>
      <c r="P261" s="75">
        <v>0</v>
      </c>
      <c r="Q261" s="75">
        <v>1.5510204081632653</v>
      </c>
      <c r="R261" s="75">
        <v>0</v>
      </c>
      <c r="S261" s="75">
        <v>0</v>
      </c>
      <c r="T261" s="75">
        <v>0</v>
      </c>
      <c r="U261" s="75">
        <v>0</v>
      </c>
      <c r="V261" s="75">
        <v>0</v>
      </c>
      <c r="W261" s="75">
        <v>0</v>
      </c>
      <c r="X261" s="75">
        <v>0</v>
      </c>
      <c r="Y261" s="75">
        <v>0</v>
      </c>
      <c r="Z261" s="75">
        <v>0</v>
      </c>
      <c r="AA261" s="75">
        <v>0</v>
      </c>
      <c r="AB261" s="75">
        <v>0</v>
      </c>
      <c r="AC261" s="75">
        <v>0</v>
      </c>
      <c r="AD261" s="75">
        <v>0</v>
      </c>
      <c r="AE261" s="75">
        <v>0</v>
      </c>
      <c r="AF261" s="75">
        <v>0</v>
      </c>
      <c r="AG261" s="75">
        <v>0</v>
      </c>
      <c r="AH261" s="75">
        <v>0</v>
      </c>
      <c r="AI261" s="75">
        <v>0</v>
      </c>
      <c r="AJ261" s="75">
        <v>0</v>
      </c>
      <c r="AK261" s="75">
        <v>0</v>
      </c>
      <c r="AL261" s="75">
        <v>0</v>
      </c>
      <c r="AM261" s="75">
        <v>0</v>
      </c>
      <c r="AN261" s="75">
        <v>0</v>
      </c>
      <c r="AO261" s="75">
        <v>0</v>
      </c>
      <c r="AP261" s="75">
        <v>0</v>
      </c>
      <c r="AQ261" s="75">
        <v>0</v>
      </c>
      <c r="AR261" s="75">
        <v>0</v>
      </c>
      <c r="AS261" s="75">
        <v>0</v>
      </c>
      <c r="AT261" s="75">
        <v>0</v>
      </c>
      <c r="AU261" s="75">
        <v>0</v>
      </c>
      <c r="AV261" s="75">
        <v>0</v>
      </c>
      <c r="AW261" s="75">
        <v>0</v>
      </c>
      <c r="AX261" s="75">
        <v>0</v>
      </c>
      <c r="AY261" s="75">
        <v>0</v>
      </c>
      <c r="AZ261" s="75">
        <v>0</v>
      </c>
      <c r="BA261" s="75">
        <v>0.8</v>
      </c>
      <c r="BB261" s="75">
        <v>0.95121951219512202</v>
      </c>
      <c r="BC261" s="75">
        <v>3.9622641509433962</v>
      </c>
      <c r="BD261" s="75">
        <v>0</v>
      </c>
      <c r="BE261" s="76">
        <f t="shared" si="1555"/>
        <v>7.7020040713017828</v>
      </c>
      <c r="BF261" s="75"/>
      <c r="BG261" s="75">
        <v>0</v>
      </c>
      <c r="BH261" s="75">
        <v>0</v>
      </c>
      <c r="BI261" s="75">
        <v>53333.297788615135</v>
      </c>
      <c r="BJ261" s="75">
        <v>0</v>
      </c>
      <c r="BK261" s="75">
        <v>0</v>
      </c>
      <c r="BL261" s="75">
        <v>0</v>
      </c>
      <c r="BM261" s="75">
        <v>0</v>
      </c>
      <c r="BN261" s="75">
        <v>0</v>
      </c>
      <c r="BO261" s="75">
        <v>0</v>
      </c>
      <c r="BP261" s="75">
        <v>0</v>
      </c>
      <c r="BQ261" s="75">
        <v>186481.43807511745</v>
      </c>
      <c r="BR261" s="75">
        <v>0</v>
      </c>
      <c r="BS261" s="75">
        <v>0</v>
      </c>
      <c r="BT261" s="75">
        <v>0</v>
      </c>
      <c r="BU261" s="75">
        <v>0</v>
      </c>
      <c r="BV261" s="75">
        <v>0</v>
      </c>
      <c r="BW261" s="75">
        <v>0</v>
      </c>
      <c r="BX261" s="75">
        <v>0</v>
      </c>
      <c r="BY261" s="75">
        <v>0</v>
      </c>
      <c r="BZ261" s="75">
        <v>0</v>
      </c>
      <c r="CA261" s="75">
        <v>0</v>
      </c>
      <c r="CB261" s="75">
        <v>0</v>
      </c>
      <c r="CC261" s="75">
        <v>0</v>
      </c>
      <c r="CD261" s="75">
        <v>0</v>
      </c>
      <c r="CE261" s="75">
        <v>0</v>
      </c>
      <c r="CF261" s="75">
        <v>0</v>
      </c>
      <c r="CG261" s="75">
        <v>0</v>
      </c>
      <c r="CH261" s="75">
        <v>0</v>
      </c>
      <c r="CI261" s="75">
        <v>0</v>
      </c>
      <c r="CJ261" s="75">
        <v>0</v>
      </c>
      <c r="CK261" s="75">
        <v>0</v>
      </c>
      <c r="CL261" s="75">
        <v>0</v>
      </c>
      <c r="CM261" s="75">
        <v>0</v>
      </c>
      <c r="CN261" s="75">
        <v>0</v>
      </c>
      <c r="CO261" s="75">
        <v>0</v>
      </c>
      <c r="CP261" s="75">
        <v>0</v>
      </c>
      <c r="CQ261" s="75">
        <v>0</v>
      </c>
      <c r="CR261" s="75">
        <v>0</v>
      </c>
      <c r="CS261" s="75">
        <v>0</v>
      </c>
      <c r="CT261" s="75">
        <v>0</v>
      </c>
      <c r="CU261" s="75">
        <v>0</v>
      </c>
      <c r="CV261" s="75">
        <v>0</v>
      </c>
      <c r="CW261" s="75">
        <v>0</v>
      </c>
      <c r="CX261" s="75">
        <v>0</v>
      </c>
      <c r="CY261" s="75">
        <v>0</v>
      </c>
      <c r="CZ261" s="75">
        <v>0</v>
      </c>
      <c r="DA261" s="75">
        <v>60078.351424329681</v>
      </c>
      <c r="DB261" s="75">
        <v>96419.573440731459</v>
      </c>
      <c r="DC261" s="75">
        <v>500628.14305369579</v>
      </c>
      <c r="DD261" s="75">
        <v>0</v>
      </c>
      <c r="DE261" s="76">
        <f t="shared" si="1556"/>
        <v>896940.8037824895</v>
      </c>
      <c r="DF261" s="70"/>
      <c r="DG261" s="230"/>
      <c r="DH261" s="230"/>
      <c r="DI261" s="230">
        <v>121904.68065969173</v>
      </c>
      <c r="DJ261" s="230"/>
      <c r="DK261" s="230"/>
      <c r="DL261" s="230"/>
      <c r="DM261" s="230"/>
      <c r="DN261" s="230"/>
      <c r="DO261" s="230"/>
      <c r="DP261" s="230"/>
      <c r="DQ261" s="230">
        <v>120231.4534957994</v>
      </c>
      <c r="DR261" s="230"/>
      <c r="DS261" s="230"/>
      <c r="DT261" s="230"/>
      <c r="DU261" s="230"/>
      <c r="DV261" s="230"/>
      <c r="DW261" s="230"/>
      <c r="DX261" s="230"/>
      <c r="DY261" s="230"/>
      <c r="DZ261" s="230"/>
      <c r="EA261" s="230"/>
      <c r="EB261" s="230"/>
      <c r="EC261" s="230"/>
      <c r="ED261" s="230"/>
      <c r="EE261" s="230"/>
      <c r="EF261" s="230"/>
      <c r="EG261" s="230"/>
      <c r="EH261" s="230"/>
      <c r="EI261" s="230"/>
      <c r="EJ261" s="230"/>
      <c r="EK261" s="230"/>
      <c r="EL261" s="230"/>
      <c r="EM261" s="230"/>
      <c r="EN261" s="230"/>
      <c r="EO261" s="230"/>
      <c r="EP261" s="230"/>
      <c r="EQ261" s="230"/>
      <c r="ER261" s="230"/>
      <c r="ES261" s="230"/>
      <c r="ET261" s="230"/>
      <c r="EU261" s="230"/>
      <c r="EV261" s="230"/>
      <c r="EW261" s="230"/>
      <c r="EX261" s="230"/>
      <c r="EY261" s="230"/>
      <c r="EZ261" s="230"/>
      <c r="FA261" s="230">
        <v>75097.939280412102</v>
      </c>
      <c r="FB261" s="230">
        <v>101364.16695051255</v>
      </c>
      <c r="FC261" s="230">
        <v>126349.00753259941</v>
      </c>
      <c r="FD261" s="230"/>
      <c r="FE261" s="231">
        <f t="shared" si="1557"/>
        <v>116455.50891417403</v>
      </c>
      <c r="FF261" s="70"/>
      <c r="FG261" s="70"/>
      <c r="FH261" s="70"/>
      <c r="FI261" s="70"/>
    </row>
    <row r="262" spans="1:165" s="77" customFormat="1">
      <c r="A262" s="74" t="s">
        <v>170</v>
      </c>
      <c r="B262" s="73"/>
      <c r="C262" s="72" t="s">
        <v>186</v>
      </c>
      <c r="D262" s="70" t="s">
        <v>266</v>
      </c>
      <c r="E262" s="70">
        <v>5</v>
      </c>
      <c r="F262" s="81" t="s">
        <v>265</v>
      </c>
      <c r="G262" s="215">
        <f>SUM(G250:G261)</f>
        <v>66469.292273683968</v>
      </c>
      <c r="H262" s="215">
        <f t="shared" ref="H262:BD262" si="1558">SUM(H250:H261)</f>
        <v>262991.43143617944</v>
      </c>
      <c r="I262" s="215">
        <f t="shared" si="1558"/>
        <v>261622.76634142324</v>
      </c>
      <c r="J262" s="215">
        <f t="shared" si="1558"/>
        <v>68496.135745651045</v>
      </c>
      <c r="K262" s="215">
        <f t="shared" si="1558"/>
        <v>188537.67149195747</v>
      </c>
      <c r="L262" s="215">
        <f t="shared" si="1558"/>
        <v>252490.00689875253</v>
      </c>
      <c r="M262" s="215">
        <f t="shared" si="1558"/>
        <v>561346.82889298524</v>
      </c>
      <c r="N262" s="215">
        <f t="shared" si="1558"/>
        <v>420780.16227649822</v>
      </c>
      <c r="O262" s="215">
        <f t="shared" si="1558"/>
        <v>126505.20782507957</v>
      </c>
      <c r="P262" s="215">
        <f t="shared" si="1558"/>
        <v>623305.00911565765</v>
      </c>
      <c r="Q262" s="215">
        <f t="shared" si="1558"/>
        <v>494431.25485610013</v>
      </c>
      <c r="R262" s="215">
        <f t="shared" si="1558"/>
        <v>430729.31610143842</v>
      </c>
      <c r="S262" s="215">
        <f t="shared" si="1558"/>
        <v>297648.08684826171</v>
      </c>
      <c r="T262" s="215">
        <f t="shared" si="1558"/>
        <v>198099.63254053806</v>
      </c>
      <c r="U262" s="215">
        <f t="shared" si="1558"/>
        <v>280380.51781053847</v>
      </c>
      <c r="V262" s="215">
        <f t="shared" si="1558"/>
        <v>319784.45599819662</v>
      </c>
      <c r="W262" s="215">
        <f t="shared" si="1558"/>
        <v>321322.08501994557</v>
      </c>
      <c r="X262" s="215">
        <f t="shared" si="1558"/>
        <v>253732.59605747409</v>
      </c>
      <c r="Y262" s="215">
        <f t="shared" si="1558"/>
        <v>349880.68179194932</v>
      </c>
      <c r="Z262" s="215">
        <f t="shared" si="1558"/>
        <v>218012.20535027713</v>
      </c>
      <c r="AA262" s="215">
        <f t="shared" si="1558"/>
        <v>448874.9975849145</v>
      </c>
      <c r="AB262" s="215">
        <f t="shared" si="1558"/>
        <v>390997.66063974088</v>
      </c>
      <c r="AC262" s="215">
        <f t="shared" si="1558"/>
        <v>338358.74720003374</v>
      </c>
      <c r="AD262" s="215">
        <f t="shared" si="1558"/>
        <v>265429.93566914485</v>
      </c>
      <c r="AE262" s="215">
        <f t="shared" si="1558"/>
        <v>303533.63039878581</v>
      </c>
      <c r="AF262" s="215">
        <f t="shared" si="1558"/>
        <v>421079.21566656121</v>
      </c>
      <c r="AG262" s="215">
        <f t="shared" si="1558"/>
        <v>288707.95942870068</v>
      </c>
      <c r="AH262" s="215">
        <f t="shared" si="1558"/>
        <v>458799.00150694803</v>
      </c>
      <c r="AI262" s="215">
        <f t="shared" si="1558"/>
        <v>239171.19292088284</v>
      </c>
      <c r="AJ262" s="215">
        <f t="shared" si="1558"/>
        <v>498733.16725996922</v>
      </c>
      <c r="AK262" s="215">
        <f t="shared" si="1558"/>
        <v>421569.85319411644</v>
      </c>
      <c r="AL262" s="215">
        <f t="shared" si="1558"/>
        <v>399345.97674567724</v>
      </c>
      <c r="AM262" s="215">
        <f t="shared" si="1558"/>
        <v>111198.50257398466</v>
      </c>
      <c r="AN262" s="215">
        <f t="shared" si="1558"/>
        <v>229392.18198281366</v>
      </c>
      <c r="AO262" s="215">
        <f t="shared" si="1558"/>
        <v>82681.383738602264</v>
      </c>
      <c r="AP262" s="215">
        <f t="shared" si="1558"/>
        <v>224115.29910235049</v>
      </c>
      <c r="AQ262" s="215">
        <f t="shared" si="1558"/>
        <v>216861.27647235824</v>
      </c>
      <c r="AR262" s="215">
        <f t="shared" si="1558"/>
        <v>215678.59690335882</v>
      </c>
      <c r="AS262" s="215">
        <f t="shared" si="1558"/>
        <v>224400.73778192376</v>
      </c>
      <c r="AT262" s="215">
        <f t="shared" si="1558"/>
        <v>291258.19194036484</v>
      </c>
      <c r="AU262" s="215">
        <f t="shared" si="1558"/>
        <v>200581.31233467534</v>
      </c>
      <c r="AV262" s="215">
        <f t="shared" si="1558"/>
        <v>454257.59476921067</v>
      </c>
      <c r="AW262" s="215">
        <f t="shared" si="1558"/>
        <v>582341.85054431669</v>
      </c>
      <c r="AX262" s="215">
        <f t="shared" si="1558"/>
        <v>534784.59939926025</v>
      </c>
      <c r="AY262" s="215">
        <f t="shared" si="1558"/>
        <v>67970.186835790941</v>
      </c>
      <c r="AZ262" s="215">
        <f t="shared" si="1558"/>
        <v>316427.73741516651</v>
      </c>
      <c r="BA262" s="215">
        <f t="shared" si="1558"/>
        <v>243655.58526441132</v>
      </c>
      <c r="BB262" s="215">
        <f t="shared" si="1558"/>
        <v>377088.44232710783</v>
      </c>
      <c r="BC262" s="215">
        <f t="shared" si="1558"/>
        <v>203410.377126248</v>
      </c>
      <c r="BD262" s="215">
        <f t="shared" si="1558"/>
        <v>388037.75456370803</v>
      </c>
      <c r="BE262" s="288">
        <f t="shared" si="1555"/>
        <v>15435308.293963714</v>
      </c>
      <c r="BF262" s="215"/>
      <c r="BG262" s="215">
        <f t="shared" ref="BG262" si="1559">SUM(BG250:BG261)</f>
        <v>35274257.986388288</v>
      </c>
      <c r="BH262" s="215">
        <f t="shared" ref="BH262" si="1560">SUM(BH250:BH261)</f>
        <v>125646863.21830602</v>
      </c>
      <c r="BI262" s="215">
        <f t="shared" ref="BI262" si="1561">SUM(BI250:BI261)</f>
        <v>128415279.47556454</v>
      </c>
      <c r="BJ262" s="215">
        <f t="shared" ref="BJ262" si="1562">SUM(BJ250:BJ261)</f>
        <v>56494072.674424611</v>
      </c>
      <c r="BK262" s="215">
        <f t="shared" ref="BK262" si="1563">SUM(BK250:BK261)</f>
        <v>87082109.33642897</v>
      </c>
      <c r="BL262" s="215">
        <f t="shared" ref="BL262" si="1564">SUM(BL250:BL261)</f>
        <v>113823084.58101358</v>
      </c>
      <c r="BM262" s="215">
        <f t="shared" ref="BM262" si="1565">SUM(BM250:BM261)</f>
        <v>224421735.63024744</v>
      </c>
      <c r="BN262" s="215">
        <f t="shared" ref="BN262" si="1566">SUM(BN250:BN261)</f>
        <v>167104551.58021018</v>
      </c>
      <c r="BO262" s="215">
        <f t="shared" ref="BO262" si="1567">SUM(BO250:BO261)</f>
        <v>49866492.876111843</v>
      </c>
      <c r="BP262" s="215">
        <f t="shared" ref="BP262" si="1568">SUM(BP250:BP261)</f>
        <v>250177403.3805486</v>
      </c>
      <c r="BQ262" s="215">
        <f t="shared" ref="BQ262" si="1569">SUM(BQ250:BQ261)</f>
        <v>198431479.06893289</v>
      </c>
      <c r="BR262" s="215">
        <f t="shared" ref="BR262" si="1570">SUM(BR250:BR261)</f>
        <v>172897574.96581614</v>
      </c>
      <c r="BS262" s="215">
        <f t="shared" ref="BS262" si="1571">SUM(BS250:BS261)</f>
        <v>143667381.15929678</v>
      </c>
      <c r="BT262" s="215">
        <f t="shared" ref="BT262" si="1572">SUM(BT250:BT261)</f>
        <v>95433671.226864994</v>
      </c>
      <c r="BU262" s="215">
        <f t="shared" ref="BU262" si="1573">SUM(BU250:BU261)</f>
        <v>133872417.44884439</v>
      </c>
      <c r="BV262" s="215">
        <f t="shared" ref="BV262" si="1574">SUM(BV250:BV261)</f>
        <v>154996522.87915641</v>
      </c>
      <c r="BW262" s="215">
        <f t="shared" ref="BW262" si="1575">SUM(BW250:BW261)</f>
        <v>153319798.95314825</v>
      </c>
      <c r="BX262" s="215">
        <f t="shared" ref="BX262" si="1576">SUM(BX250:BX261)</f>
        <v>121914694.51790038</v>
      </c>
      <c r="BY262" s="215">
        <f t="shared" ref="BY262" si="1577">SUM(BY250:BY261)</f>
        <v>168870283.50432342</v>
      </c>
      <c r="BZ262" s="215">
        <f t="shared" ref="BZ262" si="1578">SUM(BZ250:BZ261)</f>
        <v>107197559.82508308</v>
      </c>
      <c r="CA262" s="215">
        <f t="shared" ref="CA262" si="1579">SUM(CA250:CA261)</f>
        <v>201308063.88857764</v>
      </c>
      <c r="CB262" s="215">
        <f t="shared" ref="CB262" si="1580">SUM(CB250:CB261)</f>
        <v>178075484.64330032</v>
      </c>
      <c r="CC262" s="215">
        <f t="shared" ref="CC262" si="1581">SUM(CC250:CC261)</f>
        <v>163081974.94227323</v>
      </c>
      <c r="CD262" s="215">
        <f t="shared" ref="CD262" si="1582">SUM(CD250:CD261)</f>
        <v>119140108.71031766</v>
      </c>
      <c r="CE262" s="215">
        <f t="shared" ref="CE262" si="1583">SUM(CE250:CE261)</f>
        <v>145173222.52418432</v>
      </c>
      <c r="CF262" s="215">
        <f t="shared" ref="CF262" si="1584">SUM(CF250:CF261)</f>
        <v>190571483.88809398</v>
      </c>
      <c r="CG262" s="215">
        <f t="shared" ref="CG262" si="1585">SUM(CG250:CG261)</f>
        <v>129913027.20114316</v>
      </c>
      <c r="CH262" s="215">
        <f t="shared" ref="CH262" si="1586">SUM(CH250:CH261)</f>
        <v>206574151.67060152</v>
      </c>
      <c r="CI262" s="215">
        <f t="shared" ref="CI262" si="1587">SUM(CI250:CI261)</f>
        <v>99696996.445252657</v>
      </c>
      <c r="CJ262" s="215">
        <f t="shared" ref="CJ262" si="1588">SUM(CJ250:CJ261)</f>
        <v>210053305.27973303</v>
      </c>
      <c r="CK262" s="215">
        <f t="shared" ref="CK262" si="1589">SUM(CK250:CK261)</f>
        <v>176069776.78203157</v>
      </c>
      <c r="CL262" s="215">
        <f t="shared" ref="CL262" si="1590">SUM(CL250:CL261)</f>
        <v>175924536.19835094</v>
      </c>
      <c r="CM262" s="215">
        <f t="shared" ref="CM262" si="1591">SUM(CM250:CM261)</f>
        <v>70500500.980894655</v>
      </c>
      <c r="CN262" s="215">
        <f t="shared" ref="CN262" si="1592">SUM(CN250:CN261)</f>
        <v>114018857.60191029</v>
      </c>
      <c r="CO262" s="215">
        <f t="shared" ref="CO262" si="1593">SUM(CO250:CO261)</f>
        <v>42510444.473446921</v>
      </c>
      <c r="CP262" s="215">
        <f t="shared" ref="CP262" si="1594">SUM(CP250:CP261)</f>
        <v>107888426.31565522</v>
      </c>
      <c r="CQ262" s="215">
        <f t="shared" ref="CQ262" si="1595">SUM(CQ250:CQ261)</f>
        <v>104244752.58396207</v>
      </c>
      <c r="CR262" s="215">
        <f t="shared" ref="CR262" si="1596">SUM(CR250:CR261)</f>
        <v>103101912.67943062</v>
      </c>
      <c r="CS262" s="215">
        <f t="shared" ref="CS262" si="1597">SUM(CS250:CS261)</f>
        <v>108212498.47933598</v>
      </c>
      <c r="CT262" s="215">
        <f t="shared" ref="CT262" si="1598">SUM(CT250:CT261)</f>
        <v>139364910.57798412</v>
      </c>
      <c r="CU262" s="215">
        <f t="shared" ref="CU262" si="1599">SUM(CU250:CU261)</f>
        <v>96301576.219704568</v>
      </c>
      <c r="CV262" s="215">
        <f t="shared" ref="CV262" si="1600">SUM(CV250:CV261)</f>
        <v>217494959.33830583</v>
      </c>
      <c r="CW262" s="215">
        <f t="shared" ref="CW262" si="1601">SUM(CW250:CW261)</f>
        <v>261715758.95617613</v>
      </c>
      <c r="CX262" s="215">
        <f t="shared" ref="CX262" si="1602">SUM(CX250:CX261)</f>
        <v>239353156.08979887</v>
      </c>
      <c r="CY262" s="215">
        <f t="shared" ref="CY262" si="1603">SUM(CY250:CY261)</f>
        <v>29714929.413690858</v>
      </c>
      <c r="CZ262" s="215">
        <f t="shared" ref="CZ262" si="1604">SUM(CZ250:CZ261)</f>
        <v>143996565.9720431</v>
      </c>
      <c r="DA262" s="215">
        <f t="shared" ref="DA262" si="1605">SUM(DA250:DA261)</f>
        <v>112424918.706027</v>
      </c>
      <c r="DB262" s="215">
        <f t="shared" ref="DB262" si="1606">SUM(DB250:DB261)</f>
        <v>175097092.39682323</v>
      </c>
      <c r="DC262" s="215">
        <f t="shared" ref="DC262" si="1607">SUM(DC250:DC261)</f>
        <v>99698539.667027801</v>
      </c>
      <c r="DD262" s="215">
        <f t="shared" ref="DD262" si="1608">SUM(DD250:DD261)</f>
        <v>180970651.43331122</v>
      </c>
      <c r="DE262" s="288">
        <f t="shared" si="1556"/>
        <v>7031099818.3479986</v>
      </c>
      <c r="DF262" s="70"/>
      <c r="DG262" s="230">
        <f>BG262/G262</f>
        <v>530.6850243139088</v>
      </c>
      <c r="DH262" s="230">
        <f t="shared" ref="DH262:FD262" si="1609">BH262/H262</f>
        <v>477.76029253940521</v>
      </c>
      <c r="DI262" s="230">
        <f t="shared" si="1609"/>
        <v>490.84137925512141</v>
      </c>
      <c r="DJ262" s="230">
        <f t="shared" si="1609"/>
        <v>824.77751568651854</v>
      </c>
      <c r="DK262" s="230">
        <f t="shared" si="1609"/>
        <v>461.88174833878577</v>
      </c>
      <c r="DL262" s="230">
        <f t="shared" si="1609"/>
        <v>450.80233463123221</v>
      </c>
      <c r="DM262" s="230">
        <f t="shared" si="1609"/>
        <v>399.79157996282373</v>
      </c>
      <c r="DN262" s="230">
        <f t="shared" si="1609"/>
        <v>397.13029881481049</v>
      </c>
      <c r="DO262" s="230">
        <f t="shared" si="1609"/>
        <v>394.18529666433102</v>
      </c>
      <c r="DP262" s="230">
        <f t="shared" si="1609"/>
        <v>401.37236139895487</v>
      </c>
      <c r="DQ262" s="230">
        <f t="shared" si="1609"/>
        <v>401.33279828089474</v>
      </c>
      <c r="DR262" s="230">
        <f t="shared" si="1609"/>
        <v>401.40656440737388</v>
      </c>
      <c r="DS262" s="230">
        <f t="shared" si="1609"/>
        <v>482.67530519199039</v>
      </c>
      <c r="DT262" s="230">
        <f t="shared" si="1609"/>
        <v>481.74582659731055</v>
      </c>
      <c r="DU262" s="230">
        <f t="shared" si="1609"/>
        <v>477.46690281564429</v>
      </c>
      <c r="DV262" s="230">
        <f t="shared" si="1609"/>
        <v>484.69060947737404</v>
      </c>
      <c r="DW262" s="230">
        <f t="shared" si="1609"/>
        <v>477.15300659657788</v>
      </c>
      <c r="DX262" s="230">
        <f t="shared" si="1609"/>
        <v>480.48495310505922</v>
      </c>
      <c r="DY262" s="230">
        <f t="shared" si="1609"/>
        <v>482.65106446985635</v>
      </c>
      <c r="DZ262" s="230">
        <f t="shared" si="1609"/>
        <v>491.70439633345421</v>
      </c>
      <c r="EA262" s="230">
        <f t="shared" si="1609"/>
        <v>448.47243658407558</v>
      </c>
      <c r="EB262" s="230">
        <f t="shared" si="1609"/>
        <v>455.43874700410623</v>
      </c>
      <c r="EC262" s="230">
        <f t="shared" si="1609"/>
        <v>481.97948565479544</v>
      </c>
      <c r="ED262" s="230">
        <f t="shared" si="1609"/>
        <v>448.85709070443482</v>
      </c>
      <c r="EE262" s="230">
        <f t="shared" si="1609"/>
        <v>478.27722527304189</v>
      </c>
      <c r="EF262" s="230">
        <f t="shared" si="1609"/>
        <v>452.57869967868771</v>
      </c>
      <c r="EG262" s="230">
        <f t="shared" si="1609"/>
        <v>449.98076069054991</v>
      </c>
      <c r="EH262" s="230">
        <f t="shared" si="1609"/>
        <v>450.24978474691204</v>
      </c>
      <c r="EI262" s="230">
        <f t="shared" si="1609"/>
        <v>416.84366427119068</v>
      </c>
      <c r="EJ262" s="230">
        <f t="shared" si="1609"/>
        <v>421.17372388478191</v>
      </c>
      <c r="EK262" s="230">
        <f t="shared" si="1609"/>
        <v>417.6526747536625</v>
      </c>
      <c r="EL262" s="230">
        <f t="shared" si="1609"/>
        <v>440.53163533030448</v>
      </c>
      <c r="EM262" s="230">
        <f t="shared" si="1609"/>
        <v>634.00584854088254</v>
      </c>
      <c r="EN262" s="230">
        <f t="shared" si="1609"/>
        <v>497.0477050105078</v>
      </c>
      <c r="EO262" s="230">
        <f t="shared" si="1609"/>
        <v>514.14771440985999</v>
      </c>
      <c r="EP262" s="230">
        <f t="shared" si="1609"/>
        <v>481.39697177203419</v>
      </c>
      <c r="EQ262" s="230">
        <f t="shared" si="1609"/>
        <v>480.69786491941727</v>
      </c>
      <c r="ER262" s="230">
        <f t="shared" si="1609"/>
        <v>478.03497500323817</v>
      </c>
      <c r="ES262" s="230">
        <f t="shared" si="1609"/>
        <v>482.22879990928828</v>
      </c>
      <c r="ET262" s="230">
        <f t="shared" si="1609"/>
        <v>478.49267225595878</v>
      </c>
      <c r="EU262" s="230">
        <f t="shared" si="1609"/>
        <v>480.11240478386532</v>
      </c>
      <c r="EV262" s="230">
        <f t="shared" si="1609"/>
        <v>478.79212553134295</v>
      </c>
      <c r="EW262" s="230">
        <f t="shared" si="1609"/>
        <v>449.41945819547334</v>
      </c>
      <c r="EX262" s="230">
        <f t="shared" si="1609"/>
        <v>447.56927622573937</v>
      </c>
      <c r="EY262" s="230">
        <f t="shared" si="1609"/>
        <v>437.17592663794062</v>
      </c>
      <c r="EZ262" s="230">
        <f t="shared" si="1609"/>
        <v>455.06935374351696</v>
      </c>
      <c r="FA262" s="230">
        <f t="shared" si="1609"/>
        <v>461.40915909653864</v>
      </c>
      <c r="FB262" s="230">
        <f t="shared" si="1609"/>
        <v>464.33958918564286</v>
      </c>
      <c r="FC262" s="230">
        <f t="shared" si="1609"/>
        <v>490.13497283449431</v>
      </c>
      <c r="FD262" s="230">
        <f t="shared" si="1609"/>
        <v>466.37382395119357</v>
      </c>
      <c r="FE262" s="286">
        <f t="shared" si="1557"/>
        <v>455.52053023117463</v>
      </c>
      <c r="FF262" s="70"/>
      <c r="FG262" s="70"/>
      <c r="FH262" s="70"/>
      <c r="FI262" s="70"/>
    </row>
    <row r="263" spans="1:165" s="77" customFormat="1" ht="16" thickBot="1">
      <c r="A263" s="78"/>
      <c r="B263" s="73"/>
      <c r="C263" s="72"/>
      <c r="D263" s="70"/>
      <c r="E263" s="70"/>
      <c r="F263" s="70"/>
      <c r="G263" s="75"/>
      <c r="H263" s="75"/>
      <c r="I263" s="75"/>
      <c r="J263" s="75"/>
      <c r="K263" s="75"/>
      <c r="L263" s="75"/>
      <c r="M263" s="75"/>
      <c r="N263" s="75"/>
      <c r="O263" s="75"/>
      <c r="P263" s="75"/>
      <c r="Q263" s="75"/>
      <c r="R263" s="75"/>
      <c r="S263" s="75"/>
      <c r="T263" s="75"/>
      <c r="U263" s="75"/>
      <c r="V263" s="75"/>
      <c r="W263" s="75"/>
      <c r="X263" s="75"/>
      <c r="Y263" s="75"/>
      <c r="Z263" s="75"/>
      <c r="AA263" s="75"/>
      <c r="AB263" s="75"/>
      <c r="AC263" s="75"/>
      <c r="AD263" s="75"/>
      <c r="AE263" s="75"/>
      <c r="AF263" s="75"/>
      <c r="AG263" s="75"/>
      <c r="AH263" s="75"/>
      <c r="AI263" s="75"/>
      <c r="AJ263" s="75"/>
      <c r="AK263" s="75"/>
      <c r="AL263" s="75"/>
      <c r="AM263" s="75"/>
      <c r="AN263" s="75"/>
      <c r="AO263" s="75"/>
      <c r="AP263" s="75"/>
      <c r="AQ263" s="75"/>
      <c r="AR263" s="75"/>
      <c r="AS263" s="75"/>
      <c r="AT263" s="75"/>
      <c r="AU263" s="75"/>
      <c r="AV263" s="75"/>
      <c r="AW263" s="75"/>
      <c r="AX263" s="75"/>
      <c r="AY263" s="75"/>
      <c r="AZ263" s="75"/>
      <c r="BA263" s="75"/>
      <c r="BB263" s="75"/>
      <c r="BC263" s="75"/>
      <c r="BD263" s="75"/>
      <c r="BE263" s="76"/>
      <c r="BF263" s="75"/>
      <c r="BG263" s="75"/>
      <c r="BH263" s="75"/>
      <c r="BI263" s="75"/>
      <c r="BJ263" s="75"/>
      <c r="BK263" s="75"/>
      <c r="BL263" s="75"/>
      <c r="BM263" s="75"/>
      <c r="BN263" s="75"/>
      <c r="BO263" s="75"/>
      <c r="BP263" s="75"/>
      <c r="BQ263" s="75"/>
      <c r="BR263" s="75"/>
      <c r="BS263" s="75"/>
      <c r="BT263" s="75"/>
      <c r="BU263" s="75"/>
      <c r="BV263" s="75"/>
      <c r="BW263" s="75"/>
      <c r="BX263" s="75"/>
      <c r="BY263" s="75"/>
      <c r="BZ263" s="75"/>
      <c r="CA263" s="75"/>
      <c r="CB263" s="75"/>
      <c r="CC263" s="75"/>
      <c r="CD263" s="75"/>
      <c r="CE263" s="75"/>
      <c r="CF263" s="75"/>
      <c r="CG263" s="75"/>
      <c r="CH263" s="75"/>
      <c r="CI263" s="75"/>
      <c r="CJ263" s="75"/>
      <c r="CK263" s="75"/>
      <c r="CL263" s="75"/>
      <c r="CM263" s="75"/>
      <c r="CN263" s="75"/>
      <c r="CO263" s="75"/>
      <c r="CP263" s="75"/>
      <c r="CQ263" s="75"/>
      <c r="CR263" s="75"/>
      <c r="CS263" s="75"/>
      <c r="CT263" s="75"/>
      <c r="CU263" s="75"/>
      <c r="CV263" s="75"/>
      <c r="CW263" s="75"/>
      <c r="CX263" s="75"/>
      <c r="CY263" s="75"/>
      <c r="CZ263" s="75"/>
      <c r="DA263" s="75"/>
      <c r="DB263" s="75"/>
      <c r="DC263" s="75"/>
      <c r="DD263" s="75"/>
      <c r="DE263" s="76"/>
      <c r="DF263" s="70"/>
      <c r="DG263" s="230"/>
      <c r="DH263" s="230"/>
      <c r="DI263" s="230"/>
      <c r="DJ263" s="230"/>
      <c r="DK263" s="230"/>
      <c r="DL263" s="230"/>
      <c r="DM263" s="230"/>
      <c r="DN263" s="230"/>
      <c r="DO263" s="230"/>
      <c r="DP263" s="230"/>
      <c r="DQ263" s="230"/>
      <c r="DR263" s="230"/>
      <c r="DS263" s="230"/>
      <c r="DT263" s="230"/>
      <c r="DU263" s="230"/>
      <c r="DV263" s="230"/>
      <c r="DW263" s="230"/>
      <c r="DX263" s="230"/>
      <c r="DY263" s="230"/>
      <c r="DZ263" s="230"/>
      <c r="EA263" s="230"/>
      <c r="EB263" s="230"/>
      <c r="EC263" s="230"/>
      <c r="ED263" s="230"/>
      <c r="EE263" s="230"/>
      <c r="EF263" s="230"/>
      <c r="EG263" s="230"/>
      <c r="EH263" s="230"/>
      <c r="EI263" s="230"/>
      <c r="EJ263" s="230"/>
      <c r="EK263" s="230"/>
      <c r="EL263" s="230"/>
      <c r="EM263" s="230"/>
      <c r="EN263" s="230"/>
      <c r="EO263" s="230"/>
      <c r="EP263" s="230"/>
      <c r="EQ263" s="230"/>
      <c r="ER263" s="230"/>
      <c r="ES263" s="230"/>
      <c r="ET263" s="230"/>
      <c r="EU263" s="230"/>
      <c r="EV263" s="230"/>
      <c r="EW263" s="230"/>
      <c r="EX263" s="230"/>
      <c r="EY263" s="230"/>
      <c r="EZ263" s="230"/>
      <c r="FA263" s="230"/>
      <c r="FB263" s="230"/>
      <c r="FC263" s="230"/>
      <c r="FD263" s="230"/>
      <c r="FE263" s="231"/>
      <c r="FF263" s="70"/>
      <c r="FG263" s="70"/>
      <c r="FH263" s="70"/>
      <c r="FI263" s="70"/>
    </row>
    <row r="264" spans="1:165" ht="16" thickBot="1">
      <c r="A264" s="57" t="s">
        <v>245</v>
      </c>
      <c r="B264" s="6"/>
      <c r="C264" s="37" t="s">
        <v>464</v>
      </c>
      <c r="D264" s="2" t="s">
        <v>463</v>
      </c>
      <c r="E264" s="2">
        <v>6</v>
      </c>
      <c r="F264" s="57" t="s">
        <v>245</v>
      </c>
      <c r="G264" s="7">
        <v>1793.1786636228153</v>
      </c>
      <c r="H264" s="7">
        <v>539.00145595861079</v>
      </c>
      <c r="I264" s="7">
        <v>2984.0947446661785</v>
      </c>
      <c r="J264" s="7">
        <v>957.60600359996499</v>
      </c>
      <c r="K264" s="7">
        <v>1020.2866482921949</v>
      </c>
      <c r="L264" s="7">
        <v>19276.687251547733</v>
      </c>
      <c r="M264" s="7">
        <v>434.57327060336462</v>
      </c>
      <c r="N264" s="7">
        <v>891.74175706497522</v>
      </c>
      <c r="O264" s="7">
        <v>46112.958102031975</v>
      </c>
      <c r="P264" s="7">
        <v>1878.5492681301603</v>
      </c>
      <c r="Q264" s="7">
        <v>2465.3820904938384</v>
      </c>
      <c r="R264" s="7">
        <v>753.3082650976412</v>
      </c>
      <c r="S264" s="7">
        <v>930.14926927752458</v>
      </c>
      <c r="T264" s="7">
        <v>1136.9228972856677</v>
      </c>
      <c r="U264" s="7">
        <v>646.71414601233846</v>
      </c>
      <c r="V264" s="7">
        <v>7730.5794822088119</v>
      </c>
      <c r="W264" s="7">
        <v>968.59280912828729</v>
      </c>
      <c r="X264" s="7">
        <v>854.37047954235845</v>
      </c>
      <c r="Y264" s="7">
        <v>764.16399365941379</v>
      </c>
      <c r="Z264" s="7">
        <v>848.86775377767003</v>
      </c>
      <c r="AA264" s="7">
        <v>538.16836987428087</v>
      </c>
      <c r="AB264" s="7">
        <v>518.52737556632496</v>
      </c>
      <c r="AC264" s="7">
        <v>960.95368679391322</v>
      </c>
      <c r="AD264" s="7">
        <v>568.11660032438306</v>
      </c>
      <c r="AE264" s="7">
        <v>410.59514566001701</v>
      </c>
      <c r="AF264" s="7">
        <v>2843.0200171306792</v>
      </c>
      <c r="AG264" s="7">
        <v>588.42087122847477</v>
      </c>
      <c r="AH264" s="7">
        <v>525.31569986657337</v>
      </c>
      <c r="AI264" s="7">
        <v>1131.0685585967997</v>
      </c>
      <c r="AJ264" s="7">
        <v>1011.1517209675003</v>
      </c>
      <c r="AK264" s="7">
        <v>2393.7850192060046</v>
      </c>
      <c r="AL264" s="7">
        <v>1000.2234648986935</v>
      </c>
      <c r="AM264" s="7">
        <v>1174.7585336341444</v>
      </c>
      <c r="AN264" s="7">
        <v>3224.4176007497249</v>
      </c>
      <c r="AO264" s="7">
        <v>1083.5828003190502</v>
      </c>
      <c r="AP264" s="7">
        <v>797.58146783264544</v>
      </c>
      <c r="AQ264" s="7">
        <v>578.81886227889402</v>
      </c>
      <c r="AR264" s="7">
        <v>1210.7042673736828</v>
      </c>
      <c r="AS264" s="7">
        <v>1875.1217004907417</v>
      </c>
      <c r="AT264" s="7">
        <v>1438.4439690536433</v>
      </c>
      <c r="AU264" s="7">
        <v>437.65999352384398</v>
      </c>
      <c r="AV264" s="7">
        <v>7420.5219523185724</v>
      </c>
      <c r="AW264" s="7">
        <v>3871.9679549727457</v>
      </c>
      <c r="AX264" s="7">
        <v>4332.689672023972</v>
      </c>
      <c r="AY264" s="7">
        <v>58807.830975456789</v>
      </c>
      <c r="AZ264" s="7">
        <v>6732.0634774788214</v>
      </c>
      <c r="BA264" s="7">
        <v>208733.44229626557</v>
      </c>
      <c r="BB264" s="7">
        <v>3465.2508037419043</v>
      </c>
      <c r="BC264" s="7">
        <v>7307.1804980471206</v>
      </c>
      <c r="BD264" s="7">
        <v>11865.595530560078</v>
      </c>
      <c r="BE264" s="9">
        <v>429834.70723823708</v>
      </c>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9"/>
      <c r="DF264" s="1"/>
      <c r="DG264" s="221"/>
      <c r="DH264" s="221"/>
      <c r="DI264" s="221"/>
      <c r="DJ264" s="221"/>
      <c r="DK264" s="221"/>
      <c r="DL264" s="221"/>
      <c r="DM264" s="221"/>
      <c r="DN264" s="221"/>
      <c r="DO264" s="221"/>
      <c r="DP264" s="221"/>
      <c r="DQ264" s="221"/>
      <c r="DR264" s="221"/>
      <c r="DS264" s="221"/>
      <c r="DT264" s="221"/>
      <c r="DU264" s="221"/>
      <c r="DV264" s="221"/>
      <c r="DW264" s="221"/>
      <c r="DX264" s="221"/>
      <c r="DY264" s="221"/>
      <c r="DZ264" s="221"/>
      <c r="EA264" s="221"/>
      <c r="EB264" s="221"/>
      <c r="EC264" s="221"/>
      <c r="ED264" s="221"/>
      <c r="EE264" s="221"/>
      <c r="EF264" s="221"/>
      <c r="EG264" s="221"/>
      <c r="EH264" s="221"/>
      <c r="EI264" s="221"/>
      <c r="EJ264" s="221"/>
      <c r="EK264" s="221"/>
      <c r="EL264" s="221"/>
      <c r="EM264" s="221"/>
      <c r="EN264" s="221"/>
      <c r="EO264" s="221"/>
      <c r="EP264" s="221"/>
      <c r="EQ264" s="221"/>
      <c r="ER264" s="221"/>
      <c r="ES264" s="221"/>
      <c r="ET264" s="221"/>
      <c r="EU264" s="221"/>
      <c r="EV264" s="221"/>
      <c r="EW264" s="221"/>
      <c r="EX264" s="221"/>
      <c r="EY264" s="221"/>
      <c r="EZ264" s="221"/>
      <c r="FA264" s="221"/>
      <c r="FB264" s="221"/>
      <c r="FC264" s="221"/>
      <c r="FD264" s="221"/>
      <c r="FE264" s="222"/>
    </row>
    <row r="265" spans="1:165">
      <c r="A265" s="106" t="s">
        <v>867</v>
      </c>
      <c r="B265" s="6"/>
      <c r="C265" s="37"/>
      <c r="D265" s="2"/>
      <c r="E265" s="2"/>
      <c r="F265" s="292"/>
      <c r="G265" s="243"/>
      <c r="H265" s="243"/>
      <c r="I265" s="243"/>
      <c r="J265" s="243"/>
      <c r="K265" s="243"/>
      <c r="L265" s="243"/>
      <c r="M265" s="243"/>
      <c r="N265" s="243"/>
      <c r="O265" s="243"/>
      <c r="P265" s="243"/>
      <c r="Q265" s="243"/>
      <c r="R265" s="243"/>
      <c r="S265" s="243"/>
      <c r="T265" s="243"/>
      <c r="U265" s="243"/>
      <c r="V265" s="243"/>
      <c r="W265" s="243"/>
      <c r="X265" s="243"/>
      <c r="Y265" s="243"/>
      <c r="Z265" s="243"/>
      <c r="AA265" s="243"/>
      <c r="AB265" s="243"/>
      <c r="AC265" s="243"/>
      <c r="AD265" s="243"/>
      <c r="AE265" s="243"/>
      <c r="AF265" s="243"/>
      <c r="AG265" s="243"/>
      <c r="AH265" s="243"/>
      <c r="AI265" s="243"/>
      <c r="AJ265" s="243"/>
      <c r="AK265" s="243"/>
      <c r="AL265" s="243"/>
      <c r="AM265" s="243"/>
      <c r="AN265" s="243"/>
      <c r="AO265" s="243"/>
      <c r="AP265" s="243"/>
      <c r="AQ265" s="243"/>
      <c r="AR265" s="243"/>
      <c r="AS265" s="243"/>
      <c r="AT265" s="243"/>
      <c r="AU265" s="243"/>
      <c r="AV265" s="243"/>
      <c r="AW265" s="243"/>
      <c r="AX265" s="243"/>
      <c r="AY265" s="243"/>
      <c r="AZ265" s="243"/>
      <c r="BA265" s="243"/>
      <c r="BB265" s="243"/>
      <c r="BC265" s="243"/>
      <c r="BD265" s="243"/>
      <c r="BE265" s="9"/>
      <c r="BF265" s="243"/>
      <c r="BG265" s="243"/>
      <c r="BH265" s="243"/>
      <c r="BI265" s="243"/>
      <c r="BJ265" s="243"/>
      <c r="BK265" s="243"/>
      <c r="BL265" s="243"/>
      <c r="BM265" s="243"/>
      <c r="BN265" s="243"/>
      <c r="BO265" s="243"/>
      <c r="BP265" s="243"/>
      <c r="BQ265" s="243"/>
      <c r="BR265" s="243"/>
      <c r="BS265" s="243"/>
      <c r="BT265" s="243"/>
      <c r="BU265" s="243"/>
      <c r="BV265" s="243"/>
      <c r="BW265" s="243"/>
      <c r="BX265" s="243"/>
      <c r="BY265" s="243"/>
      <c r="BZ265" s="243"/>
      <c r="CA265" s="243"/>
      <c r="CB265" s="243"/>
      <c r="CC265" s="243"/>
      <c r="CD265" s="243"/>
      <c r="CE265" s="243"/>
      <c r="CF265" s="243"/>
      <c r="CG265" s="243"/>
      <c r="CH265" s="243"/>
      <c r="CI265" s="243"/>
      <c r="CJ265" s="243"/>
      <c r="CK265" s="243"/>
      <c r="CL265" s="243"/>
      <c r="CM265" s="243"/>
      <c r="CN265" s="243"/>
      <c r="CO265" s="243"/>
      <c r="CP265" s="243"/>
      <c r="CQ265" s="243"/>
      <c r="CR265" s="243"/>
      <c r="CS265" s="243"/>
      <c r="CT265" s="243"/>
      <c r="CU265" s="243"/>
      <c r="CV265" s="243"/>
      <c r="CW265" s="243"/>
      <c r="CX265" s="243"/>
      <c r="CY265" s="243"/>
      <c r="CZ265" s="243"/>
      <c r="DA265" s="243"/>
      <c r="DB265" s="243"/>
      <c r="DC265" s="243"/>
      <c r="DD265" s="243"/>
      <c r="DE265" s="9"/>
      <c r="DF265" s="1"/>
      <c r="DG265" s="271"/>
      <c r="DH265" s="271"/>
      <c r="DI265" s="271"/>
      <c r="DJ265" s="271"/>
      <c r="DK265" s="271"/>
      <c r="DL265" s="271"/>
      <c r="DM265" s="271"/>
      <c r="DN265" s="271"/>
      <c r="DO265" s="271"/>
      <c r="DP265" s="271"/>
      <c r="DQ265" s="271"/>
      <c r="DR265" s="271"/>
      <c r="DS265" s="271"/>
      <c r="DT265" s="271"/>
      <c r="DU265" s="271"/>
      <c r="DV265" s="271"/>
      <c r="DW265" s="271"/>
      <c r="DX265" s="271"/>
      <c r="DY265" s="271"/>
      <c r="DZ265" s="271"/>
      <c r="EA265" s="271"/>
      <c r="EB265" s="271"/>
      <c r="EC265" s="271"/>
      <c r="ED265" s="271"/>
      <c r="EE265" s="271"/>
      <c r="EF265" s="271"/>
      <c r="EG265" s="271"/>
      <c r="EH265" s="271"/>
      <c r="EI265" s="271"/>
      <c r="EJ265" s="271"/>
      <c r="EK265" s="271"/>
      <c r="EL265" s="271"/>
      <c r="EM265" s="271"/>
      <c r="EN265" s="271"/>
      <c r="EO265" s="271"/>
      <c r="EP265" s="271"/>
      <c r="EQ265" s="271"/>
      <c r="ER265" s="271"/>
      <c r="ES265" s="271"/>
      <c r="ET265" s="271"/>
      <c r="EU265" s="271"/>
      <c r="EV265" s="271"/>
      <c r="EW265" s="271"/>
      <c r="EX265" s="271"/>
      <c r="EY265" s="271"/>
      <c r="EZ265" s="271"/>
      <c r="FA265" s="271"/>
      <c r="FB265" s="271"/>
      <c r="FC265" s="271"/>
      <c r="FD265" s="271"/>
      <c r="FE265" s="291"/>
    </row>
    <row r="266" spans="1:165">
      <c r="A266" s="162" t="s">
        <v>292</v>
      </c>
      <c r="B266" s="71"/>
      <c r="C266" s="72"/>
      <c r="D266" s="73" t="s">
        <v>863</v>
      </c>
      <c r="E266" s="1">
        <v>6</v>
      </c>
      <c r="F266" s="298" t="s">
        <v>495</v>
      </c>
      <c r="G266" s="163">
        <v>2.1</v>
      </c>
      <c r="H266" s="163">
        <v>2.1</v>
      </c>
      <c r="I266" s="163">
        <v>2.1</v>
      </c>
      <c r="J266" s="163">
        <v>2.1</v>
      </c>
      <c r="K266" s="163">
        <v>2.1</v>
      </c>
      <c r="L266" s="163">
        <v>2.8</v>
      </c>
      <c r="M266" s="163">
        <v>2.1</v>
      </c>
      <c r="N266" s="163">
        <v>2.1</v>
      </c>
      <c r="O266" s="163">
        <v>2.1</v>
      </c>
      <c r="P266" s="163">
        <v>2.1</v>
      </c>
      <c r="Q266" s="163">
        <v>2.1</v>
      </c>
      <c r="R266" s="163">
        <v>2.1</v>
      </c>
      <c r="S266" s="163">
        <v>2.1</v>
      </c>
      <c r="T266" s="163">
        <v>2.1</v>
      </c>
      <c r="U266" s="163">
        <v>2.1</v>
      </c>
      <c r="V266" s="163">
        <v>3.3</v>
      </c>
      <c r="W266" s="163">
        <v>2.1</v>
      </c>
      <c r="X266" s="163">
        <v>2.1</v>
      </c>
      <c r="Y266" s="163">
        <v>2.1</v>
      </c>
      <c r="Z266" s="163">
        <v>2.1</v>
      </c>
      <c r="AA266" s="163">
        <v>2.1</v>
      </c>
      <c r="AB266" s="163">
        <v>2.1</v>
      </c>
      <c r="AC266" s="163">
        <v>2.1</v>
      </c>
      <c r="AD266" s="163">
        <v>2.1</v>
      </c>
      <c r="AE266" s="163">
        <v>2.1</v>
      </c>
      <c r="AF266" s="163">
        <v>2.1</v>
      </c>
      <c r="AG266" s="163">
        <v>2.1</v>
      </c>
      <c r="AH266" s="163">
        <v>2.1</v>
      </c>
      <c r="AI266" s="163">
        <v>2.1</v>
      </c>
      <c r="AJ266" s="163">
        <v>2.1</v>
      </c>
      <c r="AK266" s="163">
        <v>2.1</v>
      </c>
      <c r="AL266" s="163">
        <v>2.1</v>
      </c>
      <c r="AM266" s="163">
        <v>2.1</v>
      </c>
      <c r="AN266" s="163">
        <v>2.1</v>
      </c>
      <c r="AO266" s="163">
        <v>2.1</v>
      </c>
      <c r="AP266" s="163">
        <v>2.1</v>
      </c>
      <c r="AQ266" s="163">
        <v>2.1</v>
      </c>
      <c r="AR266" s="163">
        <v>2.1</v>
      </c>
      <c r="AS266" s="163">
        <v>2.1</v>
      </c>
      <c r="AT266" s="163">
        <v>2.1</v>
      </c>
      <c r="AU266" s="163">
        <v>2.1</v>
      </c>
      <c r="AV266" s="163">
        <v>2.1</v>
      </c>
      <c r="AW266" s="163">
        <v>2.1</v>
      </c>
      <c r="AX266" s="163">
        <v>2.1</v>
      </c>
      <c r="AY266" s="163">
        <v>2.1</v>
      </c>
      <c r="AZ266" s="163">
        <v>2.1</v>
      </c>
      <c r="BA266" s="163">
        <v>2.1</v>
      </c>
      <c r="BB266" s="163">
        <v>2.1</v>
      </c>
      <c r="BC266" s="163">
        <v>2.1</v>
      </c>
      <c r="BD266" s="164">
        <v>2.0499999999999998</v>
      </c>
      <c r="BE266" s="214">
        <v>2.1150000000000002</v>
      </c>
      <c r="BF266" s="243"/>
      <c r="BG266" s="243"/>
      <c r="BH266" s="243"/>
      <c r="BI266" s="243"/>
      <c r="BJ266" s="243"/>
      <c r="BK266" s="243"/>
      <c r="BL266" s="243"/>
      <c r="BM266" s="243"/>
      <c r="BN266" s="243"/>
      <c r="BO266" s="243"/>
      <c r="BP266" s="243"/>
      <c r="BQ266" s="243"/>
      <c r="BR266" s="243"/>
      <c r="BS266" s="243"/>
      <c r="BT266" s="243"/>
      <c r="BU266" s="243"/>
      <c r="BV266" s="243"/>
      <c r="BW266" s="243"/>
      <c r="BX266" s="243"/>
      <c r="BY266" s="243"/>
      <c r="BZ266" s="243"/>
      <c r="CA266" s="243"/>
      <c r="CB266" s="243"/>
      <c r="CC266" s="243"/>
      <c r="CD266" s="243"/>
      <c r="CE266" s="243"/>
      <c r="CF266" s="243"/>
      <c r="CG266" s="243"/>
      <c r="CH266" s="243"/>
      <c r="CI266" s="243"/>
      <c r="CJ266" s="243"/>
      <c r="CK266" s="243"/>
      <c r="CL266" s="243"/>
      <c r="CM266" s="243"/>
      <c r="CN266" s="243"/>
      <c r="CO266" s="243"/>
      <c r="CP266" s="243"/>
      <c r="CQ266" s="243"/>
      <c r="CR266" s="243"/>
      <c r="CS266" s="243"/>
      <c r="CT266" s="243"/>
      <c r="CU266" s="243"/>
      <c r="CV266" s="243"/>
      <c r="CW266" s="243"/>
      <c r="CX266" s="243"/>
      <c r="CY266" s="243"/>
      <c r="CZ266" s="243"/>
      <c r="DA266" s="243"/>
      <c r="DB266" s="243"/>
      <c r="DC266" s="243"/>
      <c r="DD266" s="243"/>
      <c r="DE266" s="9"/>
      <c r="DF266" s="1"/>
      <c r="DG266" s="271"/>
      <c r="DH266" s="271"/>
      <c r="DI266" s="271"/>
      <c r="DJ266" s="271"/>
      <c r="DK266" s="271"/>
      <c r="DL266" s="271"/>
      <c r="DM266" s="271"/>
      <c r="DN266" s="271"/>
      <c r="DO266" s="271"/>
      <c r="DP266" s="271"/>
      <c r="DQ266" s="271"/>
      <c r="DR266" s="271"/>
      <c r="DS266" s="271"/>
      <c r="DT266" s="271"/>
      <c r="DU266" s="271"/>
      <c r="DV266" s="271"/>
      <c r="DW266" s="271"/>
      <c r="DX266" s="271"/>
      <c r="DY266" s="271"/>
      <c r="DZ266" s="271"/>
      <c r="EA266" s="271"/>
      <c r="EB266" s="271"/>
      <c r="EC266" s="271"/>
      <c r="ED266" s="271"/>
      <c r="EE266" s="271"/>
      <c r="EF266" s="271"/>
      <c r="EG266" s="271"/>
      <c r="EH266" s="271"/>
      <c r="EI266" s="271"/>
      <c r="EJ266" s="271"/>
      <c r="EK266" s="271"/>
      <c r="EL266" s="271"/>
      <c r="EM266" s="271"/>
      <c r="EN266" s="271"/>
      <c r="EO266" s="271"/>
      <c r="EP266" s="271"/>
      <c r="EQ266" s="271"/>
      <c r="ER266" s="271"/>
      <c r="ES266" s="271"/>
      <c r="ET266" s="271"/>
      <c r="EU266" s="271"/>
      <c r="EV266" s="271"/>
      <c r="EW266" s="271"/>
      <c r="EX266" s="271"/>
      <c r="EY266" s="271"/>
      <c r="EZ266" s="271"/>
      <c r="FA266" s="271"/>
      <c r="FB266" s="271"/>
      <c r="FC266" s="271"/>
      <c r="FD266" s="271"/>
      <c r="FE266" s="291"/>
    </row>
    <row r="267" spans="1:165">
      <c r="A267" s="162" t="s">
        <v>113</v>
      </c>
      <c r="B267" s="71"/>
      <c r="C267" s="72"/>
      <c r="D267" s="73" t="s">
        <v>863</v>
      </c>
      <c r="E267" s="1">
        <v>6</v>
      </c>
      <c r="F267" s="298" t="s">
        <v>495</v>
      </c>
      <c r="G267" s="243">
        <f>G264*G266</f>
        <v>3765.6751936079122</v>
      </c>
      <c r="H267" s="243">
        <f t="shared" ref="H267:BD267" si="1610">H264*H266</f>
        <v>1131.9030575130828</v>
      </c>
      <c r="I267" s="243">
        <f t="shared" si="1610"/>
        <v>6266.5989637989751</v>
      </c>
      <c r="J267" s="243">
        <f t="shared" si="1610"/>
        <v>2010.9726075599265</v>
      </c>
      <c r="K267" s="243">
        <f t="shared" si="1610"/>
        <v>2142.6019614136094</v>
      </c>
      <c r="L267" s="243">
        <f t="shared" si="1610"/>
        <v>53974.724304333649</v>
      </c>
      <c r="M267" s="243">
        <f t="shared" si="1610"/>
        <v>912.60386826706576</v>
      </c>
      <c r="N267" s="243">
        <f t="shared" si="1610"/>
        <v>1872.6576898364481</v>
      </c>
      <c r="O267" s="243">
        <f t="shared" si="1610"/>
        <v>96837.212014267148</v>
      </c>
      <c r="P267" s="243">
        <f t="shared" si="1610"/>
        <v>3944.9534630733369</v>
      </c>
      <c r="Q267" s="243">
        <f t="shared" si="1610"/>
        <v>5177.3023900370608</v>
      </c>
      <c r="R267" s="243">
        <f t="shared" si="1610"/>
        <v>1581.9473567050466</v>
      </c>
      <c r="S267" s="243">
        <f t="shared" si="1610"/>
        <v>1953.3134654828018</v>
      </c>
      <c r="T267" s="243">
        <f t="shared" si="1610"/>
        <v>2387.538084299902</v>
      </c>
      <c r="U267" s="243">
        <f t="shared" si="1610"/>
        <v>1358.0997066259108</v>
      </c>
      <c r="V267" s="243">
        <f t="shared" si="1610"/>
        <v>25510.912291289078</v>
      </c>
      <c r="W267" s="243">
        <f t="shared" si="1610"/>
        <v>2034.0448991694034</v>
      </c>
      <c r="X267" s="243">
        <f t="shared" si="1610"/>
        <v>1794.1780070389527</v>
      </c>
      <c r="Y267" s="243">
        <f t="shared" si="1610"/>
        <v>1604.7443866847691</v>
      </c>
      <c r="Z267" s="243">
        <f t="shared" si="1610"/>
        <v>1782.622282933107</v>
      </c>
      <c r="AA267" s="243">
        <f t="shared" si="1610"/>
        <v>1130.1535767359899</v>
      </c>
      <c r="AB267" s="243">
        <f t="shared" si="1610"/>
        <v>1088.9074886892824</v>
      </c>
      <c r="AC267" s="243">
        <f t="shared" si="1610"/>
        <v>2018.0027422672179</v>
      </c>
      <c r="AD267" s="243">
        <f t="shared" si="1610"/>
        <v>1193.0448606812045</v>
      </c>
      <c r="AE267" s="243">
        <f t="shared" si="1610"/>
        <v>862.2498058860358</v>
      </c>
      <c r="AF267" s="243">
        <f t="shared" si="1610"/>
        <v>5970.3420359744268</v>
      </c>
      <c r="AG267" s="243">
        <f t="shared" si="1610"/>
        <v>1235.683829579797</v>
      </c>
      <c r="AH267" s="243">
        <f t="shared" si="1610"/>
        <v>1103.1629697198041</v>
      </c>
      <c r="AI267" s="243">
        <f t="shared" si="1610"/>
        <v>2375.2439730532792</v>
      </c>
      <c r="AJ267" s="243">
        <f t="shared" si="1610"/>
        <v>2123.4186140317506</v>
      </c>
      <c r="AK267" s="243">
        <f t="shared" si="1610"/>
        <v>5026.9485403326098</v>
      </c>
      <c r="AL267" s="243">
        <f t="shared" si="1610"/>
        <v>2100.4692762872564</v>
      </c>
      <c r="AM267" s="243">
        <f t="shared" si="1610"/>
        <v>2466.9929206317033</v>
      </c>
      <c r="AN267" s="243">
        <f t="shared" si="1610"/>
        <v>6771.2769615744228</v>
      </c>
      <c r="AO267" s="243">
        <f t="shared" si="1610"/>
        <v>2275.5238806700054</v>
      </c>
      <c r="AP267" s="243">
        <f t="shared" si="1610"/>
        <v>1674.9210824485556</v>
      </c>
      <c r="AQ267" s="243">
        <f t="shared" si="1610"/>
        <v>1215.5196107856775</v>
      </c>
      <c r="AR267" s="243">
        <f t="shared" si="1610"/>
        <v>2542.4789614847341</v>
      </c>
      <c r="AS267" s="243">
        <f t="shared" si="1610"/>
        <v>3937.7555710305578</v>
      </c>
      <c r="AT267" s="243">
        <f t="shared" si="1610"/>
        <v>3020.7323350126512</v>
      </c>
      <c r="AU267" s="243">
        <f t="shared" si="1610"/>
        <v>919.08598640007244</v>
      </c>
      <c r="AV267" s="243">
        <f t="shared" si="1610"/>
        <v>15583.096099869003</v>
      </c>
      <c r="AW267" s="243">
        <f t="shared" si="1610"/>
        <v>8131.1327054427666</v>
      </c>
      <c r="AX267" s="243">
        <f t="shared" si="1610"/>
        <v>9098.6483112503411</v>
      </c>
      <c r="AY267" s="243">
        <f t="shared" si="1610"/>
        <v>123496.44504845927</v>
      </c>
      <c r="AZ267" s="243">
        <f t="shared" si="1610"/>
        <v>14137.333302705525</v>
      </c>
      <c r="BA267" s="243">
        <f t="shared" si="1610"/>
        <v>438340.22882215772</v>
      </c>
      <c r="BB267" s="243">
        <f t="shared" si="1610"/>
        <v>7277.0266878579996</v>
      </c>
      <c r="BC267" s="243">
        <f t="shared" si="1610"/>
        <v>15345.079045898954</v>
      </c>
      <c r="BD267" s="243">
        <f t="shared" si="1610"/>
        <v>24324.470837648158</v>
      </c>
      <c r="BE267" s="9">
        <f>SUM(G267:BD267)</f>
        <v>924829.98187850392</v>
      </c>
      <c r="BF267" s="243"/>
      <c r="BG267" s="275" t="s">
        <v>122</v>
      </c>
      <c r="BH267" s="275" t="s">
        <v>122</v>
      </c>
      <c r="BI267" s="243"/>
      <c r="BJ267" s="243"/>
      <c r="BK267" s="243"/>
      <c r="BL267" s="243"/>
      <c r="BM267" s="243"/>
      <c r="BN267" s="243"/>
      <c r="BO267" s="243"/>
      <c r="BP267" s="243"/>
      <c r="BQ267" s="243"/>
      <c r="BR267" s="243"/>
      <c r="BS267" s="243"/>
      <c r="BT267" s="243"/>
      <c r="BU267" s="243"/>
      <c r="BV267" s="243"/>
      <c r="BW267" s="243"/>
      <c r="BX267" s="243"/>
      <c r="BY267" s="243"/>
      <c r="BZ267" s="243"/>
      <c r="CA267" s="243"/>
      <c r="CB267" s="243"/>
      <c r="CC267" s="243"/>
      <c r="CD267" s="243"/>
      <c r="CE267" s="243"/>
      <c r="CF267" s="243"/>
      <c r="CG267" s="243"/>
      <c r="CH267" s="243"/>
      <c r="CI267" s="243"/>
      <c r="CJ267" s="243"/>
      <c r="CK267" s="243"/>
      <c r="CL267" s="243"/>
      <c r="CM267" s="243"/>
      <c r="CN267" s="243"/>
      <c r="CO267" s="243"/>
      <c r="CP267" s="243"/>
      <c r="CQ267" s="243"/>
      <c r="CR267" s="243"/>
      <c r="CS267" s="243"/>
      <c r="CT267" s="243"/>
      <c r="CU267" s="243"/>
      <c r="CV267" s="243"/>
      <c r="CW267" s="243"/>
      <c r="CX267" s="243"/>
      <c r="CY267" s="243"/>
      <c r="CZ267" s="243"/>
      <c r="DA267" s="243"/>
      <c r="DB267" s="243"/>
      <c r="DC267" s="243"/>
      <c r="DD267" s="243"/>
      <c r="DE267" s="243"/>
      <c r="DF267" s="1"/>
      <c r="DG267" s="271">
        <f>G$266*DG270</f>
        <v>119.36636355347034</v>
      </c>
      <c r="DH267" s="271">
        <f t="shared" ref="DH267:FD267" si="1611">H266*DH270</f>
        <v>113.64672529986656</v>
      </c>
      <c r="DI267" s="271">
        <f t="shared" si="1611"/>
        <v>141.25019687160656</v>
      </c>
      <c r="DJ267" s="271">
        <f t="shared" si="1611"/>
        <v>130.55696013660818</v>
      </c>
      <c r="DK267" s="271">
        <f t="shared" si="1611"/>
        <v>115.38748476835465</v>
      </c>
      <c r="DL267" s="271">
        <f t="shared" si="1611"/>
        <v>237.40643417856876</v>
      </c>
      <c r="DM267" s="271">
        <f t="shared" si="1611"/>
        <v>114.8901249202152</v>
      </c>
      <c r="DN267" s="271">
        <f t="shared" si="1611"/>
        <v>93.254971526148708</v>
      </c>
      <c r="DO267" s="271">
        <f t="shared" si="1611"/>
        <v>103.45084841300763</v>
      </c>
      <c r="DP267" s="271">
        <f t="shared" si="1611"/>
        <v>114.8901249202152</v>
      </c>
      <c r="DQ267" s="271">
        <f t="shared" si="1611"/>
        <v>119.86372340160982</v>
      </c>
      <c r="DR267" s="271">
        <f t="shared" si="1611"/>
        <v>107.42972719812332</v>
      </c>
      <c r="DS267" s="271">
        <f t="shared" si="1611"/>
        <v>206.4043369778758</v>
      </c>
      <c r="DT267" s="271">
        <f t="shared" si="1611"/>
        <v>148.21323474555902</v>
      </c>
      <c r="DU267" s="271">
        <f t="shared" si="1611"/>
        <v>168.85366844334661</v>
      </c>
      <c r="DV267" s="271">
        <f t="shared" si="1611"/>
        <v>300.90270812437313</v>
      </c>
      <c r="DW267" s="271">
        <f t="shared" si="1611"/>
        <v>188.99674229299472</v>
      </c>
      <c r="DX267" s="271">
        <f t="shared" si="1611"/>
        <v>136.77395823835144</v>
      </c>
      <c r="DY267" s="271">
        <f t="shared" si="1611"/>
        <v>171.58914760811362</v>
      </c>
      <c r="DZ267" s="271">
        <f t="shared" si="1611"/>
        <v>196.45714001508659</v>
      </c>
      <c r="EA267" s="271">
        <f t="shared" si="1611"/>
        <v>131.80035975695682</v>
      </c>
      <c r="EB267" s="271">
        <f t="shared" si="1611"/>
        <v>140.75283702346709</v>
      </c>
      <c r="EC267" s="271">
        <f t="shared" si="1611"/>
        <v>119.1176836294006</v>
      </c>
      <c r="ED267" s="271">
        <f t="shared" si="1611"/>
        <v>126.82676127556223</v>
      </c>
      <c r="EE267" s="271">
        <f t="shared" si="1611"/>
        <v>136.77395823835144</v>
      </c>
      <c r="EF267" s="271">
        <f t="shared" si="1611"/>
        <v>153.43551315102334</v>
      </c>
      <c r="EG267" s="271">
        <f t="shared" si="1611"/>
        <v>120.11240332567952</v>
      </c>
      <c r="EH267" s="271">
        <f t="shared" si="1611"/>
        <v>131.80035975695682</v>
      </c>
      <c r="EI267" s="271">
        <f t="shared" si="1611"/>
        <v>134.28715899765413</v>
      </c>
      <c r="EJ267" s="271">
        <f t="shared" si="1611"/>
        <v>144.98039573265251</v>
      </c>
      <c r="EK267" s="271">
        <f t="shared" si="1611"/>
        <v>162.63667034160335</v>
      </c>
      <c r="EL267" s="271">
        <f t="shared" si="1611"/>
        <v>120.11240332567952</v>
      </c>
      <c r="EM267" s="271">
        <f t="shared" si="1611"/>
        <v>256.1403217918218</v>
      </c>
      <c r="EN267" s="271">
        <f t="shared" si="1611"/>
        <v>228.78553014415147</v>
      </c>
      <c r="EO267" s="271">
        <f t="shared" si="1611"/>
        <v>214.36209454810717</v>
      </c>
      <c r="EP267" s="271">
        <f t="shared" si="1611"/>
        <v>114.39276507207573</v>
      </c>
      <c r="EQ267" s="271">
        <f t="shared" si="1611"/>
        <v>164.12874988602172</v>
      </c>
      <c r="ER267" s="271">
        <f t="shared" si="1611"/>
        <v>132.79507945323576</v>
      </c>
      <c r="ES267" s="271">
        <f t="shared" si="1611"/>
        <v>109.41916659068114</v>
      </c>
      <c r="ET267" s="271">
        <f t="shared" si="1611"/>
        <v>122.84788249044655</v>
      </c>
      <c r="EU267" s="271">
        <f t="shared" si="1611"/>
        <v>122.3505226423071</v>
      </c>
      <c r="EV267" s="271">
        <f t="shared" si="1611"/>
        <v>123.34524233858602</v>
      </c>
      <c r="EW267" s="271">
        <f t="shared" si="1611"/>
        <v>107.92708704626277</v>
      </c>
      <c r="EX267" s="271">
        <f t="shared" si="1611"/>
        <v>148.46191466962875</v>
      </c>
      <c r="EY267" s="271">
        <f t="shared" si="1611"/>
        <v>218.09229340915309</v>
      </c>
      <c r="EZ267" s="271">
        <f t="shared" si="1611"/>
        <v>219.83305287764122</v>
      </c>
      <c r="FA267" s="271">
        <f t="shared" si="1611"/>
        <v>228.28817029601203</v>
      </c>
      <c r="FB267" s="271">
        <f t="shared" si="1611"/>
        <v>174.07594684881093</v>
      </c>
      <c r="FC267" s="271">
        <f t="shared" si="1611"/>
        <v>255.89164186775207</v>
      </c>
      <c r="FD267" s="271">
        <f t="shared" si="1611"/>
        <v>200.27615313472887</v>
      </c>
      <c r="FE267" s="291"/>
    </row>
    <row r="268" spans="1:165">
      <c r="A268" s="162" t="s">
        <v>261</v>
      </c>
      <c r="B268" s="71"/>
      <c r="C268" s="72"/>
      <c r="D268" s="73" t="s">
        <v>863</v>
      </c>
      <c r="E268" s="1">
        <v>6</v>
      </c>
      <c r="F268" s="298" t="s">
        <v>495</v>
      </c>
      <c r="G268" s="275" t="s">
        <v>122</v>
      </c>
      <c r="H268" s="275" t="s">
        <v>122</v>
      </c>
      <c r="I268" s="243"/>
      <c r="J268" s="243"/>
      <c r="K268" s="243"/>
      <c r="L268" s="243"/>
      <c r="M268" s="243"/>
      <c r="N268" s="243"/>
      <c r="O268" s="243"/>
      <c r="P268" s="243"/>
      <c r="Q268" s="243"/>
      <c r="R268" s="243"/>
      <c r="S268" s="243"/>
      <c r="T268" s="243"/>
      <c r="U268" s="243"/>
      <c r="V268" s="243"/>
      <c r="W268" s="243"/>
      <c r="X268" s="243"/>
      <c r="Y268" s="243"/>
      <c r="Z268" s="243"/>
      <c r="AA268" s="243"/>
      <c r="AB268" s="243"/>
      <c r="AC268" s="243"/>
      <c r="AD268" s="243"/>
      <c r="AE268" s="243"/>
      <c r="AF268" s="243"/>
      <c r="AG268" s="243"/>
      <c r="AH268" s="243"/>
      <c r="AI268" s="243"/>
      <c r="AJ268" s="243"/>
      <c r="AK268" s="243"/>
      <c r="AL268" s="243"/>
      <c r="AM268" s="243"/>
      <c r="AN268" s="243"/>
      <c r="AO268" s="243"/>
      <c r="AP268" s="243"/>
      <c r="AQ268" s="243"/>
      <c r="AR268" s="243"/>
      <c r="AS268" s="243"/>
      <c r="AT268" s="243"/>
      <c r="AU268" s="243"/>
      <c r="AV268" s="243"/>
      <c r="AW268" s="243"/>
      <c r="AX268" s="243"/>
      <c r="AY268" s="243"/>
      <c r="AZ268" s="243"/>
      <c r="BA268" s="243"/>
      <c r="BB268" s="243"/>
      <c r="BC268" s="243"/>
      <c r="BD268" s="243"/>
      <c r="BE268" s="9"/>
      <c r="BF268" s="243"/>
      <c r="BG268" s="275" t="s">
        <v>122</v>
      </c>
      <c r="BH268" s="275" t="s">
        <v>122</v>
      </c>
      <c r="BI268" s="243"/>
      <c r="BJ268" s="243"/>
      <c r="BK268" s="243"/>
      <c r="BL268" s="243"/>
      <c r="BM268" s="243"/>
      <c r="BN268" s="243"/>
      <c r="BO268" s="243"/>
      <c r="BP268" s="243"/>
      <c r="BQ268" s="243"/>
      <c r="BR268" s="243"/>
      <c r="BS268" s="243"/>
      <c r="BT268" s="243"/>
      <c r="BU268" s="243"/>
      <c r="BV268" s="243"/>
      <c r="BW268" s="243"/>
      <c r="BX268" s="243"/>
      <c r="BY268" s="243"/>
      <c r="BZ268" s="243"/>
      <c r="CA268" s="243"/>
      <c r="CB268" s="243"/>
      <c r="CC268" s="243"/>
      <c r="CD268" s="243"/>
      <c r="CE268" s="243"/>
      <c r="CF268" s="243"/>
      <c r="CG268" s="243"/>
      <c r="CH268" s="243"/>
      <c r="CI268" s="243"/>
      <c r="CJ268" s="243"/>
      <c r="CK268" s="243"/>
      <c r="CL268" s="243"/>
      <c r="CM268" s="243"/>
      <c r="CN268" s="243"/>
      <c r="CO268" s="243"/>
      <c r="CP268" s="243"/>
      <c r="CQ268" s="243"/>
      <c r="CR268" s="243"/>
      <c r="CS268" s="243"/>
      <c r="CT268" s="243"/>
      <c r="CU268" s="243"/>
      <c r="CV268" s="243"/>
      <c r="CW268" s="243"/>
      <c r="CX268" s="243"/>
      <c r="CY268" s="243"/>
      <c r="CZ268" s="243"/>
      <c r="DA268" s="243"/>
      <c r="DB268" s="243"/>
      <c r="DC268" s="243"/>
      <c r="DD268" s="243"/>
      <c r="DE268" s="243"/>
      <c r="DF268" s="1"/>
      <c r="DG268" s="300">
        <f>G$266*DG273</f>
        <v>384.80400000000003</v>
      </c>
      <c r="DH268" s="300">
        <f t="shared" ref="DH268:FD268" si="1612">H$266*DH273</f>
        <v>291.73199999999997</v>
      </c>
      <c r="DI268" s="300">
        <f t="shared" si="1612"/>
        <v>382.80900000000003</v>
      </c>
      <c r="DJ268" s="300">
        <f t="shared" si="1612"/>
        <v>424.45200000000006</v>
      </c>
      <c r="DK268" s="300">
        <f t="shared" si="1612"/>
        <v>353.53500000000003</v>
      </c>
      <c r="DL268" s="300">
        <f t="shared" si="1612"/>
        <v>1025.2760000000001</v>
      </c>
      <c r="DM268" s="300">
        <f t="shared" si="1612"/>
        <v>326.34000000000003</v>
      </c>
      <c r="DN268" s="300">
        <f t="shared" si="1612"/>
        <v>257.88</v>
      </c>
      <c r="DO268" s="300">
        <f t="shared" si="1612"/>
        <v>669.48</v>
      </c>
      <c r="DP268" s="300">
        <f t="shared" si="1612"/>
        <v>475.02</v>
      </c>
      <c r="DQ268" s="300">
        <f t="shared" si="1612"/>
        <v>352.59000000000003</v>
      </c>
      <c r="DR268" s="300">
        <f t="shared" si="1612"/>
        <v>379.68000000000006</v>
      </c>
      <c r="DS268" s="300">
        <f t="shared" si="1612"/>
        <v>343.28700000000003</v>
      </c>
      <c r="DT268" s="300">
        <f t="shared" si="1612"/>
        <v>332.01</v>
      </c>
      <c r="DU268" s="300">
        <f t="shared" si="1612"/>
        <v>309.75</v>
      </c>
      <c r="DV268" s="300">
        <f t="shared" si="1612"/>
        <v>674.68499999999995</v>
      </c>
      <c r="DW268" s="300">
        <f t="shared" si="1612"/>
        <v>257.88</v>
      </c>
      <c r="DX268" s="300">
        <f t="shared" si="1612"/>
        <v>297.27600000000001</v>
      </c>
      <c r="DY268" s="300">
        <f t="shared" si="1612"/>
        <v>410.55</v>
      </c>
      <c r="DZ268" s="300">
        <f t="shared" si="1612"/>
        <v>331.02300000000002</v>
      </c>
      <c r="EA268" s="300">
        <f t="shared" si="1612"/>
        <v>218.4</v>
      </c>
      <c r="EB268" s="300">
        <f t="shared" si="1612"/>
        <v>241.29000000000002</v>
      </c>
      <c r="EC268" s="300">
        <f t="shared" si="1612"/>
        <v>543.27</v>
      </c>
      <c r="ED268" s="300">
        <f t="shared" si="1612"/>
        <v>195.09000000000003</v>
      </c>
      <c r="EE268" s="300">
        <f t="shared" si="1612"/>
        <v>238.518</v>
      </c>
      <c r="EF268" s="300">
        <f t="shared" si="1612"/>
        <v>340.83000000000004</v>
      </c>
      <c r="EG268" s="300">
        <f t="shared" si="1612"/>
        <v>264.39000000000004</v>
      </c>
      <c r="EH268" s="300">
        <f t="shared" si="1612"/>
        <v>217.98</v>
      </c>
      <c r="EI268" s="300">
        <f t="shared" si="1612"/>
        <v>605.43000000000006</v>
      </c>
      <c r="EJ268" s="300">
        <f t="shared" si="1612"/>
        <v>293.58000000000004</v>
      </c>
      <c r="EK268" s="300">
        <f t="shared" si="1612"/>
        <v>447.3</v>
      </c>
      <c r="EL268" s="300">
        <f t="shared" si="1612"/>
        <v>206.43</v>
      </c>
      <c r="EM268" s="300">
        <f t="shared" si="1612"/>
        <v>518.93100000000004</v>
      </c>
      <c r="EN268" s="300">
        <f t="shared" si="1612"/>
        <v>623.19600000000003</v>
      </c>
      <c r="EO268" s="300">
        <f t="shared" si="1612"/>
        <v>535.01700000000005</v>
      </c>
      <c r="EP268" s="300">
        <f t="shared" si="1612"/>
        <v>452.59200000000004</v>
      </c>
      <c r="EQ268" s="300">
        <f t="shared" si="1612"/>
        <v>281.40000000000003</v>
      </c>
      <c r="ER268" s="300">
        <f t="shared" si="1612"/>
        <v>360.80100000000004</v>
      </c>
      <c r="ES268" s="300">
        <f t="shared" si="1612"/>
        <v>545.43300000000011</v>
      </c>
      <c r="ET268" s="300">
        <f t="shared" si="1612"/>
        <v>262.5</v>
      </c>
      <c r="EU268" s="300">
        <f t="shared" si="1612"/>
        <v>316.26</v>
      </c>
      <c r="EV268" s="300">
        <f t="shared" si="1612"/>
        <v>294.20999999999998</v>
      </c>
      <c r="EW268" s="300">
        <f t="shared" si="1612"/>
        <v>233.10000000000002</v>
      </c>
      <c r="EX268" s="300">
        <f t="shared" si="1612"/>
        <v>147.21</v>
      </c>
      <c r="EY268" s="300">
        <f t="shared" si="1612"/>
        <v>377.16</v>
      </c>
      <c r="EZ268" s="300">
        <f t="shared" si="1612"/>
        <v>430.29</v>
      </c>
      <c r="FA268" s="300">
        <f t="shared" si="1612"/>
        <v>625.16999999999996</v>
      </c>
      <c r="FB268" s="300">
        <f t="shared" si="1612"/>
        <v>708.12</v>
      </c>
      <c r="FC268" s="300">
        <f t="shared" si="1612"/>
        <v>656.88</v>
      </c>
      <c r="FD268" s="300">
        <f t="shared" si="1612"/>
        <v>596.755</v>
      </c>
      <c r="FE268" s="291"/>
    </row>
    <row r="269" spans="1:165">
      <c r="A269" s="106"/>
      <c r="B269" s="6"/>
      <c r="C269" s="37"/>
      <c r="D269" s="2"/>
      <c r="E269" s="2"/>
      <c r="F269" s="299"/>
      <c r="G269" s="243"/>
      <c r="H269" s="243"/>
      <c r="I269" s="243"/>
      <c r="J269" s="243"/>
      <c r="K269" s="243"/>
      <c r="L269" s="243"/>
      <c r="M269" s="243"/>
      <c r="N269" s="243"/>
      <c r="O269" s="243"/>
      <c r="P269" s="243"/>
      <c r="Q269" s="243"/>
      <c r="R269" s="243"/>
      <c r="S269" s="243"/>
      <c r="T269" s="243"/>
      <c r="U269" s="243"/>
      <c r="V269" s="243"/>
      <c r="W269" s="243"/>
      <c r="X269" s="243"/>
      <c r="Y269" s="243"/>
      <c r="Z269" s="243"/>
      <c r="AA269" s="243"/>
      <c r="AB269" s="243"/>
      <c r="AC269" s="243"/>
      <c r="AD269" s="243"/>
      <c r="AE269" s="243"/>
      <c r="AF269" s="243"/>
      <c r="AG269" s="243"/>
      <c r="AH269" s="243"/>
      <c r="AI269" s="243"/>
      <c r="AJ269" s="243"/>
      <c r="AK269" s="243"/>
      <c r="AL269" s="243"/>
      <c r="AM269" s="243"/>
      <c r="AN269" s="243"/>
      <c r="AO269" s="243"/>
      <c r="AP269" s="243"/>
      <c r="AQ269" s="243"/>
      <c r="AR269" s="243"/>
      <c r="AS269" s="243"/>
      <c r="AT269" s="243"/>
      <c r="AU269" s="243"/>
      <c r="AV269" s="243"/>
      <c r="AW269" s="243"/>
      <c r="AX269" s="243"/>
      <c r="AY269" s="243"/>
      <c r="AZ269" s="243"/>
      <c r="BA269" s="243"/>
      <c r="BB269" s="243"/>
      <c r="BC269" s="243"/>
      <c r="BD269" s="243"/>
      <c r="BE269" s="9"/>
      <c r="BF269" s="243"/>
      <c r="BG269" s="300"/>
      <c r="BH269" s="300"/>
      <c r="BI269" s="300"/>
      <c r="BJ269" s="300"/>
      <c r="BK269" s="300"/>
      <c r="BL269" s="300"/>
      <c r="BM269" s="300"/>
      <c r="BN269" s="300"/>
      <c r="BO269" s="300"/>
      <c r="BP269" s="300"/>
      <c r="BQ269" s="300"/>
      <c r="BR269" s="300"/>
      <c r="BS269" s="300"/>
      <c r="BT269" s="300"/>
      <c r="BU269" s="300"/>
      <c r="BV269" s="300"/>
      <c r="BW269" s="300"/>
      <c r="BX269" s="300"/>
      <c r="BY269" s="300"/>
      <c r="BZ269" s="300"/>
      <c r="CA269" s="300"/>
      <c r="CB269" s="300"/>
      <c r="CC269" s="300"/>
      <c r="CD269" s="300"/>
      <c r="CE269" s="300"/>
      <c r="CF269" s="300"/>
      <c r="CG269" s="300"/>
      <c r="CH269" s="300"/>
      <c r="CI269" s="300"/>
      <c r="CJ269" s="300"/>
      <c r="CK269" s="300"/>
      <c r="CL269" s="300"/>
      <c r="CM269" s="300"/>
      <c r="CN269" s="300"/>
      <c r="CO269" s="300"/>
      <c r="CP269" s="300"/>
      <c r="CQ269" s="300"/>
      <c r="CR269" s="300"/>
      <c r="CS269" s="300"/>
      <c r="CT269" s="300"/>
      <c r="CU269" s="300"/>
      <c r="CV269" s="300"/>
      <c r="CW269" s="300"/>
      <c r="CX269" s="300"/>
      <c r="CY269" s="300"/>
      <c r="CZ269" s="300"/>
      <c r="DA269" s="300"/>
      <c r="DB269" s="300"/>
      <c r="DC269" s="300"/>
      <c r="DD269" s="300"/>
      <c r="DE269" s="300"/>
      <c r="DF269" s="1"/>
      <c r="DG269" s="271"/>
      <c r="DH269" s="271"/>
      <c r="DI269" s="271"/>
      <c r="DJ269" s="271"/>
      <c r="DK269" s="271"/>
      <c r="DL269" s="271"/>
      <c r="DM269" s="271"/>
      <c r="DN269" s="271"/>
      <c r="DO269" s="271"/>
      <c r="DP269" s="271"/>
      <c r="DQ269" s="271"/>
      <c r="DR269" s="271"/>
      <c r="DS269" s="271"/>
      <c r="DT269" s="271"/>
      <c r="DU269" s="271"/>
      <c r="DV269" s="271"/>
      <c r="DW269" s="271"/>
      <c r="DX269" s="271"/>
      <c r="DY269" s="271"/>
      <c r="DZ269" s="271"/>
      <c r="EA269" s="271"/>
      <c r="EB269" s="271"/>
      <c r="EC269" s="271"/>
      <c r="ED269" s="271"/>
      <c r="EE269" s="271"/>
      <c r="EF269" s="271"/>
      <c r="EG269" s="271"/>
      <c r="EH269" s="271"/>
      <c r="EI269" s="271"/>
      <c r="EJ269" s="271"/>
      <c r="EK269" s="271"/>
      <c r="EL269" s="271"/>
      <c r="EM269" s="271"/>
      <c r="EN269" s="271"/>
      <c r="EO269" s="271"/>
      <c r="EP269" s="271"/>
      <c r="EQ269" s="271"/>
      <c r="ER269" s="271"/>
      <c r="ES269" s="271"/>
      <c r="ET269" s="271"/>
      <c r="EU269" s="271"/>
      <c r="EV269" s="271"/>
      <c r="EW269" s="271"/>
      <c r="EX269" s="271"/>
      <c r="EY269" s="271"/>
      <c r="EZ269" s="271"/>
      <c r="FA269" s="271"/>
      <c r="FB269" s="271"/>
      <c r="FC269" s="271"/>
      <c r="FD269" s="271"/>
      <c r="FE269" s="291"/>
    </row>
    <row r="270" spans="1:165">
      <c r="A270" s="1" t="s">
        <v>708</v>
      </c>
      <c r="B270" s="2"/>
      <c r="C270" s="37" t="s">
        <v>565</v>
      </c>
      <c r="D270" s="1">
        <v>1</v>
      </c>
      <c r="E270" s="1">
        <v>6</v>
      </c>
      <c r="F270" s="298" t="s">
        <v>495</v>
      </c>
      <c r="G270" s="7">
        <v>1344.0274594227053</v>
      </c>
      <c r="H270" s="7">
        <v>354.16268602072432</v>
      </c>
      <c r="I270" s="7">
        <v>2332.1136255302181</v>
      </c>
      <c r="J270" s="7">
        <v>687.38625300131673</v>
      </c>
      <c r="K270" s="7">
        <v>697.92741035720474</v>
      </c>
      <c r="L270" s="7">
        <v>4796.496591739312</v>
      </c>
      <c r="M270" s="7">
        <v>244.1261970513554</v>
      </c>
      <c r="N270" s="7">
        <v>309.4795587303613</v>
      </c>
      <c r="O270" s="7">
        <v>40374.975441227791</v>
      </c>
      <c r="P270" s="7">
        <v>1063.4130738322519</v>
      </c>
      <c r="Q270" s="7">
        <v>1908.2379055515855</v>
      </c>
      <c r="R270" s="7">
        <v>304.78243635476809</v>
      </c>
      <c r="S270" s="7">
        <v>377.17781331511162</v>
      </c>
      <c r="T270" s="7">
        <v>831.17943366640463</v>
      </c>
      <c r="U270" s="7">
        <v>387.17436454502257</v>
      </c>
      <c r="V270" s="7">
        <v>1998.2329610246275</v>
      </c>
      <c r="W270" s="7">
        <v>414.15068221711226</v>
      </c>
      <c r="X270" s="7">
        <v>636.04853195757858</v>
      </c>
      <c r="Y270" s="7">
        <v>408.07622013668316</v>
      </c>
      <c r="Z270" s="7">
        <v>375.59913425975509</v>
      </c>
      <c r="AA270" s="7">
        <v>287.12209283689896</v>
      </c>
      <c r="AB270" s="7">
        <v>279.33175571633529</v>
      </c>
      <c r="AC270" s="7">
        <v>566.39256879286779</v>
      </c>
      <c r="AD270" s="7">
        <v>268.1392700431893</v>
      </c>
      <c r="AE270" s="7">
        <v>202.51900777630428</v>
      </c>
      <c r="AF270" s="7">
        <v>1531.3883387296496</v>
      </c>
      <c r="AG270" s="7">
        <v>257.11584301830015</v>
      </c>
      <c r="AH270" s="7">
        <v>225.63699136202425</v>
      </c>
      <c r="AI270" s="7">
        <v>711.32224578814237</v>
      </c>
      <c r="AJ270" s="7">
        <v>455.19326866647879</v>
      </c>
      <c r="AK270" s="7">
        <v>1127.131673616582</v>
      </c>
      <c r="AL270" s="7">
        <v>612.16212348458669</v>
      </c>
      <c r="AM270" s="7">
        <v>200.85563321030094</v>
      </c>
      <c r="AN270" s="7">
        <v>253.0442316029843</v>
      </c>
      <c r="AO270" s="7">
        <v>194.46984694056522</v>
      </c>
      <c r="AP270" s="7">
        <v>359.60166275527234</v>
      </c>
      <c r="AQ270" s="7">
        <v>297.06509620954131</v>
      </c>
      <c r="AR270" s="7">
        <v>662.12497141901451</v>
      </c>
      <c r="AS270" s="7">
        <v>1377.4561580635461</v>
      </c>
      <c r="AT270" s="7">
        <v>1147.5142536641197</v>
      </c>
      <c r="AU270" s="7">
        <v>226.11812588118252</v>
      </c>
      <c r="AV270" s="7">
        <v>6817.2962977905945</v>
      </c>
      <c r="AW270" s="7">
        <v>2051.5410339181662</v>
      </c>
      <c r="AX270" s="7">
        <v>3477.756779944094</v>
      </c>
      <c r="AY270" s="7">
        <v>52279.720945454712</v>
      </c>
      <c r="AZ270" s="7">
        <v>6732.0634774788214</v>
      </c>
      <c r="BA270" s="7">
        <v>179532.78473701171</v>
      </c>
      <c r="BB270" s="7">
        <v>2449.6542839318936</v>
      </c>
      <c r="BC270" s="7">
        <v>3969.661954318261</v>
      </c>
      <c r="BD270" s="7">
        <v>3501.7443955480394</v>
      </c>
      <c r="BE270" s="9">
        <f>SUM(G270:BD270)</f>
        <v>331898.69684491609</v>
      </c>
      <c r="BF270" s="7"/>
      <c r="BG270" s="7">
        <f>G270*DG270</f>
        <v>76396.033498713208</v>
      </c>
      <c r="BH270" s="243">
        <f t="shared" ref="BH270:DD275" si="1613">H270*DH270</f>
        <v>19166.394995076258</v>
      </c>
      <c r="BI270" s="243">
        <f t="shared" si="1613"/>
        <v>156862.62320623783</v>
      </c>
      <c r="BJ270" s="243">
        <f t="shared" si="1613"/>
        <v>42734.790300735891</v>
      </c>
      <c r="BK270" s="243">
        <f t="shared" si="1613"/>
        <v>38348.613539051985</v>
      </c>
      <c r="BL270" s="243">
        <f t="shared" si="1613"/>
        <v>406685.41156946018</v>
      </c>
      <c r="BM270" s="243">
        <f t="shared" si="1613"/>
        <v>13356.042512155855</v>
      </c>
      <c r="BN270" s="243">
        <f t="shared" si="1613"/>
        <v>13743.098779678528</v>
      </c>
      <c r="BO270" s="243">
        <f t="shared" si="1613"/>
        <v>1988964.5066901722</v>
      </c>
      <c r="BP270" s="243">
        <f t="shared" si="1613"/>
        <v>58178.88614017974</v>
      </c>
      <c r="BQ270" s="243">
        <f t="shared" si="1613"/>
        <v>108918.33356928689</v>
      </c>
      <c r="BR270" s="243">
        <f t="shared" si="1613"/>
        <v>15591.759043986722</v>
      </c>
      <c r="BS270" s="243">
        <f t="shared" si="1613"/>
        <v>37071.969752414581</v>
      </c>
      <c r="BT270" s="243">
        <f t="shared" si="1613"/>
        <v>58662.758341752196</v>
      </c>
      <c r="BU270" s="243">
        <f t="shared" si="1613"/>
        <v>31131.338943166022</v>
      </c>
      <c r="BV270" s="243">
        <f t="shared" si="1613"/>
        <v>182204.15437445315</v>
      </c>
      <c r="BW270" s="243">
        <f t="shared" si="1613"/>
        <v>37272.918932121669</v>
      </c>
      <c r="BX270" s="243">
        <f t="shared" si="1613"/>
        <v>41426.131117871708</v>
      </c>
      <c r="BY270" s="243">
        <f t="shared" si="1613"/>
        <v>33343.547986854472</v>
      </c>
      <c r="BZ270" s="243">
        <f t="shared" si="1613"/>
        <v>35137.681766101909</v>
      </c>
      <c r="CA270" s="243">
        <f t="shared" si="1613"/>
        <v>18020.3786333684</v>
      </c>
      <c r="CB270" s="243">
        <f t="shared" si="1613"/>
        <v>18722.255756104889</v>
      </c>
      <c r="CC270" s="243">
        <f t="shared" si="1613"/>
        <v>32127.319437863018</v>
      </c>
      <c r="CD270" s="243">
        <f t="shared" si="1613"/>
        <v>16193.921519224326</v>
      </c>
      <c r="CE270" s="243">
        <f t="shared" si="1613"/>
        <v>13190.155386699338</v>
      </c>
      <c r="CF270" s="243">
        <f t="shared" si="1613"/>
        <v>111890.16932689377</v>
      </c>
      <c r="CG270" s="243">
        <f t="shared" si="1613"/>
        <v>14706.096113350557</v>
      </c>
      <c r="CH270" s="243">
        <f t="shared" si="1613"/>
        <v>14161.446017139122</v>
      </c>
      <c r="CI270" s="243">
        <f t="shared" si="1613"/>
        <v>45486.401675581277</v>
      </c>
      <c r="CJ270" s="243">
        <f t="shared" si="1613"/>
        <v>31425.762012431289</v>
      </c>
      <c r="CK270" s="243">
        <f t="shared" si="1613"/>
        <v>87291.877349314149</v>
      </c>
      <c r="CL270" s="243">
        <f t="shared" si="1613"/>
        <v>35013.45898889767</v>
      </c>
      <c r="CM270" s="243">
        <f t="shared" si="1613"/>
        <v>24498.679297231716</v>
      </c>
      <c r="CN270" s="243">
        <f t="shared" si="1613"/>
        <v>27568.027941527718</v>
      </c>
      <c r="CO270" s="243">
        <f t="shared" si="1613"/>
        <v>19850.935103156844</v>
      </c>
      <c r="CP270" s="243">
        <f t="shared" si="1613"/>
        <v>19588.489774805559</v>
      </c>
      <c r="CQ270" s="243">
        <f t="shared" si="1613"/>
        <v>23217.582321734655</v>
      </c>
      <c r="CR270" s="243">
        <f t="shared" si="1613"/>
        <v>41869.970565504518</v>
      </c>
      <c r="CS270" s="243">
        <f t="shared" si="1613"/>
        <v>71771.478490721318</v>
      </c>
      <c r="CT270" s="243">
        <f t="shared" si="1613"/>
        <v>67128.426757258218</v>
      </c>
      <c r="CU270" s="243">
        <f t="shared" si="1613"/>
        <v>13174.128990696032</v>
      </c>
      <c r="CV270" s="243">
        <f t="shared" si="1613"/>
        <v>400419.55425948865</v>
      </c>
      <c r="CW270" s="243">
        <f t="shared" si="1613"/>
        <v>105436.59416507896</v>
      </c>
      <c r="CX270" s="243">
        <f t="shared" si="1613"/>
        <v>245864.01443132519</v>
      </c>
      <c r="CY270" s="243">
        <f t="shared" si="1613"/>
        <v>5429430.590373693</v>
      </c>
      <c r="CZ270" s="243">
        <f t="shared" si="1613"/>
        <v>704728.60305725667</v>
      </c>
      <c r="DA270" s="243">
        <f t="shared" si="1613"/>
        <v>19516767.11226676</v>
      </c>
      <c r="DB270" s="243">
        <f t="shared" si="1613"/>
        <v>203059.94710842395</v>
      </c>
      <c r="DC270" s="243">
        <f t="shared" si="1613"/>
        <v>483715.86435735674</v>
      </c>
      <c r="DD270" s="243">
        <f t="shared" si="1613"/>
        <v>342105.31551290624</v>
      </c>
      <c r="DE270" s="9">
        <f>SUM(BG270:DD270)</f>
        <v>31573621.552051269</v>
      </c>
      <c r="DF270" s="1"/>
      <c r="DG270" s="271">
        <f>DG306</f>
        <v>56.841125501652542</v>
      </c>
      <c r="DH270" s="271">
        <f t="shared" ref="DH270:FD270" si="1614">DH306</f>
        <v>54.11748823803169</v>
      </c>
      <c r="DI270" s="271">
        <f t="shared" si="1614"/>
        <v>67.261998510288834</v>
      </c>
      <c r="DJ270" s="271">
        <f t="shared" si="1614"/>
        <v>62.169981017432463</v>
      </c>
      <c r="DK270" s="271">
        <f t="shared" si="1614"/>
        <v>54.946421318264122</v>
      </c>
      <c r="DL270" s="271">
        <f t="shared" si="1614"/>
        <v>84.788012206631706</v>
      </c>
      <c r="DM270" s="271">
        <f t="shared" si="1614"/>
        <v>54.709583295340572</v>
      </c>
      <c r="DN270" s="271">
        <f t="shared" si="1614"/>
        <v>44.407129298166048</v>
      </c>
      <c r="DO270" s="271">
        <f t="shared" si="1614"/>
        <v>49.262308768098869</v>
      </c>
      <c r="DP270" s="271">
        <f t="shared" si="1614"/>
        <v>54.709583295340572</v>
      </c>
      <c r="DQ270" s="271">
        <f t="shared" si="1614"/>
        <v>57.077963524576099</v>
      </c>
      <c r="DR270" s="271">
        <f t="shared" si="1614"/>
        <v>51.157012951487289</v>
      </c>
      <c r="DS270" s="271">
        <f t="shared" si="1614"/>
        <v>98.287779513274188</v>
      </c>
      <c r="DT270" s="271">
        <f t="shared" si="1614"/>
        <v>70.577730831218574</v>
      </c>
      <c r="DU270" s="271">
        <f t="shared" si="1614"/>
        <v>80.406508782545998</v>
      </c>
      <c r="DV270" s="271">
        <f t="shared" si="1614"/>
        <v>91.182638825567622</v>
      </c>
      <c r="DW270" s="271">
        <f t="shared" si="1614"/>
        <v>89.998448710949859</v>
      </c>
      <c r="DX270" s="271">
        <f t="shared" si="1614"/>
        <v>65.130456303976871</v>
      </c>
      <c r="DY270" s="271">
        <f t="shared" si="1614"/>
        <v>81.709117908625529</v>
      </c>
      <c r="DZ270" s="271">
        <f t="shared" si="1614"/>
        <v>93.551019054803135</v>
      </c>
      <c r="EA270" s="271">
        <f t="shared" si="1614"/>
        <v>62.762076074741344</v>
      </c>
      <c r="EB270" s="271">
        <f t="shared" si="1614"/>
        <v>67.025160487365284</v>
      </c>
      <c r="EC270" s="271">
        <f t="shared" si="1614"/>
        <v>56.72270649019076</v>
      </c>
      <c r="ED270" s="271">
        <f t="shared" si="1614"/>
        <v>60.393695845505825</v>
      </c>
      <c r="EE270" s="271">
        <f t="shared" si="1614"/>
        <v>65.130456303976871</v>
      </c>
      <c r="EF270" s="271">
        <f t="shared" si="1614"/>
        <v>73.064530071915868</v>
      </c>
      <c r="EG270" s="271">
        <f t="shared" si="1614"/>
        <v>57.196382536037866</v>
      </c>
      <c r="EH270" s="271">
        <f t="shared" si="1614"/>
        <v>62.762076074741344</v>
      </c>
      <c r="EI270" s="271">
        <f t="shared" si="1614"/>
        <v>63.946266189359108</v>
      </c>
      <c r="EJ270" s="271">
        <f t="shared" si="1614"/>
        <v>69.038283682215479</v>
      </c>
      <c r="EK270" s="271">
        <f t="shared" si="1614"/>
        <v>77.44603349600159</v>
      </c>
      <c r="EL270" s="271">
        <f t="shared" si="1614"/>
        <v>57.196382536037866</v>
      </c>
      <c r="EM270" s="271">
        <f t="shared" si="1614"/>
        <v>121.97158180562941</v>
      </c>
      <c r="EN270" s="271">
        <f t="shared" si="1614"/>
        <v>108.94549054483403</v>
      </c>
      <c r="EO270" s="271">
        <f t="shared" si="1614"/>
        <v>102.07718788005103</v>
      </c>
      <c r="EP270" s="271">
        <f t="shared" si="1614"/>
        <v>54.472745272417015</v>
      </c>
      <c r="EQ270" s="271">
        <f t="shared" si="1614"/>
        <v>78.156547564772239</v>
      </c>
      <c r="ER270" s="271">
        <f t="shared" si="1614"/>
        <v>63.235752120588451</v>
      </c>
      <c r="ES270" s="271">
        <f t="shared" si="1614"/>
        <v>52.104365043181495</v>
      </c>
      <c r="ET270" s="271">
        <f t="shared" si="1614"/>
        <v>58.498991662117405</v>
      </c>
      <c r="EU270" s="271">
        <f t="shared" si="1614"/>
        <v>58.262153639193855</v>
      </c>
      <c r="EV270" s="271">
        <f t="shared" si="1614"/>
        <v>58.735829685040962</v>
      </c>
      <c r="EW270" s="271">
        <f t="shared" si="1614"/>
        <v>51.393850974410839</v>
      </c>
      <c r="EX270" s="271">
        <f t="shared" si="1614"/>
        <v>70.696149842680356</v>
      </c>
      <c r="EY270" s="271">
        <f t="shared" si="1614"/>
        <v>103.85347305197766</v>
      </c>
      <c r="EZ270" s="271">
        <f t="shared" si="1614"/>
        <v>104.6824061322101</v>
      </c>
      <c r="FA270" s="271">
        <f t="shared" si="1614"/>
        <v>108.70865252191048</v>
      </c>
      <c r="FB270" s="271">
        <f t="shared" si="1614"/>
        <v>82.893308023243293</v>
      </c>
      <c r="FC270" s="271">
        <f t="shared" si="1614"/>
        <v>121.85316279416764</v>
      </c>
      <c r="FD270" s="271">
        <f t="shared" si="1614"/>
        <v>97.695684455965306</v>
      </c>
      <c r="FE270" s="1"/>
    </row>
    <row r="271" spans="1:165">
      <c r="A271" s="1" t="s">
        <v>708</v>
      </c>
      <c r="B271" s="2"/>
      <c r="C271" s="37" t="s">
        <v>307</v>
      </c>
      <c r="D271" s="1">
        <v>2</v>
      </c>
      <c r="E271" s="1">
        <v>6</v>
      </c>
      <c r="F271" s="298" t="s">
        <v>495</v>
      </c>
      <c r="G271" s="7">
        <v>0</v>
      </c>
      <c r="H271" s="7">
        <v>0</v>
      </c>
      <c r="I271" s="7">
        <v>0</v>
      </c>
      <c r="J271" s="7">
        <v>0</v>
      </c>
      <c r="K271" s="7">
        <v>0</v>
      </c>
      <c r="L271" s="7">
        <v>0</v>
      </c>
      <c r="M271" s="7">
        <v>0</v>
      </c>
      <c r="N271" s="7">
        <v>0</v>
      </c>
      <c r="O271" s="7">
        <v>2141.9828202543486</v>
      </c>
      <c r="P271" s="7">
        <v>0</v>
      </c>
      <c r="Q271" s="7">
        <v>0</v>
      </c>
      <c r="R271" s="7">
        <v>0</v>
      </c>
      <c r="S271" s="7">
        <v>0</v>
      </c>
      <c r="T271" s="7">
        <v>0</v>
      </c>
      <c r="U271" s="7">
        <v>0</v>
      </c>
      <c r="V271" s="7">
        <v>0</v>
      </c>
      <c r="W271" s="7">
        <v>0</v>
      </c>
      <c r="X271" s="7">
        <v>0</v>
      </c>
      <c r="Y271" s="7">
        <v>0</v>
      </c>
      <c r="Z271" s="7">
        <v>0</v>
      </c>
      <c r="AA271" s="7">
        <v>0</v>
      </c>
      <c r="AB271" s="7">
        <v>0</v>
      </c>
      <c r="AC271" s="7">
        <v>0</v>
      </c>
      <c r="AD271" s="7">
        <v>0</v>
      </c>
      <c r="AE271" s="7">
        <v>0</v>
      </c>
      <c r="AF271" s="7">
        <v>0</v>
      </c>
      <c r="AG271" s="7">
        <v>0</v>
      </c>
      <c r="AH271" s="7">
        <v>0</v>
      </c>
      <c r="AI271" s="7">
        <v>0</v>
      </c>
      <c r="AJ271" s="7">
        <v>0</v>
      </c>
      <c r="AK271" s="7">
        <v>0</v>
      </c>
      <c r="AL271" s="7">
        <v>0</v>
      </c>
      <c r="AM271" s="7">
        <v>0</v>
      </c>
      <c r="AN271" s="7">
        <v>0</v>
      </c>
      <c r="AO271" s="7">
        <v>0</v>
      </c>
      <c r="AP271" s="7">
        <v>14.024586635993842</v>
      </c>
      <c r="AQ271" s="7">
        <v>0</v>
      </c>
      <c r="AR271" s="7">
        <v>27.608813067101778</v>
      </c>
      <c r="AS271" s="7">
        <v>0</v>
      </c>
      <c r="AT271" s="7">
        <v>290.92971538952372</v>
      </c>
      <c r="AU271" s="7">
        <v>1.3369998753514665</v>
      </c>
      <c r="AV271" s="7">
        <v>111.37691690640531</v>
      </c>
      <c r="AW271" s="7">
        <v>0</v>
      </c>
      <c r="AX271" s="7">
        <v>537.71695803868693</v>
      </c>
      <c r="AY271" s="7">
        <v>1837.2769354768016</v>
      </c>
      <c r="AZ271" s="7">
        <v>0</v>
      </c>
      <c r="BA271" s="7">
        <v>0</v>
      </c>
      <c r="BB271" s="7">
        <v>0</v>
      </c>
      <c r="BC271" s="7">
        <v>0</v>
      </c>
      <c r="BD271" s="7">
        <v>6671.0262628518758</v>
      </c>
      <c r="BE271" s="9">
        <f t="shared" ref="BE271:BE275" si="1615">SUM(G271:BD271)</f>
        <v>11633.280008496089</v>
      </c>
      <c r="BF271" s="7"/>
      <c r="BG271" s="243">
        <f t="shared" ref="BG271:BG275" si="1616">G271*DG271</f>
        <v>0</v>
      </c>
      <c r="BH271" s="243">
        <f t="shared" si="1613"/>
        <v>0</v>
      </c>
      <c r="BI271" s="243">
        <f t="shared" si="1613"/>
        <v>0</v>
      </c>
      <c r="BJ271" s="243">
        <f t="shared" si="1613"/>
        <v>0</v>
      </c>
      <c r="BK271" s="243">
        <f t="shared" si="1613"/>
        <v>0</v>
      </c>
      <c r="BL271" s="243">
        <f t="shared" si="1613"/>
        <v>0</v>
      </c>
      <c r="BM271" s="243">
        <f t="shared" si="1613"/>
        <v>0</v>
      </c>
      <c r="BN271" s="243">
        <f t="shared" si="1613"/>
        <v>0</v>
      </c>
      <c r="BO271" s="243">
        <f t="shared" si="1613"/>
        <v>105519.01906733293</v>
      </c>
      <c r="BP271" s="243">
        <f t="shared" si="1613"/>
        <v>0</v>
      </c>
      <c r="BQ271" s="243">
        <f t="shared" si="1613"/>
        <v>0</v>
      </c>
      <c r="BR271" s="243">
        <f t="shared" si="1613"/>
        <v>0</v>
      </c>
      <c r="BS271" s="243">
        <f t="shared" si="1613"/>
        <v>0</v>
      </c>
      <c r="BT271" s="243">
        <f t="shared" si="1613"/>
        <v>0</v>
      </c>
      <c r="BU271" s="243">
        <f t="shared" si="1613"/>
        <v>0</v>
      </c>
      <c r="BV271" s="243">
        <f t="shared" si="1613"/>
        <v>0</v>
      </c>
      <c r="BW271" s="243">
        <f t="shared" si="1613"/>
        <v>0</v>
      </c>
      <c r="BX271" s="243">
        <f t="shared" si="1613"/>
        <v>0</v>
      </c>
      <c r="BY271" s="243">
        <f t="shared" si="1613"/>
        <v>0</v>
      </c>
      <c r="BZ271" s="243">
        <f t="shared" si="1613"/>
        <v>0</v>
      </c>
      <c r="CA271" s="243">
        <f t="shared" si="1613"/>
        <v>0</v>
      </c>
      <c r="CB271" s="243">
        <f t="shared" si="1613"/>
        <v>0</v>
      </c>
      <c r="CC271" s="243">
        <f t="shared" si="1613"/>
        <v>0</v>
      </c>
      <c r="CD271" s="243">
        <f t="shared" si="1613"/>
        <v>0</v>
      </c>
      <c r="CE271" s="243">
        <f t="shared" si="1613"/>
        <v>0</v>
      </c>
      <c r="CF271" s="243">
        <f t="shared" si="1613"/>
        <v>0</v>
      </c>
      <c r="CG271" s="243">
        <f t="shared" si="1613"/>
        <v>0</v>
      </c>
      <c r="CH271" s="243">
        <f t="shared" si="1613"/>
        <v>0</v>
      </c>
      <c r="CI271" s="243">
        <f t="shared" si="1613"/>
        <v>0</v>
      </c>
      <c r="CJ271" s="243">
        <f t="shared" si="1613"/>
        <v>0</v>
      </c>
      <c r="CK271" s="243">
        <f t="shared" si="1613"/>
        <v>0</v>
      </c>
      <c r="CL271" s="243">
        <f t="shared" si="1613"/>
        <v>0</v>
      </c>
      <c r="CM271" s="243">
        <f t="shared" si="1613"/>
        <v>0</v>
      </c>
      <c r="CN271" s="243">
        <f t="shared" si="1613"/>
        <v>0</v>
      </c>
      <c r="CO271" s="243">
        <f t="shared" si="1613"/>
        <v>0</v>
      </c>
      <c r="CP271" s="243">
        <f t="shared" si="1613"/>
        <v>763.95773537343644</v>
      </c>
      <c r="CQ271" s="243">
        <f t="shared" si="1613"/>
        <v>0</v>
      </c>
      <c r="CR271" s="243">
        <f t="shared" si="1613"/>
        <v>1745.8640594549113</v>
      </c>
      <c r="CS271" s="243">
        <f t="shared" si="1613"/>
        <v>0</v>
      </c>
      <c r="CT271" s="243">
        <f t="shared" si="1613"/>
        <v>17019.094994833937</v>
      </c>
      <c r="CU271" s="243">
        <f t="shared" si="1613"/>
        <v>77.896492153310177</v>
      </c>
      <c r="CV271" s="243">
        <f t="shared" si="1613"/>
        <v>6541.8156222595817</v>
      </c>
      <c r="CW271" s="243">
        <f t="shared" si="1613"/>
        <v>0</v>
      </c>
      <c r="CX271" s="243">
        <f t="shared" si="1613"/>
        <v>38014.518638453279</v>
      </c>
      <c r="CY271" s="243">
        <f t="shared" si="1613"/>
        <v>190807.5907075601</v>
      </c>
      <c r="CZ271" s="243">
        <f t="shared" si="1613"/>
        <v>0</v>
      </c>
      <c r="DA271" s="243">
        <f t="shared" si="1613"/>
        <v>0</v>
      </c>
      <c r="DB271" s="243">
        <f t="shared" si="1613"/>
        <v>0</v>
      </c>
      <c r="DC271" s="243">
        <f t="shared" si="1613"/>
        <v>0</v>
      </c>
      <c r="DD271" s="243">
        <f t="shared" si="1613"/>
        <v>651730.47677303432</v>
      </c>
      <c r="DE271" s="9">
        <f t="shared" ref="DE271:DE273" si="1617">SUM(BG271:DD271)</f>
        <v>1012220.2340904558</v>
      </c>
      <c r="DF271" s="1"/>
      <c r="DG271" s="271">
        <f>DG270</f>
        <v>56.841125501652542</v>
      </c>
      <c r="DH271" s="271">
        <f t="shared" ref="DH271:FD271" si="1618">DH270</f>
        <v>54.11748823803169</v>
      </c>
      <c r="DI271" s="271">
        <f t="shared" si="1618"/>
        <v>67.261998510288834</v>
      </c>
      <c r="DJ271" s="271">
        <f t="shared" si="1618"/>
        <v>62.169981017432463</v>
      </c>
      <c r="DK271" s="271">
        <f t="shared" si="1618"/>
        <v>54.946421318264122</v>
      </c>
      <c r="DL271" s="271">
        <f t="shared" si="1618"/>
        <v>84.788012206631706</v>
      </c>
      <c r="DM271" s="271">
        <f t="shared" si="1618"/>
        <v>54.709583295340572</v>
      </c>
      <c r="DN271" s="271">
        <f t="shared" si="1618"/>
        <v>44.407129298166048</v>
      </c>
      <c r="DO271" s="271">
        <f t="shared" si="1618"/>
        <v>49.262308768098869</v>
      </c>
      <c r="DP271" s="271">
        <f t="shared" si="1618"/>
        <v>54.709583295340572</v>
      </c>
      <c r="DQ271" s="271">
        <f t="shared" si="1618"/>
        <v>57.077963524576099</v>
      </c>
      <c r="DR271" s="271">
        <f t="shared" si="1618"/>
        <v>51.157012951487289</v>
      </c>
      <c r="DS271" s="271">
        <f t="shared" si="1618"/>
        <v>98.287779513274188</v>
      </c>
      <c r="DT271" s="271">
        <f t="shared" si="1618"/>
        <v>70.577730831218574</v>
      </c>
      <c r="DU271" s="271">
        <f t="shared" si="1618"/>
        <v>80.406508782545998</v>
      </c>
      <c r="DV271" s="271">
        <f t="shared" si="1618"/>
        <v>91.182638825567622</v>
      </c>
      <c r="DW271" s="271">
        <f t="shared" si="1618"/>
        <v>89.998448710949859</v>
      </c>
      <c r="DX271" s="271">
        <f t="shared" si="1618"/>
        <v>65.130456303976871</v>
      </c>
      <c r="DY271" s="271">
        <f t="shared" si="1618"/>
        <v>81.709117908625529</v>
      </c>
      <c r="DZ271" s="271">
        <f t="shared" si="1618"/>
        <v>93.551019054803135</v>
      </c>
      <c r="EA271" s="271">
        <f t="shared" si="1618"/>
        <v>62.762076074741344</v>
      </c>
      <c r="EB271" s="271">
        <f t="shared" si="1618"/>
        <v>67.025160487365284</v>
      </c>
      <c r="EC271" s="271">
        <f t="shared" si="1618"/>
        <v>56.72270649019076</v>
      </c>
      <c r="ED271" s="271">
        <f t="shared" si="1618"/>
        <v>60.393695845505825</v>
      </c>
      <c r="EE271" s="271">
        <f t="shared" si="1618"/>
        <v>65.130456303976871</v>
      </c>
      <c r="EF271" s="271">
        <f t="shared" si="1618"/>
        <v>73.064530071915868</v>
      </c>
      <c r="EG271" s="271">
        <f t="shared" si="1618"/>
        <v>57.196382536037866</v>
      </c>
      <c r="EH271" s="271">
        <f t="shared" si="1618"/>
        <v>62.762076074741344</v>
      </c>
      <c r="EI271" s="271">
        <f t="shared" si="1618"/>
        <v>63.946266189359108</v>
      </c>
      <c r="EJ271" s="271">
        <f t="shared" si="1618"/>
        <v>69.038283682215479</v>
      </c>
      <c r="EK271" s="271">
        <f t="shared" si="1618"/>
        <v>77.44603349600159</v>
      </c>
      <c r="EL271" s="271">
        <f t="shared" si="1618"/>
        <v>57.196382536037866</v>
      </c>
      <c r="EM271" s="271">
        <f t="shared" si="1618"/>
        <v>121.97158180562941</v>
      </c>
      <c r="EN271" s="271">
        <f t="shared" si="1618"/>
        <v>108.94549054483403</v>
      </c>
      <c r="EO271" s="271">
        <f t="shared" si="1618"/>
        <v>102.07718788005103</v>
      </c>
      <c r="EP271" s="271">
        <f t="shared" si="1618"/>
        <v>54.472745272417015</v>
      </c>
      <c r="EQ271" s="271">
        <f t="shared" si="1618"/>
        <v>78.156547564772239</v>
      </c>
      <c r="ER271" s="271">
        <f t="shared" si="1618"/>
        <v>63.235752120588451</v>
      </c>
      <c r="ES271" s="271">
        <f t="shared" si="1618"/>
        <v>52.104365043181495</v>
      </c>
      <c r="ET271" s="271">
        <f t="shared" si="1618"/>
        <v>58.498991662117405</v>
      </c>
      <c r="EU271" s="271">
        <f t="shared" si="1618"/>
        <v>58.262153639193855</v>
      </c>
      <c r="EV271" s="271">
        <f t="shared" si="1618"/>
        <v>58.735829685040962</v>
      </c>
      <c r="EW271" s="271">
        <f t="shared" si="1618"/>
        <v>51.393850974410839</v>
      </c>
      <c r="EX271" s="271">
        <f t="shared" si="1618"/>
        <v>70.696149842680356</v>
      </c>
      <c r="EY271" s="271">
        <f t="shared" si="1618"/>
        <v>103.85347305197766</v>
      </c>
      <c r="EZ271" s="271">
        <f t="shared" si="1618"/>
        <v>104.6824061322101</v>
      </c>
      <c r="FA271" s="271">
        <f t="shared" si="1618"/>
        <v>108.70865252191048</v>
      </c>
      <c r="FB271" s="271">
        <f t="shared" si="1618"/>
        <v>82.893308023243293</v>
      </c>
      <c r="FC271" s="271">
        <f t="shared" si="1618"/>
        <v>121.85316279416764</v>
      </c>
      <c r="FD271" s="271">
        <f t="shared" si="1618"/>
        <v>97.695684455965306</v>
      </c>
      <c r="FE271" s="1"/>
    </row>
    <row r="272" spans="1:165">
      <c r="A272" s="1" t="s">
        <v>708</v>
      </c>
      <c r="B272" s="2"/>
      <c r="C272" s="37" t="s">
        <v>746</v>
      </c>
      <c r="D272" s="1">
        <v>3</v>
      </c>
      <c r="E272" s="1">
        <v>6</v>
      </c>
      <c r="F272" s="298" t="s">
        <v>495</v>
      </c>
      <c r="G272" s="7">
        <v>0</v>
      </c>
      <c r="H272" s="7">
        <v>0</v>
      </c>
      <c r="I272" s="7">
        <v>200.35875751703861</v>
      </c>
      <c r="J272" s="7">
        <v>0</v>
      </c>
      <c r="K272" s="7">
        <v>12.450233876214952</v>
      </c>
      <c r="L272" s="7">
        <v>458.53477915628355</v>
      </c>
      <c r="M272" s="7">
        <v>19.104444986218653</v>
      </c>
      <c r="N272" s="7">
        <v>72.524306545495847</v>
      </c>
      <c r="O272" s="7">
        <v>220.61639097628074</v>
      </c>
      <c r="P272" s="7">
        <v>369.43260257024849</v>
      </c>
      <c r="Q272" s="7">
        <v>139.68192255437549</v>
      </c>
      <c r="R272" s="7">
        <v>80.422327807136298</v>
      </c>
      <c r="S272" s="7">
        <v>140.80828859115752</v>
      </c>
      <c r="T272" s="7">
        <v>126.95858942107714</v>
      </c>
      <c r="U272" s="7">
        <v>51.495407739750192</v>
      </c>
      <c r="V272" s="7">
        <v>1121.2235691556186</v>
      </c>
      <c r="W272" s="7">
        <v>272.95262647191771</v>
      </c>
      <c r="X272" s="7">
        <v>0</v>
      </c>
      <c r="Y272" s="7">
        <v>104.33128077144806</v>
      </c>
      <c r="Z272" s="7">
        <v>13.495891018767907</v>
      </c>
      <c r="AA272" s="7">
        <v>161.76914598814449</v>
      </c>
      <c r="AB272" s="7">
        <v>37.946484696129517</v>
      </c>
      <c r="AC272" s="7">
        <v>280.47913919730274</v>
      </c>
      <c r="AD272" s="7">
        <v>56.0431699268795</v>
      </c>
      <c r="AE272" s="7">
        <v>31.439147327819256</v>
      </c>
      <c r="AF272" s="7">
        <v>183.58868109268712</v>
      </c>
      <c r="AG272" s="7">
        <v>29.446289809538996</v>
      </c>
      <c r="AH272" s="7">
        <v>81.166081398001694</v>
      </c>
      <c r="AI272" s="7">
        <v>147.88294279098375</v>
      </c>
      <c r="AJ272" s="7">
        <v>30.153088686974115</v>
      </c>
      <c r="AK272" s="7">
        <v>99.184230743913986</v>
      </c>
      <c r="AL272" s="7">
        <v>156.35297904333322</v>
      </c>
      <c r="AM272" s="7">
        <v>191.36100894016624</v>
      </c>
      <c r="AN272" s="7">
        <v>155.03805251005681</v>
      </c>
      <c r="AO272" s="7">
        <v>100.58203299300573</v>
      </c>
      <c r="AP272" s="7">
        <v>215.05715863271749</v>
      </c>
      <c r="AQ272" s="7">
        <v>112.97755730847732</v>
      </c>
      <c r="AR272" s="7">
        <v>481.42845764307873</v>
      </c>
      <c r="AS272" s="7">
        <v>365.8682751874727</v>
      </c>
      <c r="AT272" s="7">
        <v>0</v>
      </c>
      <c r="AU272" s="7">
        <v>106.88929086272083</v>
      </c>
      <c r="AV272" s="7">
        <v>234.05425766104753</v>
      </c>
      <c r="AW272" s="7">
        <v>737.74837698156568</v>
      </c>
      <c r="AX272" s="7">
        <v>317.21593404119085</v>
      </c>
      <c r="AY272" s="7">
        <v>440.12821963471862</v>
      </c>
      <c r="AZ272" s="7">
        <v>0</v>
      </c>
      <c r="BA272" s="7">
        <v>616.21496407692371</v>
      </c>
      <c r="BB272" s="7">
        <v>290.81177127866408</v>
      </c>
      <c r="BC272" s="7">
        <v>667.77389443847164</v>
      </c>
      <c r="BD272" s="7">
        <v>630.99763456455094</v>
      </c>
      <c r="BE272" s="9">
        <f t="shared" si="1615"/>
        <v>10363.989686615565</v>
      </c>
      <c r="BF272" s="7"/>
      <c r="BG272" s="243">
        <f t="shared" si="1616"/>
        <v>0</v>
      </c>
      <c r="BH272" s="243">
        <f t="shared" si="1613"/>
        <v>0</v>
      </c>
      <c r="BI272" s="243">
        <f t="shared" si="1613"/>
        <v>171218.64392844468</v>
      </c>
      <c r="BJ272" s="243">
        <f t="shared" si="1613"/>
        <v>0</v>
      </c>
      <c r="BK272" s="243">
        <f t="shared" si="1613"/>
        <v>10347.012841905263</v>
      </c>
      <c r="BL272" s="243">
        <f t="shared" si="1613"/>
        <v>679956.97096160182</v>
      </c>
      <c r="BM272" s="243">
        <f t="shared" si="1613"/>
        <v>14119.070574346755</v>
      </c>
      <c r="BN272" s="243">
        <f t="shared" si="1613"/>
        <v>48093.166935793779</v>
      </c>
      <c r="BO272" s="243">
        <f t="shared" si="1613"/>
        <v>237858.13184259096</v>
      </c>
      <c r="BP272" s="243">
        <f t="shared" si="1613"/>
        <v>324155.38131159707</v>
      </c>
      <c r="BQ272" s="243">
        <f t="shared" si="1613"/>
        <v>106741.90163085921</v>
      </c>
      <c r="BR272" s="243">
        <f t="shared" si="1613"/>
        <v>63995.935530637216</v>
      </c>
      <c r="BS272" s="243">
        <f t="shared" si="1613"/>
        <v>118533.98999602186</v>
      </c>
      <c r="BT272" s="243">
        <f t="shared" si="1613"/>
        <v>104739.00141288024</v>
      </c>
      <c r="BU272" s="243">
        <f t="shared" si="1613"/>
        <v>41474.543753468926</v>
      </c>
      <c r="BV272" s="243">
        <f t="shared" si="1613"/>
        <v>1308843.2453462349</v>
      </c>
      <c r="BW272" s="243">
        <f t="shared" si="1613"/>
        <v>204247.69460109697</v>
      </c>
      <c r="BX272" s="243">
        <f t="shared" si="1613"/>
        <v>0</v>
      </c>
      <c r="BY272" s="243">
        <f t="shared" si="1613"/>
        <v>95139.109767097107</v>
      </c>
      <c r="BZ272" s="243">
        <f t="shared" si="1613"/>
        <v>11159.366418156564</v>
      </c>
      <c r="CA272" s="243">
        <f t="shared" si="1613"/>
        <v>111280.58809369578</v>
      </c>
      <c r="CB272" s="243">
        <f t="shared" si="1613"/>
        <v>28934.605978441392</v>
      </c>
      <c r="CC272" s="243">
        <f t="shared" si="1613"/>
        <v>297467.92099329468</v>
      </c>
      <c r="CD272" s="243">
        <f t="shared" si="1613"/>
        <v>37139.67922802479</v>
      </c>
      <c r="CE272" s="243">
        <f t="shared" si="1613"/>
        <v>24190.385126956066</v>
      </c>
      <c r="CF272" s="243">
        <f t="shared" si="1613"/>
        <v>147220.60598830847</v>
      </c>
      <c r="CG272" s="243">
        <f t="shared" si="1613"/>
        <v>21394.161077646699</v>
      </c>
      <c r="CH272" s="243">
        <f t="shared" si="1613"/>
        <v>56024.987259339061</v>
      </c>
      <c r="CI272" s="243">
        <f t="shared" si="1613"/>
        <v>154506.44600956951</v>
      </c>
      <c r="CJ272" s="243">
        <f t="shared" si="1613"/>
        <v>29034.957854932134</v>
      </c>
      <c r="CK272" s="243">
        <f t="shared" si="1613"/>
        <v>90805.386749326673</v>
      </c>
      <c r="CL272" s="243">
        <f t="shared" si="1613"/>
        <v>139473.77632970945</v>
      </c>
      <c r="CM272" s="243">
        <f t="shared" si="1613"/>
        <v>204563.49715302436</v>
      </c>
      <c r="CN272" s="243">
        <f t="shared" si="1613"/>
        <v>171188.39078404813</v>
      </c>
      <c r="CO272" s="243">
        <f t="shared" si="1613"/>
        <v>104405.05985766739</v>
      </c>
      <c r="CP272" s="243">
        <f t="shared" si="1613"/>
        <v>223736.7506845062</v>
      </c>
      <c r="CQ272" s="243">
        <f t="shared" si="1613"/>
        <v>86975.029920631117</v>
      </c>
      <c r="CR272" s="243">
        <f t="shared" si="1613"/>
        <v>444695.6363373014</v>
      </c>
      <c r="CS272" s="243">
        <f t="shared" si="1613"/>
        <v>547829.83164187497</v>
      </c>
      <c r="CT272" s="243">
        <f t="shared" si="1613"/>
        <v>0</v>
      </c>
      <c r="CU272" s="243">
        <f t="shared" si="1613"/>
        <v>88486.578124525884</v>
      </c>
      <c r="CV272" s="243">
        <f t="shared" si="1613"/>
        <v>185171.05480839638</v>
      </c>
      <c r="CW272" s="243">
        <f t="shared" si="1613"/>
        <v>524207.70543469361</v>
      </c>
      <c r="CX272" s="243">
        <f t="shared" si="1613"/>
        <v>199069.96223376048</v>
      </c>
      <c r="CY272" s="243">
        <f t="shared" si="1613"/>
        <v>364306.39528498187</v>
      </c>
      <c r="CZ272" s="243">
        <f t="shared" si="1613"/>
        <v>0</v>
      </c>
      <c r="DA272" s="243">
        <f t="shared" si="1613"/>
        <v>686467.09969476948</v>
      </c>
      <c r="DB272" s="243">
        <f t="shared" si="1613"/>
        <v>343072.77982464666</v>
      </c>
      <c r="DC272" s="243">
        <f t="shared" si="1613"/>
        <v>1105764.8528349795</v>
      </c>
      <c r="DD272" s="243">
        <f t="shared" si="1613"/>
        <v>680569.36574998964</v>
      </c>
      <c r="DE272" s="9">
        <f t="shared" si="1617"/>
        <v>10638606.657911774</v>
      </c>
      <c r="DF272" s="1"/>
      <c r="DG272" s="271">
        <f>DG191</f>
        <v>827.30413123719518</v>
      </c>
      <c r="DH272" s="271">
        <f t="shared" ref="DH272:FD272" si="1619">DH191</f>
        <v>763.61368821557755</v>
      </c>
      <c r="DI272" s="271">
        <f t="shared" si="1619"/>
        <v>854.56031994949944</v>
      </c>
      <c r="DJ272" s="271">
        <f t="shared" si="1619"/>
        <v>1248.4200893559264</v>
      </c>
      <c r="DK272" s="271">
        <f t="shared" si="1619"/>
        <v>831.06975698442886</v>
      </c>
      <c r="DL272" s="271">
        <f t="shared" si="1619"/>
        <v>1482.8907246964802</v>
      </c>
      <c r="DM272" s="271">
        <f t="shared" si="1619"/>
        <v>739.04636248432291</v>
      </c>
      <c r="DN272" s="271">
        <f t="shared" si="1619"/>
        <v>663.13170337759857</v>
      </c>
      <c r="DO272" s="271">
        <f t="shared" si="1619"/>
        <v>1078.1525832691368</v>
      </c>
      <c r="DP272" s="271">
        <f t="shared" si="1619"/>
        <v>877.44118698879083</v>
      </c>
      <c r="DQ272" s="271">
        <f t="shared" si="1619"/>
        <v>764.17835378308632</v>
      </c>
      <c r="DR272" s="271">
        <f t="shared" si="1619"/>
        <v>795.74836087943379</v>
      </c>
      <c r="DS272" s="271">
        <f t="shared" si="1619"/>
        <v>841.81116880264074</v>
      </c>
      <c r="DT272" s="271">
        <f t="shared" si="1619"/>
        <v>824.98554757486863</v>
      </c>
      <c r="DU272" s="271">
        <f t="shared" si="1619"/>
        <v>805.40276451591262</v>
      </c>
      <c r="DV272" s="271">
        <f t="shared" si="1619"/>
        <v>1167.3347594110162</v>
      </c>
      <c r="DW272" s="271">
        <f t="shared" si="1619"/>
        <v>748.28990378706123</v>
      </c>
      <c r="DX272" s="271">
        <f t="shared" si="1619"/>
        <v>796.94320364712314</v>
      </c>
      <c r="DY272" s="271">
        <f t="shared" si="1619"/>
        <v>911.89439124697742</v>
      </c>
      <c r="DZ272" s="271">
        <f t="shared" si="1619"/>
        <v>826.87140868564506</v>
      </c>
      <c r="EA272" s="271">
        <f t="shared" si="1619"/>
        <v>687.89748140137408</v>
      </c>
      <c r="EB272" s="271">
        <f t="shared" si="1619"/>
        <v>762.51084152184137</v>
      </c>
      <c r="EC272" s="271">
        <f t="shared" si="1619"/>
        <v>1060.5705716461187</v>
      </c>
      <c r="ED272" s="271">
        <f t="shared" si="1619"/>
        <v>662.69768959324711</v>
      </c>
      <c r="EE272" s="271">
        <f t="shared" si="1619"/>
        <v>769.43515276417668</v>
      </c>
      <c r="EF272" s="271">
        <f t="shared" si="1619"/>
        <v>801.90458971695671</v>
      </c>
      <c r="EG272" s="271">
        <f t="shared" si="1619"/>
        <v>726.54861498769037</v>
      </c>
      <c r="EH272" s="271">
        <f t="shared" si="1619"/>
        <v>690.25122679777905</v>
      </c>
      <c r="EI272" s="271">
        <f t="shared" si="1619"/>
        <v>1044.7888248203672</v>
      </c>
      <c r="EJ272" s="271">
        <f t="shared" si="1619"/>
        <v>962.91819907242188</v>
      </c>
      <c r="EK272" s="271">
        <f t="shared" si="1619"/>
        <v>915.52241791116137</v>
      </c>
      <c r="EL272" s="271">
        <f t="shared" si="1619"/>
        <v>892.04425258219283</v>
      </c>
      <c r="EM272" s="271">
        <f t="shared" si="1619"/>
        <v>1068.9925721335751</v>
      </c>
      <c r="EN272" s="271">
        <f t="shared" si="1619"/>
        <v>1104.1701570196367</v>
      </c>
      <c r="EO272" s="271">
        <f t="shared" si="1619"/>
        <v>1038.0090434732763</v>
      </c>
      <c r="EP272" s="271">
        <f t="shared" si="1619"/>
        <v>1040.3594658600136</v>
      </c>
      <c r="EQ272" s="271">
        <f t="shared" si="1619"/>
        <v>769.84342724946589</v>
      </c>
      <c r="ER272" s="271">
        <f t="shared" si="1619"/>
        <v>923.70035314154552</v>
      </c>
      <c r="ES272" s="271">
        <f t="shared" si="1619"/>
        <v>1497.341717756655</v>
      </c>
      <c r="ET272" s="271">
        <f t="shared" si="1619"/>
        <v>754.5912159947361</v>
      </c>
      <c r="EU272" s="271">
        <f t="shared" si="1619"/>
        <v>827.83389627095789</v>
      </c>
      <c r="EV272" s="271">
        <f t="shared" si="1619"/>
        <v>791.14585079053427</v>
      </c>
      <c r="EW272" s="271">
        <f t="shared" si="1619"/>
        <v>710.55080809454921</v>
      </c>
      <c r="EX272" s="271">
        <f t="shared" si="1619"/>
        <v>627.55347657886261</v>
      </c>
      <c r="EY272" s="271">
        <f t="shared" si="1619"/>
        <v>827.72787345318477</v>
      </c>
      <c r="EZ272" s="271">
        <f t="shared" si="1619"/>
        <v>900.07221962603319</v>
      </c>
      <c r="FA272" s="271">
        <f t="shared" si="1619"/>
        <v>1114.0058903358213</v>
      </c>
      <c r="FB272" s="271">
        <f t="shared" si="1619"/>
        <v>1179.7073354912604</v>
      </c>
      <c r="FC272" s="271">
        <f t="shared" si="1619"/>
        <v>1655.8970963739346</v>
      </c>
      <c r="FD272" s="271">
        <f t="shared" si="1619"/>
        <v>1078.5608827514036</v>
      </c>
      <c r="FE272" s="1"/>
    </row>
    <row r="273" spans="1:165">
      <c r="A273" s="1" t="s">
        <v>708</v>
      </c>
      <c r="B273" s="2"/>
      <c r="C273" s="37" t="s">
        <v>289</v>
      </c>
      <c r="D273" s="1">
        <v>6</v>
      </c>
      <c r="E273" s="1">
        <v>6</v>
      </c>
      <c r="F273" s="298" t="s">
        <v>495</v>
      </c>
      <c r="G273" s="7">
        <v>449.15120420010999</v>
      </c>
      <c r="H273" s="7">
        <v>184.83876993788647</v>
      </c>
      <c r="I273" s="7">
        <v>451.6223616189219</v>
      </c>
      <c r="J273" s="7">
        <v>270.21975059864826</v>
      </c>
      <c r="K273" s="7">
        <v>309.90900405877522</v>
      </c>
      <c r="L273" s="7">
        <v>14021.655880652137</v>
      </c>
      <c r="M273" s="7">
        <v>171.34262856579056</v>
      </c>
      <c r="N273" s="7">
        <v>509.73789178911807</v>
      </c>
      <c r="O273" s="7">
        <v>3375.3834495735528</v>
      </c>
      <c r="P273" s="7">
        <v>445.70359172765984</v>
      </c>
      <c r="Q273" s="7">
        <v>417.46226238787733</v>
      </c>
      <c r="R273" s="7">
        <v>368.1035009357368</v>
      </c>
      <c r="S273" s="7">
        <v>412.16316737125544</v>
      </c>
      <c r="T273" s="7">
        <v>178.78487419818583</v>
      </c>
      <c r="U273" s="7">
        <v>208.04437372756567</v>
      </c>
      <c r="V273" s="7">
        <v>4611.1229520285669</v>
      </c>
      <c r="W273" s="7">
        <v>281.48950043925726</v>
      </c>
      <c r="X273" s="7">
        <v>218.32194758477991</v>
      </c>
      <c r="Y273" s="7">
        <v>251.75649275128256</v>
      </c>
      <c r="Z273" s="7">
        <v>459.77272849914704</v>
      </c>
      <c r="AA273" s="7">
        <v>89.277131049237425</v>
      </c>
      <c r="AB273" s="7">
        <v>201.24913515386015</v>
      </c>
      <c r="AC273" s="7">
        <v>114.08197880374269</v>
      </c>
      <c r="AD273" s="7">
        <v>243.93416035431426</v>
      </c>
      <c r="AE273" s="7">
        <v>176.63699055589348</v>
      </c>
      <c r="AF273" s="7">
        <v>1128.0429973083424</v>
      </c>
      <c r="AG273" s="7">
        <v>301.85873840063562</v>
      </c>
      <c r="AH273" s="7">
        <v>218.51262710654743</v>
      </c>
      <c r="AI273" s="7">
        <v>271.86337001767356</v>
      </c>
      <c r="AJ273" s="7">
        <v>525.80536361404734</v>
      </c>
      <c r="AK273" s="7">
        <v>1167.4691148455086</v>
      </c>
      <c r="AL273" s="7">
        <v>231.70836237077361</v>
      </c>
      <c r="AM273" s="7">
        <v>782.54189148367732</v>
      </c>
      <c r="AN273" s="7">
        <v>2816.3353166366837</v>
      </c>
      <c r="AO273" s="7">
        <v>788.53092038547925</v>
      </c>
      <c r="AP273" s="7">
        <v>208.89805980866177</v>
      </c>
      <c r="AQ273" s="7">
        <v>168.77620876087539</v>
      </c>
      <c r="AR273" s="7">
        <v>39.542025244487775</v>
      </c>
      <c r="AS273" s="7">
        <v>131.79726723972277</v>
      </c>
      <c r="AT273" s="7">
        <v>0</v>
      </c>
      <c r="AU273" s="7">
        <v>103.31557690458916</v>
      </c>
      <c r="AV273" s="7">
        <v>257.79447996052545</v>
      </c>
      <c r="AW273" s="7">
        <v>1082.6785440730137</v>
      </c>
      <c r="AX273" s="7">
        <v>0</v>
      </c>
      <c r="AY273" s="7">
        <v>4250.7048748905599</v>
      </c>
      <c r="AZ273" s="7">
        <v>0</v>
      </c>
      <c r="BA273" s="7">
        <v>28584.44259517693</v>
      </c>
      <c r="BB273" s="7">
        <v>724.78474853134651</v>
      </c>
      <c r="BC273" s="7">
        <v>2669.7446492903882</v>
      </c>
      <c r="BD273" s="7">
        <v>1061.8272375956121</v>
      </c>
      <c r="BE273" s="9">
        <f t="shared" si="1615"/>
        <v>75938.740698209396</v>
      </c>
      <c r="BF273" s="7"/>
      <c r="BG273" s="243">
        <f t="shared" si="1616"/>
        <v>82302.46665762816</v>
      </c>
      <c r="BH273" s="243">
        <f t="shared" si="1613"/>
        <v>25677.801919771187</v>
      </c>
      <c r="BI273" s="243">
        <f t="shared" si="1613"/>
        <v>82326.240299513272</v>
      </c>
      <c r="BJ273" s="243">
        <f t="shared" si="1613"/>
        <v>54616.815990998788</v>
      </c>
      <c r="BK273" s="243">
        <f t="shared" si="1613"/>
        <v>52173.180833294806</v>
      </c>
      <c r="BL273" s="243">
        <f t="shared" si="1613"/>
        <v>5134309.7338183932</v>
      </c>
      <c r="BM273" s="243">
        <f t="shared" si="1613"/>
        <v>26626.644479123854</v>
      </c>
      <c r="BN273" s="243">
        <f t="shared" si="1613"/>
        <v>62595.813111703697</v>
      </c>
      <c r="BO273" s="243">
        <f t="shared" si="1613"/>
        <v>1076072.2437240486</v>
      </c>
      <c r="BP273" s="243">
        <f t="shared" si="1613"/>
        <v>100818.15244879665</v>
      </c>
      <c r="BQ273" s="243">
        <f t="shared" si="1613"/>
        <v>70091.913854924613</v>
      </c>
      <c r="BR273" s="243">
        <f t="shared" si="1613"/>
        <v>66553.112969181224</v>
      </c>
      <c r="BS273" s="243">
        <f t="shared" si="1613"/>
        <v>67376.312970179133</v>
      </c>
      <c r="BT273" s="243">
        <f t="shared" si="1613"/>
        <v>28265.888610733178</v>
      </c>
      <c r="BU273" s="243">
        <f t="shared" si="1613"/>
        <v>30686.545124815937</v>
      </c>
      <c r="BV273" s="243">
        <f t="shared" si="1613"/>
        <v>942744.08754224051</v>
      </c>
      <c r="BW273" s="243">
        <f t="shared" si="1613"/>
        <v>34566.910653940788</v>
      </c>
      <c r="BX273" s="243">
        <f t="shared" si="1613"/>
        <v>30905.654900101443</v>
      </c>
      <c r="BY273" s="243">
        <f t="shared" si="1613"/>
        <v>49218.394332875745</v>
      </c>
      <c r="BZ273" s="243">
        <f t="shared" si="1613"/>
        <v>72473.975193320541</v>
      </c>
      <c r="CA273" s="243">
        <f t="shared" si="1613"/>
        <v>9284.8216291206918</v>
      </c>
      <c r="CB273" s="243">
        <f t="shared" si="1613"/>
        <v>23123.525629178534</v>
      </c>
      <c r="CC273" s="243">
        <f t="shared" si="1613"/>
        <v>29513.007916528233</v>
      </c>
      <c r="CD273" s="243">
        <f t="shared" si="1613"/>
        <v>22661.483496915796</v>
      </c>
      <c r="CE273" s="243">
        <f t="shared" si="1613"/>
        <v>20062.429387338379</v>
      </c>
      <c r="CF273" s="243">
        <f t="shared" si="1613"/>
        <v>183081.37846314398</v>
      </c>
      <c r="CG273" s="243">
        <f t="shared" si="1613"/>
        <v>38004.015164640026</v>
      </c>
      <c r="CH273" s="243">
        <f t="shared" si="1613"/>
        <v>22681.610693659622</v>
      </c>
      <c r="CI273" s="243">
        <f t="shared" si="1613"/>
        <v>78378.209576095294</v>
      </c>
      <c r="CJ273" s="243">
        <f t="shared" si="1613"/>
        <v>73507.589833243823</v>
      </c>
      <c r="CK273" s="243">
        <f t="shared" si="1613"/>
        <v>248670.92146209333</v>
      </c>
      <c r="CL273" s="243">
        <f t="shared" si="1613"/>
        <v>22776.932021047047</v>
      </c>
      <c r="CM273" s="243">
        <f t="shared" si="1613"/>
        <v>193373.92680453151</v>
      </c>
      <c r="CN273" s="243">
        <f t="shared" si="1613"/>
        <v>835775.66856510227</v>
      </c>
      <c r="CO273" s="243">
        <f t="shared" si="1613"/>
        <v>200894.02258660857</v>
      </c>
      <c r="CP273" s="243">
        <f t="shared" si="1613"/>
        <v>45021.70984996279</v>
      </c>
      <c r="CQ273" s="243">
        <f t="shared" si="1613"/>
        <v>22616.011973957302</v>
      </c>
      <c r="CR273" s="243">
        <f t="shared" si="1613"/>
        <v>6793.7153572554444</v>
      </c>
      <c r="CS273" s="243">
        <f t="shared" si="1613"/>
        <v>34231.704220173197</v>
      </c>
      <c r="CT273" s="243">
        <f t="shared" si="1613"/>
        <v>0</v>
      </c>
      <c r="CU273" s="243">
        <f t="shared" si="1613"/>
        <v>15559.325881831128</v>
      </c>
      <c r="CV273" s="243">
        <f t="shared" si="1613"/>
        <v>36117.006642469612</v>
      </c>
      <c r="CW273" s="243">
        <f t="shared" si="1613"/>
        <v>120177.31839210451</v>
      </c>
      <c r="CX273" s="243">
        <f t="shared" si="1613"/>
        <v>0</v>
      </c>
      <c r="CY273" s="243">
        <f t="shared" si="1613"/>
        <v>763426.59553034452</v>
      </c>
      <c r="CZ273" s="243">
        <f t="shared" si="1613"/>
        <v>0</v>
      </c>
      <c r="DA273" s="243">
        <f t="shared" si="1613"/>
        <v>8509588.5605841726</v>
      </c>
      <c r="DB273" s="243">
        <f t="shared" si="1613"/>
        <v>244397.41720477003</v>
      </c>
      <c r="DC273" s="243">
        <f t="shared" si="1613"/>
        <v>835096.12629803352</v>
      </c>
      <c r="DD273" s="243">
        <f t="shared" si="1613"/>
        <v>309097.90886408271</v>
      </c>
      <c r="DE273" s="9">
        <f t="shared" si="1617"/>
        <v>21034314.833463989</v>
      </c>
      <c r="DF273" s="1"/>
      <c r="DG273" s="221">
        <v>183.24</v>
      </c>
      <c r="DH273" s="221">
        <v>138.91999999999999</v>
      </c>
      <c r="DI273" s="221">
        <v>182.29</v>
      </c>
      <c r="DJ273" s="221">
        <v>202.12</v>
      </c>
      <c r="DK273" s="221">
        <v>168.35</v>
      </c>
      <c r="DL273" s="221">
        <v>366.17</v>
      </c>
      <c r="DM273" s="221">
        <v>155.4</v>
      </c>
      <c r="DN273" s="221">
        <v>122.8</v>
      </c>
      <c r="DO273" s="221">
        <v>318.8</v>
      </c>
      <c r="DP273" s="221">
        <v>226.2</v>
      </c>
      <c r="DQ273" s="221">
        <v>167.9</v>
      </c>
      <c r="DR273" s="221">
        <v>180.8</v>
      </c>
      <c r="DS273" s="221">
        <v>163.47</v>
      </c>
      <c r="DT273" s="221">
        <v>158.1</v>
      </c>
      <c r="DU273" s="221">
        <v>147.5</v>
      </c>
      <c r="DV273" s="221">
        <v>204.45</v>
      </c>
      <c r="DW273" s="221">
        <v>122.8</v>
      </c>
      <c r="DX273" s="221">
        <v>141.56</v>
      </c>
      <c r="DY273" s="221">
        <v>195.5</v>
      </c>
      <c r="DZ273" s="221">
        <v>157.63</v>
      </c>
      <c r="EA273" s="221">
        <v>104</v>
      </c>
      <c r="EB273" s="221">
        <v>114.9</v>
      </c>
      <c r="EC273" s="221">
        <v>258.7</v>
      </c>
      <c r="ED273" s="221">
        <v>92.9</v>
      </c>
      <c r="EE273" s="221">
        <v>113.58</v>
      </c>
      <c r="EF273" s="221">
        <v>162.30000000000001</v>
      </c>
      <c r="EG273" s="221">
        <v>125.9</v>
      </c>
      <c r="EH273" s="221">
        <v>103.8</v>
      </c>
      <c r="EI273" s="221">
        <v>288.3</v>
      </c>
      <c r="EJ273" s="221">
        <v>139.80000000000001</v>
      </c>
      <c r="EK273" s="221">
        <v>213</v>
      </c>
      <c r="EL273" s="221">
        <v>98.3</v>
      </c>
      <c r="EM273" s="221">
        <v>247.11</v>
      </c>
      <c r="EN273" s="221">
        <v>296.76</v>
      </c>
      <c r="EO273" s="221">
        <v>254.77</v>
      </c>
      <c r="EP273" s="221">
        <v>215.52</v>
      </c>
      <c r="EQ273" s="221">
        <v>134</v>
      </c>
      <c r="ER273" s="221">
        <v>171.81</v>
      </c>
      <c r="ES273" s="221">
        <v>259.73</v>
      </c>
      <c r="ET273" s="221">
        <v>125</v>
      </c>
      <c r="EU273" s="221">
        <v>150.6</v>
      </c>
      <c r="EV273" s="221">
        <v>140.1</v>
      </c>
      <c r="EW273" s="221">
        <v>111</v>
      </c>
      <c r="EX273" s="221">
        <v>70.099999999999994</v>
      </c>
      <c r="EY273" s="221">
        <v>179.6</v>
      </c>
      <c r="EZ273" s="221">
        <v>204.9</v>
      </c>
      <c r="FA273" s="221">
        <v>297.7</v>
      </c>
      <c r="FB273" s="221">
        <v>337.2</v>
      </c>
      <c r="FC273" s="221">
        <v>312.8</v>
      </c>
      <c r="FD273" s="221">
        <v>291.10000000000002</v>
      </c>
      <c r="FE273" s="1"/>
    </row>
    <row r="274" spans="1:165">
      <c r="A274" s="1" t="s">
        <v>412</v>
      </c>
      <c r="B274" s="2" t="s">
        <v>415</v>
      </c>
      <c r="C274" s="37" t="s">
        <v>486</v>
      </c>
      <c r="D274" s="37" t="s">
        <v>486</v>
      </c>
      <c r="E274" s="1">
        <v>6</v>
      </c>
      <c r="F274" s="298" t="s">
        <v>495</v>
      </c>
      <c r="G274" s="7">
        <v>11</v>
      </c>
      <c r="H274" s="7">
        <v>155</v>
      </c>
      <c r="I274" s="7">
        <v>223</v>
      </c>
      <c r="J274" s="7">
        <v>5</v>
      </c>
      <c r="K274" s="7">
        <v>688</v>
      </c>
      <c r="L274" s="7">
        <v>748</v>
      </c>
      <c r="M274" s="7">
        <v>45</v>
      </c>
      <c r="N274" s="7">
        <v>6</v>
      </c>
      <c r="O274" s="7">
        <v>21</v>
      </c>
      <c r="P274" s="7">
        <v>2</v>
      </c>
      <c r="Q274" s="7">
        <v>94</v>
      </c>
      <c r="R274" s="7">
        <v>79</v>
      </c>
      <c r="S274" s="7">
        <v>42</v>
      </c>
      <c r="T274" s="7">
        <v>24</v>
      </c>
      <c r="U274" s="7">
        <v>607</v>
      </c>
      <c r="V274" s="7">
        <v>377</v>
      </c>
      <c r="W274" s="7">
        <v>140</v>
      </c>
      <c r="X274" s="7">
        <v>0</v>
      </c>
      <c r="Y274" s="7">
        <v>229</v>
      </c>
      <c r="Z274" s="7">
        <v>429</v>
      </c>
      <c r="AA274" s="7">
        <v>31</v>
      </c>
      <c r="AB274" s="7">
        <v>19</v>
      </c>
      <c r="AC274" s="7">
        <v>98</v>
      </c>
      <c r="AD274" s="7">
        <v>153</v>
      </c>
      <c r="AE274" s="7">
        <v>360</v>
      </c>
      <c r="AF274" s="7">
        <v>89</v>
      </c>
      <c r="AG274" s="7">
        <v>17</v>
      </c>
      <c r="AH274" s="7">
        <v>1507</v>
      </c>
      <c r="AI274" s="7">
        <v>105</v>
      </c>
      <c r="AJ274" s="7">
        <v>1079</v>
      </c>
      <c r="AK274" s="7">
        <v>65</v>
      </c>
      <c r="AL274" s="7">
        <v>1237</v>
      </c>
      <c r="AM274" s="7">
        <v>44</v>
      </c>
      <c r="AN274" s="7">
        <v>13735</v>
      </c>
      <c r="AO274" s="7">
        <v>2</v>
      </c>
      <c r="AP274" s="7">
        <v>21</v>
      </c>
      <c r="AQ274" s="7">
        <v>178</v>
      </c>
      <c r="AR274" s="7">
        <v>6</v>
      </c>
      <c r="AS274" s="7">
        <v>0</v>
      </c>
      <c r="AT274" s="7">
        <v>4733</v>
      </c>
      <c r="AU274" s="7">
        <v>19</v>
      </c>
      <c r="AV274" s="7">
        <v>22</v>
      </c>
      <c r="AW274" s="7">
        <v>225</v>
      </c>
      <c r="AX274" s="7">
        <v>6</v>
      </c>
      <c r="AY274" s="7">
        <v>1</v>
      </c>
      <c r="AZ274" s="7">
        <v>279</v>
      </c>
      <c r="BA274" s="7">
        <v>47</v>
      </c>
      <c r="BB274" s="7">
        <v>805</v>
      </c>
      <c r="BC274" s="7">
        <v>7491</v>
      </c>
      <c r="BD274" s="7">
        <v>436</v>
      </c>
      <c r="BE274" s="9">
        <f t="shared" si="1615"/>
        <v>36735</v>
      </c>
      <c r="BF274" s="7"/>
      <c r="BG274" s="243">
        <f t="shared" si="1616"/>
        <v>400.14787643054831</v>
      </c>
      <c r="BH274" s="243">
        <f t="shared" si="1613"/>
        <v>13715.250026455025</v>
      </c>
      <c r="BI274" s="243">
        <f t="shared" si="1613"/>
        <v>95737.95</v>
      </c>
      <c r="BJ274" s="243">
        <f t="shared" si="1613"/>
        <v>2296.08</v>
      </c>
      <c r="BK274" s="243">
        <f t="shared" si="1613"/>
        <v>207340.86571160168</v>
      </c>
      <c r="BL274" s="243">
        <f t="shared" si="1613"/>
        <v>258552.12503906246</v>
      </c>
      <c r="BM274" s="243">
        <f t="shared" si="1613"/>
        <v>11677.654100719423</v>
      </c>
      <c r="BN274" s="243">
        <f t="shared" si="1613"/>
        <v>3733.8295033242075</v>
      </c>
      <c r="BO274" s="243">
        <f t="shared" si="1613"/>
        <v>16864.540111875649</v>
      </c>
      <c r="BP274" s="243">
        <f t="shared" si="1613"/>
        <v>28.800130403776272</v>
      </c>
      <c r="BQ274" s="243">
        <f t="shared" si="1613"/>
        <v>143590.66848471435</v>
      </c>
      <c r="BR274" s="243">
        <f t="shared" si="1613"/>
        <v>14647.816832579185</v>
      </c>
      <c r="BS274" s="243">
        <f t="shared" si="1613"/>
        <v>18219.347379638442</v>
      </c>
      <c r="BT274" s="243">
        <f t="shared" si="1613"/>
        <v>8644.6810113501615</v>
      </c>
      <c r="BU274" s="243">
        <f t="shared" si="1613"/>
        <v>166531.17378290632</v>
      </c>
      <c r="BV274" s="243">
        <f t="shared" si="1613"/>
        <v>153814.32453488372</v>
      </c>
      <c r="BW274" s="243">
        <f t="shared" si="1613"/>
        <v>144414.01410111261</v>
      </c>
      <c r="BX274" s="243">
        <f t="shared" si="1613"/>
        <v>0</v>
      </c>
      <c r="BY274" s="243">
        <f t="shared" si="1613"/>
        <v>87349.670992079482</v>
      </c>
      <c r="BZ274" s="243">
        <f t="shared" si="1613"/>
        <v>38468.897243348867</v>
      </c>
      <c r="CA274" s="243">
        <f t="shared" si="1613"/>
        <v>28075.93663604842</v>
      </c>
      <c r="CB274" s="243">
        <f t="shared" si="1613"/>
        <v>4983.0772886257218</v>
      </c>
      <c r="CC274" s="243">
        <f t="shared" si="1613"/>
        <v>135678.32471341875</v>
      </c>
      <c r="CD274" s="243">
        <f t="shared" si="1613"/>
        <v>86490.676144244091</v>
      </c>
      <c r="CE274" s="243">
        <f t="shared" si="1613"/>
        <v>172925.04465990598</v>
      </c>
      <c r="CF274" s="243">
        <f t="shared" si="1613"/>
        <v>103151.77562316808</v>
      </c>
      <c r="CG274" s="243">
        <f t="shared" si="1613"/>
        <v>7594.9585143139193</v>
      </c>
      <c r="CH274" s="243">
        <f t="shared" si="1613"/>
        <v>908829.53924643679</v>
      </c>
      <c r="CI274" s="243">
        <f t="shared" si="1613"/>
        <v>66429.6475417888</v>
      </c>
      <c r="CJ274" s="243">
        <f t="shared" si="1613"/>
        <v>268353.90212979203</v>
      </c>
      <c r="CK274" s="243">
        <f t="shared" si="1613"/>
        <v>165366.69629266916</v>
      </c>
      <c r="CL274" s="243">
        <f t="shared" si="1613"/>
        <v>137144.555731926</v>
      </c>
      <c r="CM274" s="243">
        <f t="shared" si="1613"/>
        <v>100106.33995384615</v>
      </c>
      <c r="CN274" s="243">
        <f t="shared" si="1613"/>
        <v>1273460.515848435</v>
      </c>
      <c r="CO274" s="243">
        <f t="shared" si="1613"/>
        <v>3975.8086353550298</v>
      </c>
      <c r="CP274" s="243">
        <f t="shared" si="1613"/>
        <v>5848.9524357957662</v>
      </c>
      <c r="CQ274" s="243">
        <f t="shared" si="1613"/>
        <v>210985.40730464939</v>
      </c>
      <c r="CR274" s="243">
        <f t="shared" si="1613"/>
        <v>2078.7687116767211</v>
      </c>
      <c r="CS274" s="243">
        <f t="shared" si="1613"/>
        <v>0</v>
      </c>
      <c r="CT274" s="243">
        <f t="shared" si="1613"/>
        <v>570973.73781113478</v>
      </c>
      <c r="CU274" s="243">
        <f t="shared" si="1613"/>
        <v>4169.379919265034</v>
      </c>
      <c r="CV274" s="243">
        <f t="shared" si="1613"/>
        <v>146597.54183200505</v>
      </c>
      <c r="CW274" s="243">
        <f t="shared" si="1613"/>
        <v>33200.871635245087</v>
      </c>
      <c r="CX274" s="243">
        <f t="shared" si="1613"/>
        <v>2217.9078036175711</v>
      </c>
      <c r="CY274" s="243">
        <f t="shared" si="1613"/>
        <v>2265.9288042328039</v>
      </c>
      <c r="CZ274" s="243">
        <f t="shared" si="1613"/>
        <v>354533.86204322666</v>
      </c>
      <c r="DA274" s="243">
        <f t="shared" si="1613"/>
        <v>47678.05197930638</v>
      </c>
      <c r="DB274" s="243">
        <f t="shared" si="1613"/>
        <v>1366674.7922941465</v>
      </c>
      <c r="DC274" s="243">
        <f t="shared" si="1613"/>
        <v>401469.63496857259</v>
      </c>
      <c r="DD274" s="243">
        <f t="shared" si="1613"/>
        <v>2538557.2622220293</v>
      </c>
      <c r="DE274" s="9">
        <f>SUM(BG274:DD274)</f>
        <v>10535846.735587366</v>
      </c>
      <c r="DF274" s="1"/>
      <c r="DG274" s="221">
        <v>36.37707967550439</v>
      </c>
      <c r="DH274" s="221">
        <v>88.485484041645321</v>
      </c>
      <c r="DI274" s="221">
        <v>429.31816143497758</v>
      </c>
      <c r="DJ274" s="221">
        <v>459.21600000000001</v>
      </c>
      <c r="DK274" s="221">
        <v>301.36753737151406</v>
      </c>
      <c r="DL274" s="221">
        <v>345.65792117521721</v>
      </c>
      <c r="DM274" s="221">
        <v>259.50342446043163</v>
      </c>
      <c r="DN274" s="221">
        <v>622.30491722070121</v>
      </c>
      <c r="DO274" s="221">
        <v>803.07333866074521</v>
      </c>
      <c r="DP274" s="221">
        <v>14.400065201888136</v>
      </c>
      <c r="DQ274" s="221">
        <v>1527.560303028876</v>
      </c>
      <c r="DR274" s="221">
        <v>185.41540294404032</v>
      </c>
      <c r="DS274" s="221">
        <v>433.79398522948674</v>
      </c>
      <c r="DT274" s="221">
        <v>360.19504213959004</v>
      </c>
      <c r="DU274" s="221">
        <v>274.35119239358539</v>
      </c>
      <c r="DV274" s="221">
        <v>407.99555579544756</v>
      </c>
      <c r="DW274" s="221">
        <v>1031.5286721508044</v>
      </c>
      <c r="DX274" s="221">
        <v>0</v>
      </c>
      <c r="DY274" s="221">
        <v>381.43961131912437</v>
      </c>
      <c r="DZ274" s="221">
        <v>89.671089145335358</v>
      </c>
      <c r="EA274" s="221">
        <v>905.67537535640065</v>
      </c>
      <c r="EB274" s="221">
        <v>262.26722571714328</v>
      </c>
      <c r="EC274" s="221">
        <v>1384.4727011573343</v>
      </c>
      <c r="ED274" s="221">
        <v>565.29853689048423</v>
      </c>
      <c r="EE274" s="221">
        <v>480.34734627751664</v>
      </c>
      <c r="EF274" s="221">
        <v>1159.0087148670571</v>
      </c>
      <c r="EG274" s="221">
        <v>446.76226554787763</v>
      </c>
      <c r="EH274" s="221">
        <v>603.07202338847833</v>
      </c>
      <c r="EI274" s="221">
        <v>632.66330992179815</v>
      </c>
      <c r="EJ274" s="221">
        <v>248.70611874864878</v>
      </c>
      <c r="EK274" s="221">
        <v>2544.1030198872177</v>
      </c>
      <c r="EL274" s="221">
        <v>110.86867884553436</v>
      </c>
      <c r="EM274" s="221">
        <v>2275.14408986014</v>
      </c>
      <c r="EN274" s="221">
        <v>92.716455467669093</v>
      </c>
      <c r="EO274" s="221">
        <v>1987.9043176775149</v>
      </c>
      <c r="EP274" s="221">
        <v>278.52154456170314</v>
      </c>
      <c r="EQ274" s="221">
        <v>1185.3112769924123</v>
      </c>
      <c r="ER274" s="221">
        <v>346.46145194612018</v>
      </c>
      <c r="ES274" s="221">
        <v>0</v>
      </c>
      <c r="ET274" s="221">
        <v>120.63675001291671</v>
      </c>
      <c r="EU274" s="221">
        <v>219.44104838237021</v>
      </c>
      <c r="EV274" s="221">
        <v>6663.5246287275022</v>
      </c>
      <c r="EW274" s="221">
        <v>147.55942948997816</v>
      </c>
      <c r="EX274" s="221">
        <v>369.65130060292853</v>
      </c>
      <c r="EY274" s="221">
        <v>2265.9288042328039</v>
      </c>
      <c r="EZ274" s="221">
        <v>1270.7306883269773</v>
      </c>
      <c r="FA274" s="221">
        <v>1014.4266378575826</v>
      </c>
      <c r="FB274" s="221">
        <v>1697.7326612349646</v>
      </c>
      <c r="FC274" s="221">
        <v>53.593596978850968</v>
      </c>
      <c r="FD274" s="221">
        <v>5822.3790417936452</v>
      </c>
      <c r="FE274" s="291">
        <f t="shared" ref="FE274:FE275" si="1620">DE274/BE274</f>
        <v>286.80677107900817</v>
      </c>
    </row>
    <row r="275" spans="1:165">
      <c r="A275" s="1" t="s">
        <v>412</v>
      </c>
      <c r="B275" s="2" t="s">
        <v>415</v>
      </c>
      <c r="C275" s="37" t="s">
        <v>486</v>
      </c>
      <c r="D275" s="37" t="s">
        <v>486</v>
      </c>
      <c r="E275" s="1">
        <v>7</v>
      </c>
      <c r="F275" s="298" t="s">
        <v>311</v>
      </c>
      <c r="G275" s="7">
        <v>0</v>
      </c>
      <c r="H275" s="7">
        <v>8</v>
      </c>
      <c r="I275" s="7">
        <v>36</v>
      </c>
      <c r="J275" s="7">
        <v>2</v>
      </c>
      <c r="K275" s="7">
        <v>17</v>
      </c>
      <c r="L275" s="7">
        <v>114</v>
      </c>
      <c r="M275" s="7">
        <v>2</v>
      </c>
      <c r="N275" s="7">
        <v>0</v>
      </c>
      <c r="O275" s="7">
        <v>16</v>
      </c>
      <c r="P275" s="7">
        <v>2</v>
      </c>
      <c r="Q275" s="7">
        <v>3</v>
      </c>
      <c r="R275" s="7">
        <v>3</v>
      </c>
      <c r="S275" s="7">
        <v>7</v>
      </c>
      <c r="T275" s="7">
        <v>7</v>
      </c>
      <c r="U275" s="7">
        <v>11</v>
      </c>
      <c r="V275" s="7">
        <v>139</v>
      </c>
      <c r="W275" s="7">
        <v>4</v>
      </c>
      <c r="X275" s="7">
        <v>17</v>
      </c>
      <c r="Y275" s="7">
        <v>4</v>
      </c>
      <c r="Z275" s="7">
        <v>11</v>
      </c>
      <c r="AA275" s="7">
        <v>3</v>
      </c>
      <c r="AB275" s="7">
        <v>6</v>
      </c>
      <c r="AC275" s="7">
        <v>8</v>
      </c>
      <c r="AD275" s="7">
        <v>7</v>
      </c>
      <c r="AE275" s="7">
        <v>10</v>
      </c>
      <c r="AF275" s="7">
        <v>11</v>
      </c>
      <c r="AG275" s="7">
        <v>7</v>
      </c>
      <c r="AH275" s="7">
        <v>9</v>
      </c>
      <c r="AI275" s="7">
        <v>14</v>
      </c>
      <c r="AJ275" s="7">
        <v>21</v>
      </c>
      <c r="AK275" s="7">
        <v>15</v>
      </c>
      <c r="AL275" s="7">
        <v>18</v>
      </c>
      <c r="AM275" s="7">
        <v>0</v>
      </c>
      <c r="AN275" s="7">
        <v>0</v>
      </c>
      <c r="AO275" s="7">
        <v>7</v>
      </c>
      <c r="AP275" s="7">
        <v>2</v>
      </c>
      <c r="AQ275" s="7">
        <v>0</v>
      </c>
      <c r="AR275" s="7">
        <v>20</v>
      </c>
      <c r="AS275" s="7">
        <v>3</v>
      </c>
      <c r="AT275" s="7">
        <v>4</v>
      </c>
      <c r="AU275" s="7">
        <v>5</v>
      </c>
      <c r="AV275" s="7">
        <v>14</v>
      </c>
      <c r="AW275" s="7">
        <v>19</v>
      </c>
      <c r="AX275" s="7">
        <v>8</v>
      </c>
      <c r="AY275" s="7">
        <v>1</v>
      </c>
      <c r="AZ275" s="7">
        <v>31</v>
      </c>
      <c r="BA275" s="7">
        <v>79</v>
      </c>
      <c r="BB275" s="7">
        <v>45</v>
      </c>
      <c r="BC275" s="7">
        <v>47</v>
      </c>
      <c r="BD275" s="7">
        <v>51</v>
      </c>
      <c r="BE275" s="9">
        <f t="shared" si="1615"/>
        <v>868</v>
      </c>
      <c r="BF275" s="7"/>
      <c r="BG275" s="243">
        <f t="shared" si="1616"/>
        <v>0</v>
      </c>
      <c r="BH275" s="243">
        <f t="shared" si="1613"/>
        <v>612.46794406651543</v>
      </c>
      <c r="BI275" s="243">
        <f t="shared" si="1613"/>
        <v>36153.283220628968</v>
      </c>
      <c r="BJ275" s="243">
        <f t="shared" si="1613"/>
        <v>14533.560000000001</v>
      </c>
      <c r="BK275" s="243">
        <f t="shared" si="1613"/>
        <v>24609.038093001407</v>
      </c>
      <c r="BL275" s="243">
        <f t="shared" si="1613"/>
        <v>88361.455019531248</v>
      </c>
      <c r="BM275" s="243">
        <f t="shared" si="1613"/>
        <v>3516.6167482014389</v>
      </c>
      <c r="BN275" s="243">
        <f t="shared" si="1613"/>
        <v>0</v>
      </c>
      <c r="BO275" s="243">
        <f t="shared" si="1613"/>
        <v>13872.33976733825</v>
      </c>
      <c r="BP275" s="243">
        <f t="shared" si="1613"/>
        <v>637.20288518355005</v>
      </c>
      <c r="BQ275" s="243">
        <f t="shared" si="1613"/>
        <v>1236.0143621524417</v>
      </c>
      <c r="BR275" s="243">
        <f t="shared" ref="BR275" si="1621">R275*DR275</f>
        <v>5336.018702865762</v>
      </c>
      <c r="BS275" s="243">
        <f t="shared" ref="BS275" si="1622">S275*DS275</f>
        <v>2378.9826831588966</v>
      </c>
      <c r="BT275" s="243">
        <f t="shared" ref="BT275" si="1623">T275*DT275</f>
        <v>11553.440974080977</v>
      </c>
      <c r="BU275" s="243">
        <f t="shared" ref="BU275" si="1624">U275*DU275</f>
        <v>15573.750770467035</v>
      </c>
      <c r="BV275" s="243">
        <f t="shared" ref="BV275" si="1625">V275*DV275</f>
        <v>62810.251787790694</v>
      </c>
      <c r="BW275" s="243">
        <f t="shared" ref="BW275" si="1626">W275*DW275</f>
        <v>749.69104040601201</v>
      </c>
      <c r="BX275" s="243">
        <f t="shared" ref="BX275" si="1627">X275*DX275</f>
        <v>16413.902995302364</v>
      </c>
      <c r="BY275" s="243">
        <f t="shared" ref="BY275" si="1628">Y275*DY275</f>
        <v>2147.9673191032357</v>
      </c>
      <c r="BZ275" s="243">
        <f t="shared" ref="BZ275" si="1629">Z275*DZ275</f>
        <v>3511.0920486998352</v>
      </c>
      <c r="CA275" s="243">
        <f t="shared" ref="CA275" si="1630">AA275*EA275</f>
        <v>13185.823276355011</v>
      </c>
      <c r="CB275" s="243">
        <f t="shared" ref="CB275" si="1631">AB275*EB275</f>
        <v>14704.316914073257</v>
      </c>
      <c r="CC275" s="243">
        <f t="shared" ref="CC275" si="1632">AC275*EC275</f>
        <v>5475.4457451112612</v>
      </c>
      <c r="CD275" s="243">
        <f t="shared" ref="CD275" si="1633">AD275*ED275</f>
        <v>8539.0859916782247</v>
      </c>
      <c r="CE275" s="243">
        <f t="shared" ref="CE275" si="1634">AE275*EE275</f>
        <v>12691.68584714321</v>
      </c>
      <c r="CF275" s="243">
        <f t="shared" ref="CF275" si="1635">AF275*EF275</f>
        <v>16537.845548617304</v>
      </c>
      <c r="CG275" s="243">
        <f t="shared" ref="CG275" si="1636">AG275*EG275</f>
        <v>80434.727887462985</v>
      </c>
      <c r="CH275" s="243">
        <f t="shared" ref="CH275" si="1637">AH275*EH275</f>
        <v>53392.941105414182</v>
      </c>
      <c r="CI275" s="243">
        <f t="shared" ref="CI275" si="1638">AI275*EI275</f>
        <v>26797.694725501071</v>
      </c>
      <c r="CJ275" s="243">
        <f t="shared" ref="CJ275" si="1639">AJ275*EJ275</f>
        <v>23440.06319218241</v>
      </c>
      <c r="CK275" s="243">
        <f t="shared" ref="CK275" si="1640">AK275*EK275</f>
        <v>10783.696707001271</v>
      </c>
      <c r="CL275" s="243">
        <f t="shared" ref="CL275" si="1641">AL275*EL275</f>
        <v>34463.394832197569</v>
      </c>
      <c r="CM275" s="243">
        <f t="shared" ref="CM275" si="1642">AM275*EM275</f>
        <v>0</v>
      </c>
      <c r="CN275" s="243">
        <f t="shared" ref="CN275" si="1643">AN275*EN275</f>
        <v>0</v>
      </c>
      <c r="CO275" s="243">
        <f t="shared" ref="CO275" si="1644">AO275*EO275</f>
        <v>64351.390051775146</v>
      </c>
      <c r="CP275" s="243">
        <f t="shared" ref="CP275" si="1645">AP275*EP275</f>
        <v>1306.8072469956689</v>
      </c>
      <c r="CQ275" s="243">
        <f t="shared" ref="CQ275" si="1646">AQ275*EQ275</f>
        <v>0</v>
      </c>
      <c r="CR275" s="243">
        <f t="shared" ref="CR275" si="1647">AR275*ER275</f>
        <v>2593.585728452194</v>
      </c>
      <c r="CS275" s="243">
        <f t="shared" ref="CS275" si="1648">AS275*ES275</f>
        <v>3754.8865878877405</v>
      </c>
      <c r="CT275" s="243">
        <f t="shared" ref="CT275" si="1649">AT275*ET275</f>
        <v>1483.0698642996558</v>
      </c>
      <c r="CU275" s="243">
        <f t="shared" ref="CU275" si="1650">AU275*EU275</f>
        <v>2260.4616425389759</v>
      </c>
      <c r="CV275" s="243">
        <f t="shared" ref="CV275" si="1651">AV275*EV275</f>
        <v>179186.61315815797</v>
      </c>
      <c r="CW275" s="243">
        <f t="shared" ref="CW275" si="1652">AW275*EW275</f>
        <v>13824.09644770788</v>
      </c>
      <c r="CX275" s="243">
        <f t="shared" ref="CX275" si="1653">AX275*EX275</f>
        <v>22607.287958656332</v>
      </c>
      <c r="CY275" s="243">
        <f t="shared" ref="CY275" si="1654">AY275*EY275</f>
        <v>153.36601058201057</v>
      </c>
      <c r="CZ275" s="243">
        <f t="shared" ref="CZ275" si="1655">AZ275*EZ275</f>
        <v>483127.98828392586</v>
      </c>
      <c r="DA275" s="243">
        <f t="shared" ref="DA275" si="1656">BA275*FA275</f>
        <v>56825.585207894219</v>
      </c>
      <c r="DB275" s="243">
        <f t="shared" ref="DB275" si="1657">BB275*FB275</f>
        <v>101472.51763048531</v>
      </c>
      <c r="DC275" s="243">
        <f t="shared" ref="DC275" si="1658">BC275*FC275</f>
        <v>88688.008074083104</v>
      </c>
      <c r="DD275" s="243">
        <f t="shared" ref="DD275" si="1659">BD275*FD275</f>
        <v>241776.15839124395</v>
      </c>
      <c r="DE275" s="9">
        <f>SUM(BG275:DD275)</f>
        <v>1867865.6204194026</v>
      </c>
      <c r="DF275" s="1"/>
      <c r="DG275" s="221">
        <v>0</v>
      </c>
      <c r="DH275" s="221">
        <v>76.558493008314429</v>
      </c>
      <c r="DI275" s="221">
        <v>1004.2578672396935</v>
      </c>
      <c r="DJ275" s="221">
        <v>7266.7800000000007</v>
      </c>
      <c r="DK275" s="221">
        <v>1447.5904760589062</v>
      </c>
      <c r="DL275" s="221">
        <v>775.10048262746704</v>
      </c>
      <c r="DM275" s="221">
        <v>1758.3083741007194</v>
      </c>
      <c r="DN275" s="221">
        <v>0</v>
      </c>
      <c r="DO275" s="221">
        <v>867.0212354586406</v>
      </c>
      <c r="DP275" s="221">
        <v>318.60144259177503</v>
      </c>
      <c r="DQ275" s="221">
        <v>412.00478738414722</v>
      </c>
      <c r="DR275" s="221">
        <v>1778.6729009552539</v>
      </c>
      <c r="DS275" s="221">
        <v>339.85466902269951</v>
      </c>
      <c r="DT275" s="221">
        <v>1650.4915677258539</v>
      </c>
      <c r="DU275" s="221">
        <v>1415.7955245879123</v>
      </c>
      <c r="DV275" s="221">
        <v>451.87231502007694</v>
      </c>
      <c r="DW275" s="221">
        <v>187.422760101503</v>
      </c>
      <c r="DX275" s="221">
        <v>965.52370560602139</v>
      </c>
      <c r="DY275" s="221">
        <v>536.99182977580892</v>
      </c>
      <c r="DZ275" s="221">
        <v>319.19018624543958</v>
      </c>
      <c r="EA275" s="221">
        <v>4395.2744254516701</v>
      </c>
      <c r="EB275" s="221">
        <v>2450.719485678876</v>
      </c>
      <c r="EC275" s="221">
        <v>684.43071813890765</v>
      </c>
      <c r="ED275" s="221">
        <v>1219.8694273826036</v>
      </c>
      <c r="EE275" s="221">
        <v>1269.168584714321</v>
      </c>
      <c r="EF275" s="221">
        <v>1503.4405044197549</v>
      </c>
      <c r="EG275" s="221">
        <v>11490.675412494713</v>
      </c>
      <c r="EH275" s="221">
        <v>5932.5490117126865</v>
      </c>
      <c r="EI275" s="221">
        <v>1914.121051821505</v>
      </c>
      <c r="EJ275" s="221">
        <v>1116.1934853420196</v>
      </c>
      <c r="EK275" s="221">
        <v>718.91311380008472</v>
      </c>
      <c r="EL275" s="221">
        <v>1914.6330462331982</v>
      </c>
      <c r="EM275" s="221">
        <v>0</v>
      </c>
      <c r="EN275" s="221">
        <v>0</v>
      </c>
      <c r="EO275" s="221">
        <v>9193.0557216821635</v>
      </c>
      <c r="EP275" s="221">
        <v>653.40362349783447</v>
      </c>
      <c r="EQ275" s="221">
        <v>0</v>
      </c>
      <c r="ER275" s="221">
        <v>129.67928642260969</v>
      </c>
      <c r="ES275" s="221">
        <v>1251.6288626292469</v>
      </c>
      <c r="ET275" s="221">
        <v>370.76746607491395</v>
      </c>
      <c r="EU275" s="221">
        <v>452.09232850779517</v>
      </c>
      <c r="EV275" s="221">
        <v>12799.043797011283</v>
      </c>
      <c r="EW275" s="221">
        <v>727.5840235635726</v>
      </c>
      <c r="EX275" s="221">
        <v>2825.9109948320415</v>
      </c>
      <c r="EY275" s="221">
        <v>153.36601058201057</v>
      </c>
      <c r="EZ275" s="221">
        <v>15584.773815610512</v>
      </c>
      <c r="FA275" s="221">
        <v>719.31120516321801</v>
      </c>
      <c r="FB275" s="221">
        <v>2254.9448362330068</v>
      </c>
      <c r="FC275" s="221">
        <v>1886.9788951932576</v>
      </c>
      <c r="FD275" s="221">
        <v>4740.7089880636067</v>
      </c>
      <c r="FE275" s="291">
        <f t="shared" si="1620"/>
        <v>2151.9189175338738</v>
      </c>
    </row>
    <row r="276" spans="1:165">
      <c r="A276" s="109" t="s">
        <v>802</v>
      </c>
      <c r="B276" s="2"/>
      <c r="C276" s="37"/>
      <c r="D276" s="37"/>
      <c r="E276" s="1"/>
      <c r="F276" s="298"/>
      <c r="G276" s="275" t="s">
        <v>122</v>
      </c>
      <c r="H276" s="275" t="s">
        <v>122</v>
      </c>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301"/>
      <c r="AE276" s="301"/>
      <c r="AF276" s="301"/>
      <c r="AG276" s="301"/>
      <c r="AH276" s="301"/>
      <c r="AI276" s="301"/>
      <c r="AJ276" s="301"/>
      <c r="AK276" s="301"/>
      <c r="AL276" s="301"/>
      <c r="AM276" s="301"/>
      <c r="AN276" s="301"/>
      <c r="AO276" s="301"/>
      <c r="AP276" s="301"/>
      <c r="AQ276" s="301"/>
      <c r="AR276" s="301"/>
      <c r="AS276" s="301"/>
      <c r="AT276" s="301"/>
      <c r="AU276" s="301"/>
      <c r="AV276" s="301"/>
      <c r="AW276" s="301"/>
      <c r="AX276" s="301"/>
      <c r="AY276" s="301"/>
      <c r="AZ276" s="301"/>
      <c r="BA276" s="301"/>
      <c r="BB276" s="301"/>
      <c r="BC276" s="301"/>
      <c r="BD276" s="301"/>
      <c r="BE276" s="302"/>
      <c r="BF276" s="301"/>
      <c r="BG276" s="303">
        <f>(BG274+BG275)/(SUM(BG270:BG273))</f>
        <v>2.5214345191438095E-3</v>
      </c>
      <c r="BH276" s="303">
        <f t="shared" ref="BH276:DE276" si="1660">(BH274+BH275)/(SUM(BH270:BH273))</f>
        <v>0.31949993435555946</v>
      </c>
      <c r="BI276" s="303">
        <f t="shared" si="1660"/>
        <v>0.32136652188745896</v>
      </c>
      <c r="BJ276" s="303">
        <f t="shared" si="1660"/>
        <v>0.17287480547127723</v>
      </c>
      <c r="BK276" s="303">
        <f t="shared" si="1660"/>
        <v>2.2995206368597785</v>
      </c>
      <c r="BL276" s="303">
        <f t="shared" si="1660"/>
        <v>5.5765351279084857E-2</v>
      </c>
      <c r="BM276" s="303">
        <f t="shared" si="1660"/>
        <v>0.28084615976643496</v>
      </c>
      <c r="BN276" s="303">
        <f t="shared" si="1660"/>
        <v>3.000696876976661E-2</v>
      </c>
      <c r="BO276" s="303">
        <f t="shared" si="1660"/>
        <v>9.017942294881745E-3</v>
      </c>
      <c r="BP276" s="303">
        <f t="shared" si="1660"/>
        <v>1.3784532337111778E-3</v>
      </c>
      <c r="BQ276" s="303">
        <f t="shared" si="1660"/>
        <v>0.50682622449483483</v>
      </c>
      <c r="BR276" s="303">
        <f t="shared" si="1660"/>
        <v>0.13674370541202097</v>
      </c>
      <c r="BS276" s="303">
        <f t="shared" si="1660"/>
        <v>9.2376536536564316E-2</v>
      </c>
      <c r="BT276" s="303">
        <f t="shared" si="1660"/>
        <v>0.10538096625951479</v>
      </c>
      <c r="BU276" s="303">
        <f t="shared" si="1660"/>
        <v>1.7630036237327686</v>
      </c>
      <c r="BV276" s="303">
        <f t="shared" si="1660"/>
        <v>8.9007040026379991E-2</v>
      </c>
      <c r="BW276" s="303">
        <f t="shared" si="1660"/>
        <v>0.52578871707043273</v>
      </c>
      <c r="BX276" s="303">
        <f t="shared" si="1660"/>
        <v>0.22692517216737609</v>
      </c>
      <c r="BY276" s="303">
        <f t="shared" si="1660"/>
        <v>0.50364157814582244</v>
      </c>
      <c r="BZ276" s="303">
        <f t="shared" si="1660"/>
        <v>0.35345312432471193</v>
      </c>
      <c r="CA276" s="303">
        <f t="shared" si="1660"/>
        <v>0.29773442430009439</v>
      </c>
      <c r="CB276" s="303">
        <f t="shared" si="1660"/>
        <v>0.27814759053987365</v>
      </c>
      <c r="CC276" s="303">
        <f t="shared" si="1660"/>
        <v>0.39306746951093702</v>
      </c>
      <c r="CD276" s="303">
        <f t="shared" si="1660"/>
        <v>1.2504724888599479</v>
      </c>
      <c r="CE276" s="303">
        <f t="shared" si="1660"/>
        <v>3.2313219672828573</v>
      </c>
      <c r="CF276" s="303">
        <f t="shared" si="1660"/>
        <v>0.27067332640140229</v>
      </c>
      <c r="CG276" s="303">
        <f t="shared" si="1660"/>
        <v>1.1879164804332674</v>
      </c>
      <c r="CH276" s="303">
        <f t="shared" si="1660"/>
        <v>10.361179574981234</v>
      </c>
      <c r="CI276" s="303">
        <f t="shared" si="1660"/>
        <v>0.3349031439708825</v>
      </c>
      <c r="CJ276" s="303">
        <f t="shared" si="1660"/>
        <v>2.1780820103954164</v>
      </c>
      <c r="CK276" s="303">
        <f t="shared" si="1660"/>
        <v>0.41275427494255468</v>
      </c>
      <c r="CL276" s="303">
        <f t="shared" si="1660"/>
        <v>0.86993980142701177</v>
      </c>
      <c r="CM276" s="303">
        <f t="shared" si="1660"/>
        <v>0.23697392145829005</v>
      </c>
      <c r="CN276" s="303">
        <f t="shared" si="1660"/>
        <v>1.2309531347485636</v>
      </c>
      <c r="CO276" s="303">
        <f t="shared" si="1660"/>
        <v>0.21014053513671616</v>
      </c>
      <c r="CP276" s="303">
        <f t="shared" si="1660"/>
        <v>2.4750915595638322E-2</v>
      </c>
      <c r="CQ276" s="303">
        <f t="shared" si="1660"/>
        <v>1.588642368292208</v>
      </c>
      <c r="CR276" s="303">
        <f t="shared" si="1660"/>
        <v>9.4370945189687621E-3</v>
      </c>
      <c r="CS276" s="303">
        <f t="shared" si="1660"/>
        <v>5.742883129884027E-3</v>
      </c>
      <c r="CT276" s="303">
        <f t="shared" si="1660"/>
        <v>6.8030144650243534</v>
      </c>
      <c r="CU276" s="303">
        <f t="shared" si="1660"/>
        <v>5.4816326168789516E-2</v>
      </c>
      <c r="CV276" s="303">
        <f t="shared" si="1660"/>
        <v>0.51855861500602463</v>
      </c>
      <c r="CW276" s="303">
        <f t="shared" si="1660"/>
        <v>6.2714873717421141E-2</v>
      </c>
      <c r="CX276" s="303">
        <f t="shared" si="1660"/>
        <v>5.1403402233753656E-2</v>
      </c>
      <c r="CY276" s="303">
        <f t="shared" si="1660"/>
        <v>3.5852180650837749E-4</v>
      </c>
      <c r="CZ276" s="303">
        <f t="shared" si="1660"/>
        <v>1.1886304127478355</v>
      </c>
      <c r="DA276" s="303">
        <f t="shared" si="1660"/>
        <v>3.6396155827327324E-3</v>
      </c>
      <c r="DB276" s="303">
        <f t="shared" si="1660"/>
        <v>1.8571680293428996</v>
      </c>
      <c r="DC276" s="303">
        <f t="shared" si="1660"/>
        <v>0.20216213990439463</v>
      </c>
      <c r="DD276" s="303">
        <f t="shared" si="1660"/>
        <v>1.4017288236204313</v>
      </c>
      <c r="DE276" s="303">
        <f t="shared" si="1660"/>
        <v>0.19302756111937983</v>
      </c>
      <c r="DF276" s="1"/>
      <c r="DG276" s="271"/>
      <c r="DH276" s="271"/>
      <c r="DI276" s="271"/>
      <c r="DJ276" s="271"/>
      <c r="DK276" s="271"/>
      <c r="DL276" s="271"/>
      <c r="DM276" s="271"/>
      <c r="DN276" s="271"/>
      <c r="DO276" s="271"/>
      <c r="DP276" s="271"/>
      <c r="DQ276" s="271"/>
      <c r="DR276" s="271"/>
      <c r="DS276" s="271"/>
      <c r="DT276" s="271"/>
      <c r="DU276" s="271"/>
      <c r="DV276" s="271"/>
      <c r="DW276" s="271"/>
      <c r="DX276" s="271"/>
      <c r="DY276" s="271"/>
      <c r="DZ276" s="271"/>
      <c r="EA276" s="271"/>
      <c r="EB276" s="271"/>
      <c r="EC276" s="271"/>
      <c r="ED276" s="271"/>
      <c r="EE276" s="271"/>
      <c r="EF276" s="271"/>
      <c r="EG276" s="271"/>
      <c r="EH276" s="271"/>
      <c r="EI276" s="271"/>
      <c r="EJ276" s="271"/>
      <c r="EK276" s="271"/>
      <c r="EL276" s="271"/>
      <c r="EM276" s="271"/>
      <c r="EN276" s="271"/>
      <c r="EO276" s="271"/>
      <c r="EP276" s="271"/>
      <c r="EQ276" s="271"/>
      <c r="ER276" s="271"/>
      <c r="ES276" s="271"/>
      <c r="ET276" s="271"/>
      <c r="EU276" s="271"/>
      <c r="EV276" s="271"/>
      <c r="EW276" s="271"/>
      <c r="EX276" s="271"/>
      <c r="EY276" s="271"/>
      <c r="EZ276" s="271"/>
      <c r="FA276" s="271"/>
      <c r="FB276" s="271"/>
      <c r="FC276" s="271"/>
      <c r="FD276" s="271"/>
      <c r="FE276" s="291"/>
    </row>
    <row r="277" spans="1:165">
      <c r="A277" s="1"/>
      <c r="B277" s="2"/>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7"/>
      <c r="AY277" s="37"/>
      <c r="AZ277" s="37"/>
      <c r="BA277" s="37"/>
      <c r="BB277" s="37"/>
      <c r="BC277" s="37"/>
      <c r="BD277" s="37"/>
      <c r="BE277" s="37"/>
      <c r="BF277" s="37"/>
      <c r="BG277" s="37"/>
      <c r="BH277" s="37"/>
      <c r="BI277" s="37"/>
      <c r="BJ277" s="37"/>
      <c r="BK277" s="37"/>
      <c r="BL277" s="37"/>
      <c r="BM277" s="37"/>
      <c r="BN277" s="37"/>
      <c r="BO277" s="37"/>
      <c r="BP277" s="37"/>
      <c r="BQ277" s="37"/>
      <c r="BR277" s="37"/>
      <c r="BS277" s="37"/>
      <c r="BT277" s="37"/>
      <c r="BU277" s="37"/>
      <c r="BV277" s="37"/>
      <c r="BW277" s="37"/>
      <c r="BX277" s="37"/>
      <c r="BY277" s="37"/>
      <c r="BZ277" s="37"/>
      <c r="CA277" s="37"/>
      <c r="CB277" s="37"/>
      <c r="CC277" s="37"/>
      <c r="CD277" s="37"/>
      <c r="CE277" s="37"/>
      <c r="CF277" s="37"/>
      <c r="CG277" s="37"/>
      <c r="CH277" s="37"/>
      <c r="CI277" s="37"/>
      <c r="CJ277" s="37"/>
      <c r="CK277" s="37"/>
      <c r="CL277" s="37"/>
      <c r="CM277" s="37"/>
      <c r="CN277" s="37"/>
      <c r="CO277" s="37"/>
      <c r="CP277" s="37"/>
      <c r="CQ277" s="37"/>
      <c r="CR277" s="37"/>
      <c r="CS277" s="37"/>
      <c r="CT277" s="37"/>
      <c r="CU277" s="37"/>
      <c r="CV277" s="37"/>
      <c r="CW277" s="37"/>
      <c r="CX277" s="37"/>
      <c r="CY277" s="37"/>
      <c r="CZ277" s="37"/>
      <c r="DA277" s="37"/>
      <c r="DB277" s="37"/>
      <c r="DC277" s="37"/>
      <c r="DD277" s="243"/>
      <c r="DE277" s="243"/>
      <c r="DF277" s="1"/>
      <c r="DG277" s="271"/>
      <c r="DH277" s="271"/>
      <c r="DI277" s="271"/>
      <c r="DJ277" s="271"/>
      <c r="DK277" s="271"/>
      <c r="DL277" s="271"/>
      <c r="DM277" s="271"/>
      <c r="DN277" s="271"/>
      <c r="DO277" s="271"/>
      <c r="DP277" s="271"/>
      <c r="DQ277" s="271"/>
      <c r="DR277" s="271"/>
      <c r="DS277" s="271"/>
      <c r="DT277" s="271"/>
      <c r="DU277" s="271"/>
      <c r="DV277" s="271"/>
      <c r="DW277" s="271"/>
      <c r="DX277" s="271"/>
      <c r="DY277" s="271"/>
      <c r="DZ277" s="271"/>
      <c r="EA277" s="271"/>
      <c r="EB277" s="271"/>
      <c r="EC277" s="271"/>
      <c r="ED277" s="271"/>
      <c r="EE277" s="271"/>
      <c r="EF277" s="271"/>
      <c r="EG277" s="271"/>
      <c r="EH277" s="271"/>
      <c r="EI277" s="271"/>
      <c r="EJ277" s="271"/>
      <c r="EK277" s="271"/>
      <c r="EL277" s="271"/>
      <c r="EM277" s="271"/>
      <c r="EN277" s="271"/>
      <c r="EO277" s="271"/>
      <c r="EP277" s="271"/>
      <c r="EQ277" s="271"/>
      <c r="ER277" s="271"/>
      <c r="ES277" s="271"/>
      <c r="ET277" s="271"/>
      <c r="EU277" s="271"/>
      <c r="EV277" s="271"/>
      <c r="EW277" s="271"/>
      <c r="EX277" s="271"/>
      <c r="EY277" s="271"/>
      <c r="EZ277" s="271"/>
      <c r="FA277" s="271"/>
      <c r="FB277" s="271"/>
      <c r="FC277" s="271"/>
      <c r="FD277" s="271"/>
      <c r="FE277" s="291"/>
    </row>
    <row r="278" spans="1:165">
      <c r="A278" s="106" t="s">
        <v>707</v>
      </c>
      <c r="B278" s="2"/>
      <c r="C278" s="37"/>
      <c r="D278" s="37"/>
      <c r="E278" s="1"/>
      <c r="F278" s="298"/>
      <c r="G278" s="243"/>
      <c r="H278" s="243"/>
      <c r="I278" s="243"/>
      <c r="J278" s="243"/>
      <c r="K278" s="243"/>
      <c r="L278" s="243"/>
      <c r="M278" s="243"/>
      <c r="N278" s="243"/>
      <c r="O278" s="243"/>
      <c r="P278" s="243"/>
      <c r="Q278" s="243"/>
      <c r="R278" s="243"/>
      <c r="S278" s="243"/>
      <c r="T278" s="243"/>
      <c r="U278" s="243"/>
      <c r="V278" s="243"/>
      <c r="W278" s="243"/>
      <c r="X278" s="243"/>
      <c r="Y278" s="243"/>
      <c r="Z278" s="243"/>
      <c r="AA278" s="243"/>
      <c r="AB278" s="243"/>
      <c r="AC278" s="243"/>
      <c r="AD278" s="243"/>
      <c r="AE278" s="243"/>
      <c r="AF278" s="243"/>
      <c r="AG278" s="243"/>
      <c r="AH278" s="243"/>
      <c r="AI278" s="243"/>
      <c r="AJ278" s="243"/>
      <c r="AK278" s="243"/>
      <c r="AL278" s="243"/>
      <c r="AM278" s="243"/>
      <c r="AN278" s="243"/>
      <c r="AO278" s="243"/>
      <c r="AP278" s="243"/>
      <c r="AQ278" s="243"/>
      <c r="AR278" s="243"/>
      <c r="AS278" s="243"/>
      <c r="AT278" s="243"/>
      <c r="AU278" s="243"/>
      <c r="AV278" s="243"/>
      <c r="AW278" s="243"/>
      <c r="AX278" s="243"/>
      <c r="AY278" s="243"/>
      <c r="AZ278" s="243"/>
      <c r="BA278" s="243"/>
      <c r="BB278" s="243"/>
      <c r="BC278" s="243"/>
      <c r="BD278" s="243"/>
      <c r="BE278" s="9"/>
      <c r="BF278" s="243"/>
      <c r="BG278" s="243"/>
      <c r="BH278" s="243"/>
      <c r="BI278" s="243"/>
      <c r="BJ278" s="243"/>
      <c r="BK278" s="243"/>
      <c r="BL278" s="243"/>
      <c r="BM278" s="243"/>
      <c r="BN278" s="243"/>
      <c r="BO278" s="243"/>
      <c r="BP278" s="243"/>
      <c r="BQ278" s="243"/>
      <c r="BR278" s="243"/>
      <c r="BS278" s="243"/>
      <c r="BT278" s="243"/>
      <c r="BU278" s="243"/>
      <c r="BV278" s="243"/>
      <c r="BW278" s="243"/>
      <c r="BX278" s="243"/>
      <c r="BY278" s="243"/>
      <c r="BZ278" s="243"/>
      <c r="CA278" s="243"/>
      <c r="CB278" s="243"/>
      <c r="CC278" s="243"/>
      <c r="CD278" s="243"/>
      <c r="CE278" s="243"/>
      <c r="CF278" s="243"/>
      <c r="CG278" s="243"/>
      <c r="CH278" s="243"/>
      <c r="CI278" s="243"/>
      <c r="CJ278" s="243"/>
      <c r="CK278" s="243"/>
      <c r="CL278" s="243"/>
      <c r="CM278" s="243"/>
      <c r="CN278" s="243"/>
      <c r="CO278" s="243"/>
      <c r="CP278" s="243"/>
      <c r="CQ278" s="243"/>
      <c r="CR278" s="243"/>
      <c r="CS278" s="243"/>
      <c r="CT278" s="243"/>
      <c r="CU278" s="243"/>
      <c r="CV278" s="243"/>
      <c r="CW278" s="243"/>
      <c r="CX278" s="243"/>
      <c r="CY278" s="243"/>
      <c r="CZ278" s="243"/>
      <c r="DA278" s="243"/>
      <c r="DB278" s="243"/>
      <c r="DC278" s="243"/>
      <c r="DD278" s="243"/>
      <c r="DE278" s="9"/>
      <c r="DF278" s="1"/>
      <c r="DG278" s="271"/>
      <c r="DH278" s="271"/>
      <c r="DI278" s="271"/>
      <c r="DJ278" s="271"/>
      <c r="DK278" s="271"/>
      <c r="DL278" s="271"/>
      <c r="DM278" s="271"/>
      <c r="DN278" s="271"/>
      <c r="DO278" s="271"/>
      <c r="DP278" s="271"/>
      <c r="DQ278" s="271"/>
      <c r="DR278" s="271"/>
      <c r="DS278" s="271"/>
      <c r="DT278" s="271"/>
      <c r="DU278" s="271"/>
      <c r="DV278" s="271"/>
      <c r="DW278" s="271"/>
      <c r="DX278" s="271"/>
      <c r="DY278" s="271"/>
      <c r="DZ278" s="271"/>
      <c r="EA278" s="271"/>
      <c r="EB278" s="271"/>
      <c r="EC278" s="271"/>
      <c r="ED278" s="271"/>
      <c r="EE278" s="271"/>
      <c r="EF278" s="271"/>
      <c r="EG278" s="271"/>
      <c r="EH278" s="271"/>
      <c r="EI278" s="271"/>
      <c r="EJ278" s="271"/>
      <c r="EK278" s="271"/>
      <c r="EL278" s="271"/>
      <c r="EM278" s="271"/>
      <c r="EN278" s="271"/>
      <c r="EO278" s="271"/>
      <c r="EP278" s="271"/>
      <c r="EQ278" s="271"/>
      <c r="ER278" s="271"/>
      <c r="ES278" s="271"/>
      <c r="ET278" s="271"/>
      <c r="EU278" s="271"/>
      <c r="EV278" s="271"/>
      <c r="EW278" s="271"/>
      <c r="EX278" s="271"/>
      <c r="EY278" s="271"/>
      <c r="EZ278" s="271"/>
      <c r="FA278" s="271"/>
      <c r="FB278" s="271"/>
      <c r="FC278" s="271"/>
      <c r="FD278" s="271"/>
      <c r="FE278" s="291"/>
    </row>
    <row r="279" spans="1:165">
      <c r="A279" s="1" t="s">
        <v>117</v>
      </c>
      <c r="B279" s="2"/>
      <c r="C279" s="37" t="s">
        <v>565</v>
      </c>
      <c r="D279" s="1">
        <v>1</v>
      </c>
      <c r="E279" s="1">
        <v>6</v>
      </c>
      <c r="F279" s="298" t="s">
        <v>495</v>
      </c>
      <c r="G279" s="243">
        <f>G270</f>
        <v>1344.0274594227053</v>
      </c>
      <c r="H279" s="243">
        <f t="shared" ref="H279:BD279" si="1661">H270</f>
        <v>354.16268602072432</v>
      </c>
      <c r="I279" s="243">
        <f t="shared" si="1661"/>
        <v>2332.1136255302181</v>
      </c>
      <c r="J279" s="243">
        <f t="shared" si="1661"/>
        <v>687.38625300131673</v>
      </c>
      <c r="K279" s="243">
        <f t="shared" si="1661"/>
        <v>697.92741035720474</v>
      </c>
      <c r="L279" s="243">
        <f t="shared" si="1661"/>
        <v>4796.496591739312</v>
      </c>
      <c r="M279" s="243">
        <f t="shared" si="1661"/>
        <v>244.1261970513554</v>
      </c>
      <c r="N279" s="243">
        <f t="shared" si="1661"/>
        <v>309.4795587303613</v>
      </c>
      <c r="O279" s="243">
        <f t="shared" si="1661"/>
        <v>40374.975441227791</v>
      </c>
      <c r="P279" s="243">
        <f t="shared" si="1661"/>
        <v>1063.4130738322519</v>
      </c>
      <c r="Q279" s="243">
        <f t="shared" si="1661"/>
        <v>1908.2379055515855</v>
      </c>
      <c r="R279" s="243">
        <f t="shared" si="1661"/>
        <v>304.78243635476809</v>
      </c>
      <c r="S279" s="243">
        <f t="shared" si="1661"/>
        <v>377.17781331511162</v>
      </c>
      <c r="T279" s="243">
        <f t="shared" si="1661"/>
        <v>831.17943366640463</v>
      </c>
      <c r="U279" s="243">
        <f t="shared" si="1661"/>
        <v>387.17436454502257</v>
      </c>
      <c r="V279" s="243">
        <f t="shared" si="1661"/>
        <v>1998.2329610246275</v>
      </c>
      <c r="W279" s="243">
        <f t="shared" si="1661"/>
        <v>414.15068221711226</v>
      </c>
      <c r="X279" s="243">
        <f t="shared" si="1661"/>
        <v>636.04853195757858</v>
      </c>
      <c r="Y279" s="243">
        <f t="shared" si="1661"/>
        <v>408.07622013668316</v>
      </c>
      <c r="Z279" s="243">
        <f t="shared" si="1661"/>
        <v>375.59913425975509</v>
      </c>
      <c r="AA279" s="243">
        <f t="shared" si="1661"/>
        <v>287.12209283689896</v>
      </c>
      <c r="AB279" s="243">
        <f t="shared" si="1661"/>
        <v>279.33175571633529</v>
      </c>
      <c r="AC279" s="243">
        <f t="shared" si="1661"/>
        <v>566.39256879286779</v>
      </c>
      <c r="AD279" s="243">
        <f t="shared" si="1661"/>
        <v>268.1392700431893</v>
      </c>
      <c r="AE279" s="243">
        <f t="shared" si="1661"/>
        <v>202.51900777630428</v>
      </c>
      <c r="AF279" s="243">
        <f t="shared" si="1661"/>
        <v>1531.3883387296496</v>
      </c>
      <c r="AG279" s="243">
        <f t="shared" si="1661"/>
        <v>257.11584301830015</v>
      </c>
      <c r="AH279" s="243">
        <f t="shared" si="1661"/>
        <v>225.63699136202425</v>
      </c>
      <c r="AI279" s="243">
        <f t="shared" si="1661"/>
        <v>711.32224578814237</v>
      </c>
      <c r="AJ279" s="243">
        <f t="shared" si="1661"/>
        <v>455.19326866647879</v>
      </c>
      <c r="AK279" s="243">
        <f t="shared" si="1661"/>
        <v>1127.131673616582</v>
      </c>
      <c r="AL279" s="243">
        <f t="shared" si="1661"/>
        <v>612.16212348458669</v>
      </c>
      <c r="AM279" s="243">
        <f t="shared" si="1661"/>
        <v>200.85563321030094</v>
      </c>
      <c r="AN279" s="243">
        <f t="shared" si="1661"/>
        <v>253.0442316029843</v>
      </c>
      <c r="AO279" s="243">
        <f t="shared" si="1661"/>
        <v>194.46984694056522</v>
      </c>
      <c r="AP279" s="243">
        <f t="shared" si="1661"/>
        <v>359.60166275527234</v>
      </c>
      <c r="AQ279" s="243">
        <f t="shared" si="1661"/>
        <v>297.06509620954131</v>
      </c>
      <c r="AR279" s="243">
        <f t="shared" si="1661"/>
        <v>662.12497141901451</v>
      </c>
      <c r="AS279" s="243">
        <f t="shared" si="1661"/>
        <v>1377.4561580635461</v>
      </c>
      <c r="AT279" s="243">
        <f t="shared" si="1661"/>
        <v>1147.5142536641197</v>
      </c>
      <c r="AU279" s="243">
        <f t="shared" si="1661"/>
        <v>226.11812588118252</v>
      </c>
      <c r="AV279" s="243">
        <f t="shared" si="1661"/>
        <v>6817.2962977905945</v>
      </c>
      <c r="AW279" s="243">
        <f t="shared" si="1661"/>
        <v>2051.5410339181662</v>
      </c>
      <c r="AX279" s="243">
        <f t="shared" si="1661"/>
        <v>3477.756779944094</v>
      </c>
      <c r="AY279" s="243">
        <f t="shared" si="1661"/>
        <v>52279.720945454712</v>
      </c>
      <c r="AZ279" s="243">
        <f t="shared" si="1661"/>
        <v>6732.0634774788214</v>
      </c>
      <c r="BA279" s="243">
        <f t="shared" si="1661"/>
        <v>179532.78473701171</v>
      </c>
      <c r="BB279" s="243">
        <f t="shared" si="1661"/>
        <v>2449.6542839318936</v>
      </c>
      <c r="BC279" s="243">
        <f t="shared" si="1661"/>
        <v>3969.661954318261</v>
      </c>
      <c r="BD279" s="243">
        <f t="shared" si="1661"/>
        <v>3501.7443955480394</v>
      </c>
      <c r="BE279" s="9">
        <f>SUM(G279:BD279)</f>
        <v>331898.69684491609</v>
      </c>
      <c r="BF279" s="243"/>
      <c r="BG279" s="243">
        <f>((G279*DG270)*(1+BG$276))+(G279*DG$267)</f>
        <v>237020.33144200029</v>
      </c>
      <c r="BH279" s="243">
        <f t="shared" ref="BH279:DD280" si="1662">((H279*DH270)*(1+BH$276))+(H279*DH$267)</f>
        <v>65539.486427495998</v>
      </c>
      <c r="BI279" s="243">
        <f t="shared" si="1662"/>
        <v>536684.52757326886</v>
      </c>
      <c r="BJ279" s="243">
        <f t="shared" si="1662"/>
        <v>139865.61849237682</v>
      </c>
      <c r="BK279" s="243">
        <f t="shared" si="1662"/>
        <v>207064.13019907149</v>
      </c>
      <c r="BL279" s="243">
        <f t="shared" si="1662"/>
        <v>1568083.5188001988</v>
      </c>
      <c r="BM279" s="243">
        <f t="shared" si="1662"/>
        <v>45154.72503689937</v>
      </c>
      <c r="BN279" s="243">
        <f t="shared" si="1662"/>
        <v>43015.99495288507</v>
      </c>
      <c r="BO279" s="243">
        <f t="shared" si="1662"/>
        <v>6183726.3378874343</v>
      </c>
      <c r="BP279" s="243">
        <f t="shared" si="1662"/>
        <v>180434.74390829084</v>
      </c>
      <c r="BQ279" s="243">
        <f t="shared" si="1662"/>
        <v>392849.50184598006</v>
      </c>
      <c r="BR279" s="243">
        <f t="shared" si="1662"/>
        <v>50466.527941924971</v>
      </c>
      <c r="BS279" s="243">
        <f t="shared" si="1662"/>
        <v>118347.68640080155</v>
      </c>
      <c r="BT279" s="243">
        <f t="shared" si="1662"/>
        <v>188036.48901693409</v>
      </c>
      <c r="BU279" s="243">
        <f t="shared" si="1662"/>
        <v>151391.81409226946</v>
      </c>
      <c r="BV279" s="243">
        <f t="shared" si="1662"/>
        <v>799695.31627152814</v>
      </c>
      <c r="BW279" s="243">
        <f t="shared" si="1662"/>
        <v>135143.72891636769</v>
      </c>
      <c r="BX279" s="243">
        <f t="shared" si="1662"/>
        <v>137821.63840155365</v>
      </c>
      <c r="BY279" s="243">
        <f t="shared" si="1662"/>
        <v>120158.19588832921</v>
      </c>
      <c r="BZ279" s="243">
        <f t="shared" si="1662"/>
        <v>121346.33687667211</v>
      </c>
      <c r="CA279" s="243">
        <f t="shared" si="1662"/>
        <v>61228.4608215177</v>
      </c>
      <c r="CB279" s="243">
        <f t="shared" si="1662"/>
        <v>63246.543171957004</v>
      </c>
      <c r="CC279" s="243">
        <f t="shared" si="1662"/>
        <v>112222.89441098573</v>
      </c>
      <c r="CD279" s="243">
        <f t="shared" si="1662"/>
        <v>70451.210056142532</v>
      </c>
      <c r="CE279" s="243">
        <f t="shared" si="1662"/>
        <v>83511.120551683838</v>
      </c>
      <c r="CF279" s="243">
        <f t="shared" si="1662"/>
        <v>377145.20923669718</v>
      </c>
      <c r="CG279" s="243">
        <f t="shared" si="1662"/>
        <v>63058.511887271467</v>
      </c>
      <c r="CH279" s="243">
        <f t="shared" si="1662"/>
        <v>190629.7678781125</v>
      </c>
      <c r="CI279" s="243">
        <f t="shared" si="1662"/>
        <v>156241.38412337654</v>
      </c>
      <c r="CJ279" s="243">
        <f t="shared" si="1662"/>
        <v>165867.74914078123</v>
      </c>
      <c r="CK279" s="243">
        <f t="shared" si="1662"/>
        <v>306634.91532656446</v>
      </c>
      <c r="CL279" s="243">
        <f t="shared" si="1662"/>
        <v>139001.32442565725</v>
      </c>
      <c r="CM279" s="243">
        <f t="shared" si="1662"/>
        <v>81751.453925032343</v>
      </c>
      <c r="CN279" s="243">
        <f t="shared" si="1662"/>
        <v>119395.83703219547</v>
      </c>
      <c r="CO279" s="243">
        <f t="shared" si="1662"/>
        <v>65709.384945327824</v>
      </c>
      <c r="CP279" s="243">
        <f t="shared" si="1662"/>
        <v>61209.151358959469</v>
      </c>
      <c r="CQ279" s="243">
        <f t="shared" si="1662"/>
        <v>108858.94016299729</v>
      </c>
      <c r="CR279" s="243">
        <f t="shared" si="1662"/>
        <v>130192.03962279711</v>
      </c>
      <c r="CS279" s="243">
        <f t="shared" si="1662"/>
        <v>222903.75853426731</v>
      </c>
      <c r="CT279" s="243">
        <f t="shared" si="1662"/>
        <v>664773.7811914559</v>
      </c>
      <c r="CU279" s="243">
        <f t="shared" si="1662"/>
        <v>41561.957222901401</v>
      </c>
      <c r="CV279" s="243">
        <f t="shared" si="1662"/>
        <v>1448941.627682545</v>
      </c>
      <c r="CW279" s="243">
        <f t="shared" si="1662"/>
        <v>333465.88460000273</v>
      </c>
      <c r="CX279" s="243">
        <f t="shared" si="1662"/>
        <v>774816.691565727</v>
      </c>
      <c r="CY279" s="243">
        <f t="shared" si="1662"/>
        <v>16833181.39942202</v>
      </c>
      <c r="CZ279" s="243">
        <f t="shared" si="1662"/>
        <v>3022320.5198046481</v>
      </c>
      <c r="DA279" s="243">
        <f t="shared" si="1662"/>
        <v>60573011.57773333</v>
      </c>
      <c r="DB279" s="243">
        <f t="shared" si="1662"/>
        <v>1006602.2778459394</v>
      </c>
      <c r="DC279" s="243">
        <f t="shared" si="1662"/>
        <v>1597308.2137519931</v>
      </c>
      <c r="DD279" s="243">
        <f t="shared" si="1662"/>
        <v>1522960.0937825665</v>
      </c>
      <c r="DE279" s="9">
        <f>SUM(BG279:DD279)</f>
        <v>101820050.33158773</v>
      </c>
      <c r="DF279" s="1"/>
      <c r="DG279" s="271">
        <f>BG279/G279</f>
        <v>176.35081023106974</v>
      </c>
      <c r="DH279" s="271">
        <f t="shared" ref="DH279:FE279" si="1663">BH279/H279</f>
        <v>185.05474747743713</v>
      </c>
      <c r="DI279" s="271">
        <f t="shared" si="1663"/>
        <v>230.12794989834634</v>
      </c>
      <c r="DJ279" s="271">
        <f t="shared" si="1663"/>
        <v>203.47456452858231</v>
      </c>
      <c r="DK279" s="271">
        <f t="shared" si="1663"/>
        <v>296.68433582955919</v>
      </c>
      <c r="DL279" s="271">
        <f t="shared" si="1663"/>
        <v>326.92267967015863</v>
      </c>
      <c r="DM279" s="271">
        <f t="shared" si="1663"/>
        <v>184.96468458647408</v>
      </c>
      <c r="DN279" s="271">
        <f t="shared" si="1663"/>
        <v>138.99462416631982</v>
      </c>
      <c r="DO279" s="271">
        <f t="shared" si="1663"/>
        <v>153.15740183888985</v>
      </c>
      <c r="DP279" s="271">
        <f t="shared" si="1663"/>
        <v>169.67512281756422</v>
      </c>
      <c r="DQ279" s="271">
        <f t="shared" si="1663"/>
        <v>205.8702956812007</v>
      </c>
      <c r="DR279" s="271">
        <f t="shared" si="1663"/>
        <v>165.58213965840773</v>
      </c>
      <c r="DS279" s="271">
        <f t="shared" si="1663"/>
        <v>313.77160114645574</v>
      </c>
      <c r="DT279" s="271">
        <f t="shared" si="1663"/>
        <v>226.22851504817535</v>
      </c>
      <c r="DU279" s="271">
        <f t="shared" si="1663"/>
        <v>391.01714358122194</v>
      </c>
      <c r="DV279" s="271">
        <f t="shared" si="1663"/>
        <v>400.20124373359897</v>
      </c>
      <c r="DW279" s="271">
        <f t="shared" si="1663"/>
        <v>326.31535989000406</v>
      </c>
      <c r="DX279" s="271">
        <f t="shared" si="1663"/>
        <v>216.68415455244804</v>
      </c>
      <c r="DY279" s="271">
        <f t="shared" si="1663"/>
        <v>294.45037460914239</v>
      </c>
      <c r="DZ279" s="271">
        <f t="shared" si="1663"/>
        <v>323.07405903857057</v>
      </c>
      <c r="EA279" s="271">
        <f t="shared" si="1663"/>
        <v>213.24886641969002</v>
      </c>
      <c r="EB279" s="271">
        <f t="shared" si="1663"/>
        <v>226.42088440594137</v>
      </c>
      <c r="EC279" s="271">
        <f t="shared" si="1663"/>
        <v>198.13624082350228</v>
      </c>
      <c r="ED279" s="271">
        <f t="shared" si="1663"/>
        <v>262.74111227644846</v>
      </c>
      <c r="EE279" s="271">
        <f t="shared" si="1663"/>
        <v>412.36188873652509</v>
      </c>
      <c r="EF279" s="271">
        <f t="shared" si="1663"/>
        <v>246.27666261945996</v>
      </c>
      <c r="EG279" s="271">
        <f t="shared" si="1663"/>
        <v>245.25331129744228</v>
      </c>
      <c r="EH279" s="271">
        <f t="shared" si="1663"/>
        <v>844.85157654072657</v>
      </c>
      <c r="EI279" s="271">
        <f t="shared" si="1663"/>
        <v>219.64923077902853</v>
      </c>
      <c r="EJ279" s="271">
        <f t="shared" si="1663"/>
        <v>364.38972313167693</v>
      </c>
      <c r="EK279" s="271">
        <f t="shared" si="1663"/>
        <v>272.04888524042389</v>
      </c>
      <c r="EL279" s="271">
        <f t="shared" si="1663"/>
        <v>227.06619552746159</v>
      </c>
      <c r="EM279" s="271">
        <f t="shared" si="1663"/>
        <v>407.01598764440178</v>
      </c>
      <c r="EN279" s="271">
        <f t="shared" si="1663"/>
        <v>471.837813791869</v>
      </c>
      <c r="EO279" s="271">
        <f t="shared" si="1663"/>
        <v>337.88983731452328</v>
      </c>
      <c r="EP279" s="271">
        <f t="shared" si="1663"/>
        <v>170.21376066499303</v>
      </c>
      <c r="EQ279" s="271">
        <f t="shared" si="1663"/>
        <v>366.44810027163635</v>
      </c>
      <c r="ER279" s="271">
        <f t="shared" si="1663"/>
        <v>196.62759334356429</v>
      </c>
      <c r="ES279" s="271">
        <f t="shared" si="1663"/>
        <v>161.82276091286246</v>
      </c>
      <c r="ET279" s="271">
        <f t="shared" si="1663"/>
        <v>579.31636061928771</v>
      </c>
      <c r="EU279" s="271">
        <f t="shared" si="1663"/>
        <v>183.80639349868312</v>
      </c>
      <c r="EV279" s="271">
        <f t="shared" si="1663"/>
        <v>212.53904251633156</v>
      </c>
      <c r="EW279" s="271">
        <f t="shared" si="1663"/>
        <v>162.54409689438575</v>
      </c>
      <c r="EX279" s="271">
        <f t="shared" si="1663"/>
        <v>222.79208713905012</v>
      </c>
      <c r="EY279" s="271">
        <f t="shared" si="1663"/>
        <v>321.98300019590147</v>
      </c>
      <c r="EZ279" s="271">
        <f t="shared" si="1663"/>
        <v>448.94415061821678</v>
      </c>
      <c r="FA279" s="271">
        <f t="shared" si="1663"/>
        <v>337.39248052361916</v>
      </c>
      <c r="FB279" s="271">
        <f t="shared" si="1663"/>
        <v>410.91605637929496</v>
      </c>
      <c r="FC279" s="271">
        <f t="shared" si="1663"/>
        <v>402.3789008065072</v>
      </c>
      <c r="FD279" s="271">
        <f t="shared" si="1663"/>
        <v>434.9146944359473</v>
      </c>
      <c r="FE279" s="291">
        <f t="shared" si="1663"/>
        <v>306.78050652053162</v>
      </c>
    </row>
    <row r="280" spans="1:165">
      <c r="A280" s="1" t="s">
        <v>117</v>
      </c>
      <c r="B280" s="2"/>
      <c r="C280" s="37" t="s">
        <v>307</v>
      </c>
      <c r="D280" s="1">
        <v>2</v>
      </c>
      <c r="E280" s="1">
        <v>6</v>
      </c>
      <c r="F280" s="298" t="s">
        <v>495</v>
      </c>
      <c r="G280" s="243">
        <f t="shared" ref="G280:V280" si="1664">G271</f>
        <v>0</v>
      </c>
      <c r="H280" s="243">
        <f t="shared" si="1664"/>
        <v>0</v>
      </c>
      <c r="I280" s="243">
        <f t="shared" si="1664"/>
        <v>0</v>
      </c>
      <c r="J280" s="243">
        <f t="shared" si="1664"/>
        <v>0</v>
      </c>
      <c r="K280" s="243">
        <f t="shared" si="1664"/>
        <v>0</v>
      </c>
      <c r="L280" s="243">
        <f t="shared" si="1664"/>
        <v>0</v>
      </c>
      <c r="M280" s="243">
        <f t="shared" si="1664"/>
        <v>0</v>
      </c>
      <c r="N280" s="243">
        <f t="shared" si="1664"/>
        <v>0</v>
      </c>
      <c r="O280" s="243">
        <f t="shared" si="1664"/>
        <v>2141.9828202543486</v>
      </c>
      <c r="P280" s="243">
        <f t="shared" si="1664"/>
        <v>0</v>
      </c>
      <c r="Q280" s="243">
        <f t="shared" si="1664"/>
        <v>0</v>
      </c>
      <c r="R280" s="243">
        <f t="shared" si="1664"/>
        <v>0</v>
      </c>
      <c r="S280" s="243">
        <f t="shared" si="1664"/>
        <v>0</v>
      </c>
      <c r="T280" s="243">
        <f t="shared" si="1664"/>
        <v>0</v>
      </c>
      <c r="U280" s="243">
        <f t="shared" si="1664"/>
        <v>0</v>
      </c>
      <c r="V280" s="243">
        <f t="shared" si="1664"/>
        <v>0</v>
      </c>
      <c r="W280" s="243">
        <f t="shared" ref="W280:BD280" si="1665">W271</f>
        <v>0</v>
      </c>
      <c r="X280" s="243">
        <f t="shared" si="1665"/>
        <v>0</v>
      </c>
      <c r="Y280" s="243">
        <f t="shared" si="1665"/>
        <v>0</v>
      </c>
      <c r="Z280" s="243">
        <f t="shared" si="1665"/>
        <v>0</v>
      </c>
      <c r="AA280" s="243">
        <f t="shared" si="1665"/>
        <v>0</v>
      </c>
      <c r="AB280" s="243">
        <f t="shared" si="1665"/>
        <v>0</v>
      </c>
      <c r="AC280" s="243">
        <f t="shared" si="1665"/>
        <v>0</v>
      </c>
      <c r="AD280" s="243">
        <f t="shared" si="1665"/>
        <v>0</v>
      </c>
      <c r="AE280" s="243">
        <f t="shared" si="1665"/>
        <v>0</v>
      </c>
      <c r="AF280" s="243">
        <f t="shared" si="1665"/>
        <v>0</v>
      </c>
      <c r="AG280" s="243">
        <f t="shared" si="1665"/>
        <v>0</v>
      </c>
      <c r="AH280" s="243">
        <f t="shared" si="1665"/>
        <v>0</v>
      </c>
      <c r="AI280" s="243">
        <f t="shared" si="1665"/>
        <v>0</v>
      </c>
      <c r="AJ280" s="243">
        <f t="shared" si="1665"/>
        <v>0</v>
      </c>
      <c r="AK280" s="243">
        <f t="shared" si="1665"/>
        <v>0</v>
      </c>
      <c r="AL280" s="243">
        <f t="shared" si="1665"/>
        <v>0</v>
      </c>
      <c r="AM280" s="243">
        <f t="shared" si="1665"/>
        <v>0</v>
      </c>
      <c r="AN280" s="243">
        <f t="shared" si="1665"/>
        <v>0</v>
      </c>
      <c r="AO280" s="243">
        <f t="shared" si="1665"/>
        <v>0</v>
      </c>
      <c r="AP280" s="243">
        <f t="shared" si="1665"/>
        <v>14.024586635993842</v>
      </c>
      <c r="AQ280" s="243">
        <f t="shared" si="1665"/>
        <v>0</v>
      </c>
      <c r="AR280" s="243">
        <f t="shared" si="1665"/>
        <v>27.608813067101778</v>
      </c>
      <c r="AS280" s="243">
        <f t="shared" si="1665"/>
        <v>0</v>
      </c>
      <c r="AT280" s="243">
        <f t="shared" si="1665"/>
        <v>290.92971538952372</v>
      </c>
      <c r="AU280" s="243">
        <f t="shared" si="1665"/>
        <v>1.3369998753514665</v>
      </c>
      <c r="AV280" s="243">
        <f t="shared" si="1665"/>
        <v>111.37691690640531</v>
      </c>
      <c r="AW280" s="243">
        <f t="shared" si="1665"/>
        <v>0</v>
      </c>
      <c r="AX280" s="243">
        <f t="shared" si="1665"/>
        <v>537.71695803868693</v>
      </c>
      <c r="AY280" s="243">
        <f t="shared" si="1665"/>
        <v>1837.2769354768016</v>
      </c>
      <c r="AZ280" s="243">
        <f t="shared" si="1665"/>
        <v>0</v>
      </c>
      <c r="BA280" s="243">
        <f t="shared" si="1665"/>
        <v>0</v>
      </c>
      <c r="BB280" s="243">
        <f t="shared" si="1665"/>
        <v>0</v>
      </c>
      <c r="BC280" s="243">
        <f t="shared" si="1665"/>
        <v>0</v>
      </c>
      <c r="BD280" s="243">
        <f t="shared" si="1665"/>
        <v>6671.0262628518758</v>
      </c>
      <c r="BE280" s="9">
        <f t="shared" ref="BE280:BE283" si="1666">SUM(G280:BD280)</f>
        <v>11633.280008496089</v>
      </c>
      <c r="BF280" s="243"/>
      <c r="BG280" s="243">
        <f t="shared" ref="BG280" si="1667">((G280*DG271)*(1+BG$276))+(G280*DG$267)</f>
        <v>0</v>
      </c>
      <c r="BH280" s="243">
        <f t="shared" si="1662"/>
        <v>0</v>
      </c>
      <c r="BI280" s="243">
        <f t="shared" si="1662"/>
        <v>0</v>
      </c>
      <c r="BJ280" s="243">
        <f t="shared" si="1662"/>
        <v>0</v>
      </c>
      <c r="BK280" s="243">
        <f t="shared" si="1662"/>
        <v>0</v>
      </c>
      <c r="BL280" s="243">
        <f t="shared" si="1662"/>
        <v>0</v>
      </c>
      <c r="BM280" s="243">
        <f t="shared" si="1662"/>
        <v>0</v>
      </c>
      <c r="BN280" s="243">
        <f t="shared" si="1662"/>
        <v>0</v>
      </c>
      <c r="BO280" s="243">
        <f t="shared" si="1662"/>
        <v>328060.52353369386</v>
      </c>
      <c r="BP280" s="243">
        <f t="shared" si="1662"/>
        <v>0</v>
      </c>
      <c r="BQ280" s="243">
        <f t="shared" si="1662"/>
        <v>0</v>
      </c>
      <c r="BR280" s="243">
        <f t="shared" si="1662"/>
        <v>0</v>
      </c>
      <c r="BS280" s="243">
        <f t="shared" si="1662"/>
        <v>0</v>
      </c>
      <c r="BT280" s="243">
        <f t="shared" si="1662"/>
        <v>0</v>
      </c>
      <c r="BU280" s="243">
        <f t="shared" si="1662"/>
        <v>0</v>
      </c>
      <c r="BV280" s="243">
        <f t="shared" si="1662"/>
        <v>0</v>
      </c>
      <c r="BW280" s="243">
        <f t="shared" si="1662"/>
        <v>0</v>
      </c>
      <c r="BX280" s="243">
        <f t="shared" si="1662"/>
        <v>0</v>
      </c>
      <c r="BY280" s="243">
        <f t="shared" si="1662"/>
        <v>0</v>
      </c>
      <c r="BZ280" s="243">
        <f t="shared" si="1662"/>
        <v>0</v>
      </c>
      <c r="CA280" s="243">
        <f t="shared" si="1662"/>
        <v>0</v>
      </c>
      <c r="CB280" s="243">
        <f t="shared" si="1662"/>
        <v>0</v>
      </c>
      <c r="CC280" s="243">
        <f t="shared" si="1662"/>
        <v>0</v>
      </c>
      <c r="CD280" s="243">
        <f t="shared" si="1662"/>
        <v>0</v>
      </c>
      <c r="CE280" s="243">
        <f t="shared" si="1662"/>
        <v>0</v>
      </c>
      <c r="CF280" s="243">
        <f t="shared" si="1662"/>
        <v>0</v>
      </c>
      <c r="CG280" s="243">
        <f t="shared" si="1662"/>
        <v>0</v>
      </c>
      <c r="CH280" s="243">
        <f t="shared" si="1662"/>
        <v>0</v>
      </c>
      <c r="CI280" s="243">
        <f t="shared" si="1662"/>
        <v>0</v>
      </c>
      <c r="CJ280" s="243">
        <f t="shared" si="1662"/>
        <v>0</v>
      </c>
      <c r="CK280" s="243">
        <f t="shared" si="1662"/>
        <v>0</v>
      </c>
      <c r="CL280" s="243">
        <f t="shared" si="1662"/>
        <v>0</v>
      </c>
      <c r="CM280" s="243">
        <f t="shared" si="1662"/>
        <v>0</v>
      </c>
      <c r="CN280" s="243">
        <f t="shared" si="1662"/>
        <v>0</v>
      </c>
      <c r="CO280" s="243">
        <f t="shared" si="1662"/>
        <v>0</v>
      </c>
      <c r="CP280" s="243">
        <f t="shared" si="1662"/>
        <v>2387.1776330845159</v>
      </c>
      <c r="CQ280" s="243">
        <f t="shared" si="1662"/>
        <v>0</v>
      </c>
      <c r="CR280" s="243">
        <f t="shared" si="1662"/>
        <v>5428.6544684565724</v>
      </c>
      <c r="CS280" s="243">
        <f t="shared" si="1662"/>
        <v>0</v>
      </c>
      <c r="CT280" s="243">
        <f t="shared" si="1662"/>
        <v>168540.34391546404</v>
      </c>
      <c r="CU280" s="243">
        <f t="shared" si="1662"/>
        <v>245.74912519654197</v>
      </c>
      <c r="CV280" s="243">
        <f t="shared" si="1662"/>
        <v>23671.943277708408</v>
      </c>
      <c r="CW280" s="243">
        <f t="shared" si="1662"/>
        <v>0</v>
      </c>
      <c r="CX280" s="243">
        <f t="shared" si="1662"/>
        <v>119799.08337150011</v>
      </c>
      <c r="CY280" s="243">
        <f t="shared" si="1662"/>
        <v>591571.93987555231</v>
      </c>
      <c r="CZ280" s="243">
        <f t="shared" si="1662"/>
        <v>0</v>
      </c>
      <c r="DA280" s="243">
        <f t="shared" si="1662"/>
        <v>0</v>
      </c>
      <c r="DB280" s="243">
        <f t="shared" si="1662"/>
        <v>0</v>
      </c>
      <c r="DC280" s="243">
        <f t="shared" si="1662"/>
        <v>0</v>
      </c>
      <c r="DD280" s="243">
        <f t="shared" si="1662"/>
        <v>2901327.3486824026</v>
      </c>
      <c r="DE280" s="9">
        <f t="shared" ref="DE280:DE283" si="1668">SUM(BG280:DD280)</f>
        <v>4141032.7638830589</v>
      </c>
      <c r="DF280" s="1"/>
      <c r="DG280" s="1"/>
      <c r="DH280" s="1"/>
      <c r="DI280" s="1"/>
      <c r="DJ280" s="1"/>
      <c r="DK280" s="271"/>
      <c r="DL280" s="271"/>
      <c r="DM280" s="271"/>
      <c r="DN280" s="271"/>
      <c r="DO280" s="271">
        <f t="shared" ref="DO280:DO283" si="1669">BO280/O280</f>
        <v>153.15740183888985</v>
      </c>
      <c r="DP280" s="271"/>
      <c r="DQ280" s="271"/>
      <c r="DR280" s="271"/>
      <c r="DS280" s="271"/>
      <c r="DT280" s="271"/>
      <c r="DU280" s="271"/>
      <c r="DV280" s="271"/>
      <c r="DW280" s="271"/>
      <c r="DX280" s="271"/>
      <c r="DY280" s="271"/>
      <c r="DZ280" s="271"/>
      <c r="EA280" s="271"/>
      <c r="EB280" s="271"/>
      <c r="EC280" s="271"/>
      <c r="ED280" s="271"/>
      <c r="EE280" s="271"/>
      <c r="EF280" s="271"/>
      <c r="EG280" s="271"/>
      <c r="EH280" s="271"/>
      <c r="EI280" s="271"/>
      <c r="EJ280" s="271"/>
      <c r="EK280" s="271"/>
      <c r="EL280" s="271"/>
      <c r="EM280" s="271"/>
      <c r="EN280" s="271"/>
      <c r="EO280" s="271"/>
      <c r="EP280" s="271">
        <f t="shared" ref="EP280:EP283" si="1670">CP280/AP280</f>
        <v>170.21376066499306</v>
      </c>
      <c r="EQ280" s="271"/>
      <c r="ER280" s="271">
        <f t="shared" ref="ER280:ER283" si="1671">CR280/AR280</f>
        <v>196.62759334356429</v>
      </c>
      <c r="ES280" s="271"/>
      <c r="ET280" s="271">
        <f t="shared" ref="ET280" si="1672">CT280/AT280</f>
        <v>579.31636061928759</v>
      </c>
      <c r="EU280" s="271">
        <f t="shared" ref="EU280:EU283" si="1673">CU280/AU280</f>
        <v>183.80639349868315</v>
      </c>
      <c r="EV280" s="271">
        <f t="shared" ref="EV280:EV283" si="1674">CV280/AV280</f>
        <v>212.53904251633156</v>
      </c>
      <c r="EW280" s="271"/>
      <c r="EX280" s="271">
        <f t="shared" ref="EX280:EX281" si="1675">CX280/AX280</f>
        <v>222.79208713905015</v>
      </c>
      <c r="EY280" s="271">
        <f t="shared" ref="EY280:EY283" si="1676">CY280/AY280</f>
        <v>321.98300019590152</v>
      </c>
      <c r="EZ280" s="271"/>
      <c r="FA280" s="271"/>
      <c r="FB280" s="271"/>
      <c r="FC280" s="271"/>
      <c r="FD280" s="271">
        <f t="shared" ref="FD280:FD283" si="1677">DD280/BD280</f>
        <v>434.91469443594724</v>
      </c>
      <c r="FE280" s="291">
        <f t="shared" ref="FE280:FE283" si="1678">DE280/BE280</f>
        <v>355.96433343465935</v>
      </c>
    </row>
    <row r="281" spans="1:165">
      <c r="A281" s="1" t="s">
        <v>117</v>
      </c>
      <c r="B281" s="2"/>
      <c r="C281" s="37" t="s">
        <v>746</v>
      </c>
      <c r="D281" s="1">
        <v>3</v>
      </c>
      <c r="E281" s="1">
        <v>6</v>
      </c>
      <c r="F281" s="298" t="s">
        <v>495</v>
      </c>
      <c r="G281" s="243">
        <f t="shared" ref="G281:V281" si="1679">G272</f>
        <v>0</v>
      </c>
      <c r="H281" s="243">
        <f t="shared" si="1679"/>
        <v>0</v>
      </c>
      <c r="I281" s="243">
        <f t="shared" si="1679"/>
        <v>200.35875751703861</v>
      </c>
      <c r="J281" s="243">
        <f t="shared" si="1679"/>
        <v>0</v>
      </c>
      <c r="K281" s="243">
        <f t="shared" si="1679"/>
        <v>12.450233876214952</v>
      </c>
      <c r="L281" s="243">
        <f t="shared" si="1679"/>
        <v>458.53477915628355</v>
      </c>
      <c r="M281" s="243">
        <f t="shared" si="1679"/>
        <v>19.104444986218653</v>
      </c>
      <c r="N281" s="243">
        <f t="shared" si="1679"/>
        <v>72.524306545495847</v>
      </c>
      <c r="O281" s="243">
        <f t="shared" si="1679"/>
        <v>220.61639097628074</v>
      </c>
      <c r="P281" s="243">
        <f t="shared" si="1679"/>
        <v>369.43260257024849</v>
      </c>
      <c r="Q281" s="243">
        <f t="shared" si="1679"/>
        <v>139.68192255437549</v>
      </c>
      <c r="R281" s="243">
        <f t="shared" si="1679"/>
        <v>80.422327807136298</v>
      </c>
      <c r="S281" s="243">
        <f t="shared" si="1679"/>
        <v>140.80828859115752</v>
      </c>
      <c r="T281" s="243">
        <f t="shared" si="1679"/>
        <v>126.95858942107714</v>
      </c>
      <c r="U281" s="243">
        <f t="shared" si="1679"/>
        <v>51.495407739750192</v>
      </c>
      <c r="V281" s="243">
        <f t="shared" si="1679"/>
        <v>1121.2235691556186</v>
      </c>
      <c r="W281" s="243">
        <f t="shared" ref="W281:BD281" si="1680">W272</f>
        <v>272.95262647191771</v>
      </c>
      <c r="X281" s="243">
        <f t="shared" si="1680"/>
        <v>0</v>
      </c>
      <c r="Y281" s="243">
        <f t="shared" si="1680"/>
        <v>104.33128077144806</v>
      </c>
      <c r="Z281" s="243">
        <f t="shared" si="1680"/>
        <v>13.495891018767907</v>
      </c>
      <c r="AA281" s="243">
        <f t="shared" si="1680"/>
        <v>161.76914598814449</v>
      </c>
      <c r="AB281" s="243">
        <f t="shared" si="1680"/>
        <v>37.946484696129517</v>
      </c>
      <c r="AC281" s="243">
        <f t="shared" si="1680"/>
        <v>280.47913919730274</v>
      </c>
      <c r="AD281" s="243">
        <f t="shared" si="1680"/>
        <v>56.0431699268795</v>
      </c>
      <c r="AE281" s="243">
        <f t="shared" si="1680"/>
        <v>31.439147327819256</v>
      </c>
      <c r="AF281" s="243">
        <f t="shared" si="1680"/>
        <v>183.58868109268712</v>
      </c>
      <c r="AG281" s="243">
        <f t="shared" si="1680"/>
        <v>29.446289809538996</v>
      </c>
      <c r="AH281" s="243">
        <f t="shared" si="1680"/>
        <v>81.166081398001694</v>
      </c>
      <c r="AI281" s="243">
        <f t="shared" si="1680"/>
        <v>147.88294279098375</v>
      </c>
      <c r="AJ281" s="243">
        <f t="shared" si="1680"/>
        <v>30.153088686974115</v>
      </c>
      <c r="AK281" s="243">
        <f t="shared" si="1680"/>
        <v>99.184230743913986</v>
      </c>
      <c r="AL281" s="243">
        <f t="shared" si="1680"/>
        <v>156.35297904333322</v>
      </c>
      <c r="AM281" s="243">
        <f t="shared" si="1680"/>
        <v>191.36100894016624</v>
      </c>
      <c r="AN281" s="243">
        <f t="shared" si="1680"/>
        <v>155.03805251005681</v>
      </c>
      <c r="AO281" s="243">
        <f t="shared" si="1680"/>
        <v>100.58203299300573</v>
      </c>
      <c r="AP281" s="243">
        <f t="shared" si="1680"/>
        <v>215.05715863271749</v>
      </c>
      <c r="AQ281" s="243">
        <f t="shared" si="1680"/>
        <v>112.97755730847732</v>
      </c>
      <c r="AR281" s="243">
        <f t="shared" si="1680"/>
        <v>481.42845764307873</v>
      </c>
      <c r="AS281" s="243">
        <f t="shared" si="1680"/>
        <v>365.8682751874727</v>
      </c>
      <c r="AT281" s="243">
        <f t="shared" si="1680"/>
        <v>0</v>
      </c>
      <c r="AU281" s="243">
        <f t="shared" si="1680"/>
        <v>106.88929086272083</v>
      </c>
      <c r="AV281" s="243">
        <f t="shared" si="1680"/>
        <v>234.05425766104753</v>
      </c>
      <c r="AW281" s="243">
        <f t="shared" si="1680"/>
        <v>737.74837698156568</v>
      </c>
      <c r="AX281" s="243">
        <f t="shared" si="1680"/>
        <v>317.21593404119085</v>
      </c>
      <c r="AY281" s="243">
        <f t="shared" si="1680"/>
        <v>440.12821963471862</v>
      </c>
      <c r="AZ281" s="243">
        <f t="shared" si="1680"/>
        <v>0</v>
      </c>
      <c r="BA281" s="243">
        <f t="shared" si="1680"/>
        <v>616.21496407692371</v>
      </c>
      <c r="BB281" s="243">
        <f t="shared" si="1680"/>
        <v>290.81177127866408</v>
      </c>
      <c r="BC281" s="243">
        <f t="shared" si="1680"/>
        <v>667.77389443847164</v>
      </c>
      <c r="BD281" s="243">
        <f t="shared" si="1680"/>
        <v>630.99763456455094</v>
      </c>
      <c r="BE281" s="9">
        <f t="shared" si="1666"/>
        <v>10363.989686615565</v>
      </c>
      <c r="BF281" s="243"/>
      <c r="BG281" s="243">
        <f>(G281*DG272)*(1+BG$276)</f>
        <v>0</v>
      </c>
      <c r="BH281" s="243">
        <f t="shared" ref="BH281:DD281" si="1681">(H281*DH272)*(1+BH$276)</f>
        <v>0</v>
      </c>
      <c r="BI281" s="243">
        <f t="shared" si="1681"/>
        <v>226242.58401001623</v>
      </c>
      <c r="BJ281" s="243">
        <f t="shared" si="1681"/>
        <v>0</v>
      </c>
      <c r="BK281" s="243">
        <f t="shared" si="1681"/>
        <v>34140.182401719561</v>
      </c>
      <c r="BL281" s="243">
        <f t="shared" si="1681"/>
        <v>717875.01030193805</v>
      </c>
      <c r="BM281" s="243">
        <f t="shared" si="1681"/>
        <v>18084.357324623314</v>
      </c>
      <c r="BN281" s="243">
        <f t="shared" si="1681"/>
        <v>49536.297094075315</v>
      </c>
      <c r="BO281" s="243">
        <f t="shared" si="1681"/>
        <v>240003.12274991581</v>
      </c>
      <c r="BP281" s="243">
        <f t="shared" si="1681"/>
        <v>324602.21434519091</v>
      </c>
      <c r="BQ281" s="243">
        <f t="shared" si="1681"/>
        <v>160841.49662982664</v>
      </c>
      <c r="BR281" s="243">
        <f t="shared" si="1681"/>
        <v>72746.976886405348</v>
      </c>
      <c r="BS281" s="243">
        <f t="shared" si="1681"/>
        <v>129483.74945371412</v>
      </c>
      <c r="BT281" s="243">
        <f t="shared" si="1681"/>
        <v>115776.49858682626</v>
      </c>
      <c r="BU281" s="243">
        <f t="shared" si="1681"/>
        <v>114594.31468349791</v>
      </c>
      <c r="BV281" s="243">
        <f t="shared" si="1681"/>
        <v>1425339.5084730245</v>
      </c>
      <c r="BW281" s="243">
        <f t="shared" si="1681"/>
        <v>311638.82791000127</v>
      </c>
      <c r="BX281" s="243">
        <f t="shared" si="1681"/>
        <v>0</v>
      </c>
      <c r="BY281" s="243">
        <f t="shared" si="1681"/>
        <v>143055.12115358651</v>
      </c>
      <c r="BZ281" s="243">
        <f t="shared" si="1681"/>
        <v>15103.679344138271</v>
      </c>
      <c r="CA281" s="243">
        <f t="shared" si="1681"/>
        <v>144412.64992554823</v>
      </c>
      <c r="CB281" s="243">
        <f t="shared" si="1681"/>
        <v>36982.696914565488</v>
      </c>
      <c r="CC281" s="243">
        <f t="shared" si="1681"/>
        <v>414392.88395880838</v>
      </c>
      <c r="CD281" s="243">
        <f t="shared" si="1681"/>
        <v>83581.826347753056</v>
      </c>
      <c r="CE281" s="243">
        <f t="shared" si="1681"/>
        <v>102357.30798472172</v>
      </c>
      <c r="CF281" s="243">
        <f t="shared" si="1681"/>
        <v>187069.29712599411</v>
      </c>
      <c r="CG281" s="243">
        <f t="shared" si="1681"/>
        <v>46808.637606827164</v>
      </c>
      <c r="CH281" s="243">
        <f t="shared" si="1681"/>
        <v>636509.94093938684</v>
      </c>
      <c r="CI281" s="243">
        <f t="shared" si="1681"/>
        <v>206251.14054194174</v>
      </c>
      <c r="CJ281" s="243">
        <f t="shared" si="1681"/>
        <v>92275.477231348908</v>
      </c>
      <c r="CK281" s="243">
        <f t="shared" si="1681"/>
        <v>128285.69831792326</v>
      </c>
      <c r="CL281" s="243">
        <f t="shared" si="1681"/>
        <v>260807.56561425235</v>
      </c>
      <c r="CM281" s="243">
        <f t="shared" si="1681"/>
        <v>253039.7112605983</v>
      </c>
      <c r="CN281" s="243">
        <f t="shared" si="1681"/>
        <v>381913.27705223433</v>
      </c>
      <c r="CO281" s="243">
        <f t="shared" si="1681"/>
        <v>126344.79500713851</v>
      </c>
      <c r="CP281" s="243">
        <f t="shared" si="1681"/>
        <v>229274.44011634076</v>
      </c>
      <c r="CQ281" s="243">
        <f t="shared" si="1681"/>
        <v>225147.24743602818</v>
      </c>
      <c r="CR281" s="243">
        <f t="shared" si="1681"/>
        <v>448892.27108958951</v>
      </c>
      <c r="CS281" s="243">
        <f t="shared" si="1681"/>
        <v>550975.95434005826</v>
      </c>
      <c r="CT281" s="243">
        <f t="shared" si="1681"/>
        <v>0</v>
      </c>
      <c r="CU281" s="243">
        <f t="shared" si="1681"/>
        <v>93337.08725255997</v>
      </c>
      <c r="CV281" s="243">
        <f t="shared" si="1681"/>
        <v>281193.10052904306</v>
      </c>
      <c r="CW281" s="243">
        <f t="shared" si="1681"/>
        <v>557083.32548272959</v>
      </c>
      <c r="CX281" s="243">
        <f t="shared" si="1681"/>
        <v>209302.83557512064</v>
      </c>
      <c r="CY281" s="243">
        <f t="shared" si="1681"/>
        <v>364437.00707194197</v>
      </c>
      <c r="CZ281" s="243">
        <f t="shared" si="1681"/>
        <v>0</v>
      </c>
      <c r="DA281" s="243">
        <f t="shared" si="1681"/>
        <v>688965.57604785194</v>
      </c>
      <c r="DB281" s="243">
        <f t="shared" si="1681"/>
        <v>980216.57825277606</v>
      </c>
      <c r="DC281" s="243">
        <f t="shared" si="1681"/>
        <v>1329308.6417151671</v>
      </c>
      <c r="DD281" s="243">
        <f t="shared" si="1681"/>
        <v>1634543.0621948256</v>
      </c>
      <c r="DE281" s="9">
        <f t="shared" si="1668"/>
        <v>14792773.974281576</v>
      </c>
      <c r="DF281" s="1"/>
      <c r="DG281" s="1"/>
      <c r="DH281" s="1"/>
      <c r="DI281" s="271">
        <f t="shared" ref="DI281:DI283" si="1682">BI281/I281</f>
        <v>1129.187397714704</v>
      </c>
      <c r="DJ281" s="271"/>
      <c r="DK281" s="271">
        <f t="shared" ref="DK281:DK283" si="1683">BK281/K281</f>
        <v>2742.1318138401639</v>
      </c>
      <c r="DL281" s="271">
        <f t="shared" ref="DL281:DL283" si="1684">BL281/L281</f>
        <v>1565.5846468676762</v>
      </c>
      <c r="DM281" s="271">
        <f t="shared" ref="DM281:DM283" si="1685">BM281/M281</f>
        <v>946.60469527739758</v>
      </c>
      <c r="DN281" s="271">
        <f t="shared" ref="DN281:DN283" si="1686">BN281/N281</f>
        <v>683.03027569109224</v>
      </c>
      <c r="DO281" s="271">
        <f t="shared" si="1669"/>
        <v>1087.8753010501355</v>
      </c>
      <c r="DP281" s="271">
        <f t="shared" ref="DP281:DP283" si="1687">BP281/P281</f>
        <v>878.65069863038696</v>
      </c>
      <c r="DQ281" s="271">
        <f t="shared" ref="DQ281:DQ283" si="1688">BQ281/Q281</f>
        <v>1151.483983671646</v>
      </c>
      <c r="DR281" s="271">
        <f t="shared" ref="DR281:DR283" si="1689">BR281/R281</f>
        <v>904.56194032162944</v>
      </c>
      <c r="DS281" s="271">
        <f t="shared" ref="DS281:DS283" si="1690">BS281/S281</f>
        <v>919.57476899442577</v>
      </c>
      <c r="DT281" s="271">
        <f t="shared" ref="DT281:DT283" si="1691">BT281/T281</f>
        <v>911.92332172844328</v>
      </c>
      <c r="DU281" s="271">
        <f t="shared" ref="DU281:DU283" si="1692">BU281/U281</f>
        <v>2225.3307569218564</v>
      </c>
      <c r="DV281" s="271">
        <f t="shared" ref="DV281:DV283" si="1693">BV281/V281</f>
        <v>1271.2357710660972</v>
      </c>
      <c r="DW281" s="271">
        <f t="shared" ref="DW281:DW283" si="1694">BW281/W281</f>
        <v>1141.7322922960177</v>
      </c>
      <c r="DX281" s="271"/>
      <c r="DY281" s="271">
        <f t="shared" ref="DY281:DY283" si="1695">BY281/Y281</f>
        <v>1371.1623215569291</v>
      </c>
      <c r="DZ281" s="271">
        <f t="shared" ref="DZ281:DZ283" si="1696">BZ281/Z281</f>
        <v>1119.131691500362</v>
      </c>
      <c r="EA281" s="271">
        <f t="shared" ref="EA281:EA283" si="1697">CA281/AA281</f>
        <v>892.708242003897</v>
      </c>
      <c r="EB281" s="271">
        <f t="shared" ref="EB281:EB283" si="1698">CB281/AB281</f>
        <v>974.60139485167292</v>
      </c>
      <c r="EC281" s="271">
        <f t="shared" ref="EC281:EC283" si="1699">CC281/AC281</f>
        <v>1477.4463624808266</v>
      </c>
      <c r="ED281" s="271">
        <f t="shared" ref="ED281:ED283" si="1700">CD281/AD281</f>
        <v>1491.3829188606519</v>
      </c>
      <c r="EE281" s="271">
        <f t="shared" ref="EE281:EE283" si="1701">CE281/AE281</f>
        <v>3255.7278642907017</v>
      </c>
      <c r="EF281" s="271">
        <f t="shared" ref="EF281:EF283" si="1702">CF281/AF281</f>
        <v>1018.958772472197</v>
      </c>
      <c r="EG281" s="271">
        <f t="shared" ref="EG281:EG283" si="1703">CG281/AG281</f>
        <v>1589.6276885675327</v>
      </c>
      <c r="EH281" s="271">
        <f t="shared" ref="EH281:EH283" si="1704">CH281/AH281</f>
        <v>7842.0681395006668</v>
      </c>
      <c r="EI281" s="271">
        <f t="shared" ref="EI281:EI283" si="1705">CI281/AI281</f>
        <v>1394.6918870383518</v>
      </c>
      <c r="EJ281" s="271">
        <f t="shared" ref="EJ281:EJ283" si="1706">CJ281/AJ281</f>
        <v>3060.2330059544165</v>
      </c>
      <c r="EK281" s="271">
        <f t="shared" ref="EK281:EK283" si="1707">CK281/AK281</f>
        <v>1293.4082097097371</v>
      </c>
      <c r="EL281" s="271">
        <f t="shared" ref="EL281:EL283" si="1708">CL281/AL281</f>
        <v>1668.0690525376529</v>
      </c>
      <c r="EM281" s="271">
        <f t="shared" ref="EM281:EM283" si="1709">CM281/AM281</f>
        <v>1322.3159339618524</v>
      </c>
      <c r="EN281" s="271">
        <f t="shared" ref="EN281:EN283" si="1710">CN281/AN281</f>
        <v>2463.3518730987726</v>
      </c>
      <c r="EO281" s="271">
        <f t="shared" ref="EO281:EO283" si="1711">CO281/AO281</f>
        <v>1256.1368193455016</v>
      </c>
      <c r="EP281" s="271">
        <f t="shared" si="1670"/>
        <v>1066.1093151886382</v>
      </c>
      <c r="EQ281" s="271">
        <f t="shared" ref="EQ281:EQ283" si="1712">CQ281/AQ281</f>
        <v>1992.8493127292475</v>
      </c>
      <c r="ER281" s="271">
        <f t="shared" si="1671"/>
        <v>932.4174006813472</v>
      </c>
      <c r="ES281" s="271">
        <f t="shared" ref="ES281:ES283" si="1713">CS281/AS281</f>
        <v>1505.9407762472313</v>
      </c>
      <c r="ET281" s="271"/>
      <c r="EU281" s="271">
        <f t="shared" si="1673"/>
        <v>873.21270914252659</v>
      </c>
      <c r="EV281" s="271">
        <f t="shared" si="1674"/>
        <v>1201.4013474442368</v>
      </c>
      <c r="EW281" s="271">
        <f t="shared" ref="EW281:EW283" si="1714">CW281/AW281</f>
        <v>755.11291229401047</v>
      </c>
      <c r="EX281" s="271">
        <f t="shared" si="1675"/>
        <v>659.81186035863641</v>
      </c>
      <c r="EY281" s="271">
        <f t="shared" si="1676"/>
        <v>828.02463194567247</v>
      </c>
      <c r="EZ281" s="271"/>
      <c r="FA281" s="271">
        <f t="shared" ref="FA281:FA283" si="1715">DA281/BA281</f>
        <v>1118.0604435335435</v>
      </c>
      <c r="FB281" s="271">
        <f t="shared" ref="FB281:FB283" si="1716">DB281/BB281</f>
        <v>3370.6220829469271</v>
      </c>
      <c r="FC281" s="271">
        <f t="shared" ref="FC281:FC283" si="1717">DC281/BC281</f>
        <v>1990.6567968383629</v>
      </c>
      <c r="FD281" s="271">
        <f t="shared" si="1677"/>
        <v>2590.4107601335422</v>
      </c>
      <c r="FE281" s="291">
        <f t="shared" si="1678"/>
        <v>1427.3242661931151</v>
      </c>
    </row>
    <row r="282" spans="1:165">
      <c r="A282" s="1" t="s">
        <v>117</v>
      </c>
      <c r="B282" s="2"/>
      <c r="C282" s="37" t="s">
        <v>350</v>
      </c>
      <c r="D282" s="1">
        <v>6</v>
      </c>
      <c r="E282" s="1">
        <v>6</v>
      </c>
      <c r="F282" s="298" t="s">
        <v>495</v>
      </c>
      <c r="G282" s="243">
        <f t="shared" ref="G282:BD282" si="1718">G273</f>
        <v>449.15120420010999</v>
      </c>
      <c r="H282" s="243">
        <f t="shared" si="1718"/>
        <v>184.83876993788647</v>
      </c>
      <c r="I282" s="243">
        <f t="shared" si="1718"/>
        <v>451.6223616189219</v>
      </c>
      <c r="J282" s="243">
        <f t="shared" si="1718"/>
        <v>270.21975059864826</v>
      </c>
      <c r="K282" s="243">
        <f t="shared" si="1718"/>
        <v>309.90900405877522</v>
      </c>
      <c r="L282" s="243">
        <f t="shared" si="1718"/>
        <v>14021.655880652137</v>
      </c>
      <c r="M282" s="243">
        <f t="shared" si="1718"/>
        <v>171.34262856579056</v>
      </c>
      <c r="N282" s="243">
        <f t="shared" si="1718"/>
        <v>509.73789178911807</v>
      </c>
      <c r="O282" s="243">
        <f t="shared" si="1718"/>
        <v>3375.3834495735528</v>
      </c>
      <c r="P282" s="243">
        <f t="shared" si="1718"/>
        <v>445.70359172765984</v>
      </c>
      <c r="Q282" s="243">
        <f t="shared" si="1718"/>
        <v>417.46226238787733</v>
      </c>
      <c r="R282" s="243">
        <f t="shared" si="1718"/>
        <v>368.1035009357368</v>
      </c>
      <c r="S282" s="243">
        <f t="shared" si="1718"/>
        <v>412.16316737125544</v>
      </c>
      <c r="T282" s="243">
        <f t="shared" si="1718"/>
        <v>178.78487419818583</v>
      </c>
      <c r="U282" s="243">
        <f t="shared" si="1718"/>
        <v>208.04437372756567</v>
      </c>
      <c r="V282" s="243">
        <f t="shared" si="1718"/>
        <v>4611.1229520285669</v>
      </c>
      <c r="W282" s="243">
        <f t="shared" si="1718"/>
        <v>281.48950043925726</v>
      </c>
      <c r="X282" s="243">
        <f t="shared" si="1718"/>
        <v>218.32194758477991</v>
      </c>
      <c r="Y282" s="243">
        <f t="shared" si="1718"/>
        <v>251.75649275128256</v>
      </c>
      <c r="Z282" s="243">
        <f t="shared" si="1718"/>
        <v>459.77272849914704</v>
      </c>
      <c r="AA282" s="243">
        <f t="shared" si="1718"/>
        <v>89.277131049237425</v>
      </c>
      <c r="AB282" s="243">
        <f t="shared" si="1718"/>
        <v>201.24913515386015</v>
      </c>
      <c r="AC282" s="243">
        <f t="shared" si="1718"/>
        <v>114.08197880374269</v>
      </c>
      <c r="AD282" s="243">
        <f t="shared" si="1718"/>
        <v>243.93416035431426</v>
      </c>
      <c r="AE282" s="243">
        <f t="shared" si="1718"/>
        <v>176.63699055589348</v>
      </c>
      <c r="AF282" s="243">
        <f t="shared" si="1718"/>
        <v>1128.0429973083424</v>
      </c>
      <c r="AG282" s="243">
        <f t="shared" si="1718"/>
        <v>301.85873840063562</v>
      </c>
      <c r="AH282" s="243">
        <f t="shared" si="1718"/>
        <v>218.51262710654743</v>
      </c>
      <c r="AI282" s="243">
        <f t="shared" si="1718"/>
        <v>271.86337001767356</v>
      </c>
      <c r="AJ282" s="243">
        <f t="shared" si="1718"/>
        <v>525.80536361404734</v>
      </c>
      <c r="AK282" s="243">
        <f t="shared" si="1718"/>
        <v>1167.4691148455086</v>
      </c>
      <c r="AL282" s="243">
        <f t="shared" si="1718"/>
        <v>231.70836237077361</v>
      </c>
      <c r="AM282" s="243">
        <f t="shared" si="1718"/>
        <v>782.54189148367732</v>
      </c>
      <c r="AN282" s="243">
        <f t="shared" si="1718"/>
        <v>2816.3353166366837</v>
      </c>
      <c r="AO282" s="243">
        <f t="shared" si="1718"/>
        <v>788.53092038547925</v>
      </c>
      <c r="AP282" s="243">
        <f t="shared" si="1718"/>
        <v>208.89805980866177</v>
      </c>
      <c r="AQ282" s="243">
        <f t="shared" si="1718"/>
        <v>168.77620876087539</v>
      </c>
      <c r="AR282" s="243">
        <f t="shared" si="1718"/>
        <v>39.542025244487775</v>
      </c>
      <c r="AS282" s="243">
        <f t="shared" si="1718"/>
        <v>131.79726723972277</v>
      </c>
      <c r="AT282" s="243">
        <f t="shared" si="1718"/>
        <v>0</v>
      </c>
      <c r="AU282" s="243">
        <f t="shared" si="1718"/>
        <v>103.31557690458916</v>
      </c>
      <c r="AV282" s="243">
        <f t="shared" si="1718"/>
        <v>257.79447996052545</v>
      </c>
      <c r="AW282" s="243">
        <f t="shared" si="1718"/>
        <v>1082.6785440730137</v>
      </c>
      <c r="AX282" s="243">
        <f t="shared" si="1718"/>
        <v>0</v>
      </c>
      <c r="AY282" s="243">
        <f t="shared" si="1718"/>
        <v>4250.7048748905599</v>
      </c>
      <c r="AZ282" s="243">
        <f t="shared" si="1718"/>
        <v>0</v>
      </c>
      <c r="BA282" s="243">
        <f t="shared" si="1718"/>
        <v>28584.44259517693</v>
      </c>
      <c r="BB282" s="243">
        <f t="shared" si="1718"/>
        <v>724.78474853134651</v>
      </c>
      <c r="BC282" s="243">
        <f t="shared" si="1718"/>
        <v>2669.7446492903882</v>
      </c>
      <c r="BD282" s="243">
        <f t="shared" si="1718"/>
        <v>1061.8272375956121</v>
      </c>
      <c r="BE282" s="9">
        <f t="shared" si="1666"/>
        <v>75938.740698209396</v>
      </c>
      <c r="BF282" s="243"/>
      <c r="BG282" s="243">
        <f>((G282*DG273)*(1+BG$276))+(G282*DG$268)</f>
        <v>255345.16691908851</v>
      </c>
      <c r="BH282" s="243">
        <f t="shared" ref="BH282:DD282" si="1719">((H282*DH273)*(1+BH$276))+(H282*DH$268)</f>
        <v>87805.241979052633</v>
      </c>
      <c r="BI282" s="243">
        <f t="shared" si="1719"/>
        <v>281668.24243361689</v>
      </c>
      <c r="BJ282" s="243">
        <f t="shared" si="1719"/>
        <v>178754.00101200072</v>
      </c>
      <c r="BK282" s="243">
        <f t="shared" si="1719"/>
        <v>281710.16659999237</v>
      </c>
      <c r="BL282" s="243">
        <f t="shared" si="1719"/>
        <v>19796693.574391901</v>
      </c>
      <c r="BM282" s="243">
        <f t="shared" si="1719"/>
        <v>90020.588734712044</v>
      </c>
      <c r="BN282" s="243">
        <f t="shared" si="1719"/>
        <v>195925.33125544249</v>
      </c>
      <c r="BO282" s="243">
        <f t="shared" si="1719"/>
        <v>3345527.9129435783</v>
      </c>
      <c r="BP282" s="243">
        <f t="shared" si="1719"/>
        <v>312675.24569952942</v>
      </c>
      <c r="BQ282" s="243">
        <f t="shared" si="1719"/>
        <v>252809.35301697493</v>
      </c>
      <c r="BR282" s="243">
        <f t="shared" si="1719"/>
        <v>215415.36947857245</v>
      </c>
      <c r="BS282" s="243">
        <f t="shared" si="1719"/>
        <v>215090.56064434408</v>
      </c>
      <c r="BT282" s="243">
        <f t="shared" si="1719"/>
        <v>90602.941347255735</v>
      </c>
      <c r="BU282" s="243">
        <f t="shared" si="1719"/>
        <v>149228.78014181904</v>
      </c>
      <c r="BV282" s="243">
        <f t="shared" si="1719"/>
        <v>4137710.4371661395</v>
      </c>
      <c r="BW282" s="243">
        <f t="shared" si="1719"/>
        <v>125332.31463304025</v>
      </c>
      <c r="BX282" s="243">
        <f t="shared" si="1719"/>
        <v>102820.80124946551</v>
      </c>
      <c r="BY282" s="243">
        <f t="shared" si="1719"/>
        <v>177365.45222752774</v>
      </c>
      <c r="BZ282" s="243">
        <f t="shared" si="1719"/>
        <v>250285.4760636045</v>
      </c>
      <c r="CA282" s="243">
        <f t="shared" si="1719"/>
        <v>31547.358072749459</v>
      </c>
      <c r="CB282" s="243">
        <f t="shared" si="1719"/>
        <v>78114.682388996473</v>
      </c>
      <c r="CC282" s="243">
        <f t="shared" si="1719"/>
        <v>103090.92788064352</v>
      </c>
      <c r="CD282" s="243">
        <f t="shared" si="1719"/>
        <v>98588.160510085901</v>
      </c>
      <c r="CE282" s="243">
        <f t="shared" si="1719"/>
        <v>127021.69989711666</v>
      </c>
      <c r="CF282" s="243">
        <f t="shared" si="1719"/>
        <v>617107.51894651959</v>
      </c>
      <c r="CG282" s="243">
        <f t="shared" si="1719"/>
        <v>162958.04294709579</v>
      </c>
      <c r="CH282" s="243">
        <f t="shared" si="1719"/>
        <v>305321.23459716683</v>
      </c>
      <c r="CI282" s="243">
        <f t="shared" si="1719"/>
        <v>269221.55849173845</v>
      </c>
      <c r="CJ282" s="243">
        <f t="shared" si="1719"/>
        <v>387979.08752636926</v>
      </c>
      <c r="CK282" s="243">
        <f t="shared" si="1719"/>
        <v>873519.84241987253</v>
      </c>
      <c r="CL282" s="243">
        <f t="shared" si="1719"/>
        <v>90423.048984752066</v>
      </c>
      <c r="CM282" s="243">
        <f t="shared" si="1719"/>
        <v>645283.75083670579</v>
      </c>
      <c r="CN282" s="243">
        <f t="shared" si="1719"/>
        <v>3619705.2517186063</v>
      </c>
      <c r="CO282" s="243">
        <f t="shared" si="1719"/>
        <v>664987.44743060414</v>
      </c>
      <c r="CP282" s="243">
        <f t="shared" si="1719"/>
        <v>140681.62907535239</v>
      </c>
      <c r="CQ282" s="243">
        <f t="shared" si="1719"/>
        <v>106038.39194290011</v>
      </c>
      <c r="CR282" s="243">
        <f t="shared" si="1719"/>
        <v>21124.630541453269</v>
      </c>
      <c r="CS282" s="243">
        <f t="shared" si="1719"/>
        <v>106314.87175921013</v>
      </c>
      <c r="CT282" s="243">
        <f t="shared" si="1719"/>
        <v>0</v>
      </c>
      <c r="CU282" s="243">
        <f t="shared" si="1719"/>
        <v>49086.815316181441</v>
      </c>
      <c r="CV282" s="243">
        <f t="shared" si="1719"/>
        <v>130691.50553433824</v>
      </c>
      <c r="CW282" s="243">
        <f t="shared" si="1719"/>
        <v>380086.5923621832</v>
      </c>
      <c r="CX282" s="243">
        <f t="shared" si="1719"/>
        <v>0</v>
      </c>
      <c r="CY282" s="243">
        <f t="shared" si="1719"/>
        <v>2366896.1512262342</v>
      </c>
      <c r="CZ282" s="243">
        <f t="shared" si="1719"/>
        <v>0</v>
      </c>
      <c r="DA282" s="243">
        <f t="shared" si="1719"/>
        <v>26410696.168938681</v>
      </c>
      <c r="DB282" s="243">
        <f t="shared" si="1719"/>
        <v>1211519.0630214643</v>
      </c>
      <c r="DC282" s="243">
        <f t="shared" si="1719"/>
        <v>2757622.8114421847</v>
      </c>
      <c r="DD282" s="243">
        <f t="shared" si="1719"/>
        <v>1376020.070211038</v>
      </c>
      <c r="DE282" s="9">
        <f t="shared" si="1668"/>
        <v>73674435.271957904</v>
      </c>
      <c r="DF282" s="1"/>
      <c r="DG282" s="271">
        <f t="shared" ref="DG282" si="1720">BG282/G282</f>
        <v>568.50602766128793</v>
      </c>
      <c r="DH282" s="271">
        <f t="shared" ref="DH282:DH283" si="1721">BH282/H282</f>
        <v>475.03693088067428</v>
      </c>
      <c r="DI282" s="271">
        <f t="shared" si="1682"/>
        <v>623.68090327486493</v>
      </c>
      <c r="DJ282" s="271">
        <f t="shared" ref="DJ282:DJ283" si="1722">BJ282/J282</f>
        <v>661.51345568185468</v>
      </c>
      <c r="DK282" s="271">
        <f t="shared" si="1683"/>
        <v>909.00929921534373</v>
      </c>
      <c r="DL282" s="271">
        <f t="shared" si="1684"/>
        <v>1411.8655986778626</v>
      </c>
      <c r="DM282" s="271">
        <f t="shared" si="1685"/>
        <v>525.38349322770409</v>
      </c>
      <c r="DN282" s="271">
        <f t="shared" si="1686"/>
        <v>384.36485576492731</v>
      </c>
      <c r="DO282" s="271">
        <f t="shared" si="1669"/>
        <v>991.15492000360837</v>
      </c>
      <c r="DP282" s="271">
        <f t="shared" si="1687"/>
        <v>701.53180612146537</v>
      </c>
      <c r="DQ282" s="271">
        <f t="shared" si="1688"/>
        <v>605.58612309268278</v>
      </c>
      <c r="DR282" s="271">
        <f t="shared" si="1689"/>
        <v>585.20326193849348</v>
      </c>
      <c r="DS282" s="271">
        <f t="shared" si="1690"/>
        <v>521.85779242763226</v>
      </c>
      <c r="DT282" s="271">
        <f t="shared" si="1691"/>
        <v>506.77073076562931</v>
      </c>
      <c r="DU282" s="271">
        <f t="shared" si="1692"/>
        <v>717.29303450058342</v>
      </c>
      <c r="DV282" s="271">
        <f t="shared" si="1693"/>
        <v>897.33248933339337</v>
      </c>
      <c r="DW282" s="271">
        <f t="shared" si="1694"/>
        <v>445.24685445624914</v>
      </c>
      <c r="DX282" s="271">
        <f t="shared" ref="DX282:DX283" si="1723">BX282/X282</f>
        <v>470.95952737201378</v>
      </c>
      <c r="DY282" s="271">
        <f t="shared" si="1695"/>
        <v>704.5119285275083</v>
      </c>
      <c r="DZ282" s="271">
        <f t="shared" si="1696"/>
        <v>544.36781598730431</v>
      </c>
      <c r="EA282" s="271">
        <f t="shared" si="1697"/>
        <v>353.36438012720981</v>
      </c>
      <c r="EB282" s="271">
        <f t="shared" si="1698"/>
        <v>388.14915815303146</v>
      </c>
      <c r="EC282" s="271">
        <f t="shared" si="1699"/>
        <v>903.65655436247937</v>
      </c>
      <c r="ED282" s="271">
        <f t="shared" si="1700"/>
        <v>404.15889421508922</v>
      </c>
      <c r="EE282" s="271">
        <f t="shared" si="1701"/>
        <v>719.111549043987</v>
      </c>
      <c r="EF282" s="271">
        <f t="shared" si="1702"/>
        <v>547.06028087494769</v>
      </c>
      <c r="EG282" s="271">
        <f t="shared" si="1703"/>
        <v>539.84868488654843</v>
      </c>
      <c r="EH282" s="271">
        <f t="shared" si="1704"/>
        <v>1397.2704398830519</v>
      </c>
      <c r="EI282" s="271">
        <f t="shared" si="1705"/>
        <v>990.28257640680556</v>
      </c>
      <c r="EJ282" s="271">
        <f t="shared" si="1706"/>
        <v>737.87586505327931</v>
      </c>
      <c r="EK282" s="271">
        <f t="shared" si="1707"/>
        <v>748.2166605627641</v>
      </c>
      <c r="EL282" s="271">
        <f t="shared" si="1708"/>
        <v>390.2450824802753</v>
      </c>
      <c r="EM282" s="271">
        <f t="shared" si="1709"/>
        <v>824.59962573155804</v>
      </c>
      <c r="EN282" s="271">
        <f t="shared" si="1710"/>
        <v>1285.2536522679839</v>
      </c>
      <c r="EO282" s="271">
        <f t="shared" si="1711"/>
        <v>843.32450413678134</v>
      </c>
      <c r="EP282" s="271">
        <f t="shared" si="1670"/>
        <v>673.44631732917208</v>
      </c>
      <c r="EQ282" s="271">
        <f t="shared" si="1712"/>
        <v>628.27807735115596</v>
      </c>
      <c r="ER282" s="271">
        <f t="shared" si="1671"/>
        <v>534.23238720930408</v>
      </c>
      <c r="ES282" s="271">
        <f t="shared" si="1713"/>
        <v>806.65459903532485</v>
      </c>
      <c r="ET282" s="271"/>
      <c r="EU282" s="271">
        <f t="shared" si="1673"/>
        <v>475.11533872101973</v>
      </c>
      <c r="EV282" s="271">
        <f t="shared" si="1674"/>
        <v>506.96006196234401</v>
      </c>
      <c r="EW282" s="271">
        <f t="shared" si="1714"/>
        <v>351.06135098263383</v>
      </c>
      <c r="EX282" s="271"/>
      <c r="EY282" s="271">
        <f t="shared" si="1676"/>
        <v>556.82439051644883</v>
      </c>
      <c r="EZ282" s="271"/>
      <c r="FA282" s="271">
        <f t="shared" si="1715"/>
        <v>923.95351355897958</v>
      </c>
      <c r="FB282" s="271">
        <f t="shared" si="1716"/>
        <v>1671.5570594944256</v>
      </c>
      <c r="FC282" s="271">
        <f t="shared" si="1717"/>
        <v>1032.9163173620946</v>
      </c>
      <c r="FD282" s="271">
        <f t="shared" si="1677"/>
        <v>1295.8982605559074</v>
      </c>
      <c r="FE282" s="291">
        <f t="shared" si="1678"/>
        <v>970.1824733274135</v>
      </c>
    </row>
    <row r="283" spans="1:165">
      <c r="A283" s="74" t="s">
        <v>679</v>
      </c>
      <c r="B283" s="2"/>
      <c r="C283" s="37"/>
      <c r="D283" s="37" t="s">
        <v>173</v>
      </c>
      <c r="E283" s="1">
        <v>6</v>
      </c>
      <c r="F283" s="298" t="s">
        <v>495</v>
      </c>
      <c r="G283" s="243">
        <f>SUM(G279:G282)</f>
        <v>1793.1786636228153</v>
      </c>
      <c r="H283" s="243">
        <f t="shared" ref="H283:BD283" si="1724">SUM(H279:H282)</f>
        <v>539.00145595861079</v>
      </c>
      <c r="I283" s="243">
        <f t="shared" si="1724"/>
        <v>2984.0947446661785</v>
      </c>
      <c r="J283" s="243">
        <f t="shared" si="1724"/>
        <v>957.60600359996499</v>
      </c>
      <c r="K283" s="243">
        <f t="shared" si="1724"/>
        <v>1020.286648292195</v>
      </c>
      <c r="L283" s="243">
        <f t="shared" si="1724"/>
        <v>19276.687251547733</v>
      </c>
      <c r="M283" s="243">
        <f t="shared" si="1724"/>
        <v>434.57327060336462</v>
      </c>
      <c r="N283" s="243">
        <f t="shared" si="1724"/>
        <v>891.74175706497522</v>
      </c>
      <c r="O283" s="243">
        <f t="shared" si="1724"/>
        <v>46112.958102031975</v>
      </c>
      <c r="P283" s="243">
        <f t="shared" si="1724"/>
        <v>1878.5492681301603</v>
      </c>
      <c r="Q283" s="243">
        <f t="shared" si="1724"/>
        <v>2465.3820904938384</v>
      </c>
      <c r="R283" s="243">
        <f t="shared" si="1724"/>
        <v>753.3082650976412</v>
      </c>
      <c r="S283" s="243">
        <f t="shared" si="1724"/>
        <v>930.14926927752458</v>
      </c>
      <c r="T283" s="243">
        <f t="shared" si="1724"/>
        <v>1136.9228972856677</v>
      </c>
      <c r="U283" s="243">
        <f t="shared" si="1724"/>
        <v>646.71414601233846</v>
      </c>
      <c r="V283" s="243">
        <f t="shared" si="1724"/>
        <v>7730.5794822088128</v>
      </c>
      <c r="W283" s="243">
        <f t="shared" si="1724"/>
        <v>968.59280912828717</v>
      </c>
      <c r="X283" s="243">
        <f t="shared" si="1724"/>
        <v>854.37047954235845</v>
      </c>
      <c r="Y283" s="243">
        <f t="shared" si="1724"/>
        <v>764.16399365941379</v>
      </c>
      <c r="Z283" s="243">
        <f t="shared" si="1724"/>
        <v>848.86775377767003</v>
      </c>
      <c r="AA283" s="243">
        <f t="shared" si="1724"/>
        <v>538.16836987428087</v>
      </c>
      <c r="AB283" s="243">
        <f t="shared" si="1724"/>
        <v>518.52737556632496</v>
      </c>
      <c r="AC283" s="243">
        <f t="shared" si="1724"/>
        <v>960.95368679391322</v>
      </c>
      <c r="AD283" s="243">
        <f t="shared" si="1724"/>
        <v>568.11660032438306</v>
      </c>
      <c r="AE283" s="243">
        <f t="shared" si="1724"/>
        <v>410.59514566001701</v>
      </c>
      <c r="AF283" s="243">
        <f t="shared" si="1724"/>
        <v>2843.0200171306792</v>
      </c>
      <c r="AG283" s="243">
        <f t="shared" si="1724"/>
        <v>588.42087122847477</v>
      </c>
      <c r="AH283" s="243">
        <f t="shared" si="1724"/>
        <v>525.31569986657337</v>
      </c>
      <c r="AI283" s="243">
        <f t="shared" si="1724"/>
        <v>1131.0685585967997</v>
      </c>
      <c r="AJ283" s="243">
        <f t="shared" si="1724"/>
        <v>1011.1517209675003</v>
      </c>
      <c r="AK283" s="243">
        <f t="shared" si="1724"/>
        <v>2393.7850192060046</v>
      </c>
      <c r="AL283" s="243">
        <f t="shared" si="1724"/>
        <v>1000.2234648986935</v>
      </c>
      <c r="AM283" s="243">
        <f t="shared" si="1724"/>
        <v>1174.7585336341444</v>
      </c>
      <c r="AN283" s="243">
        <f t="shared" si="1724"/>
        <v>3224.4176007497249</v>
      </c>
      <c r="AO283" s="243">
        <f t="shared" si="1724"/>
        <v>1083.5828003190502</v>
      </c>
      <c r="AP283" s="243">
        <f t="shared" si="1724"/>
        <v>797.58146783264544</v>
      </c>
      <c r="AQ283" s="243">
        <f t="shared" si="1724"/>
        <v>578.81886227889402</v>
      </c>
      <c r="AR283" s="243">
        <f t="shared" si="1724"/>
        <v>1210.7042673736828</v>
      </c>
      <c r="AS283" s="243">
        <f t="shared" si="1724"/>
        <v>1875.1217004907417</v>
      </c>
      <c r="AT283" s="243">
        <f t="shared" si="1724"/>
        <v>1438.4439690536433</v>
      </c>
      <c r="AU283" s="243">
        <f t="shared" si="1724"/>
        <v>437.65999352384404</v>
      </c>
      <c r="AV283" s="243">
        <f t="shared" si="1724"/>
        <v>7420.5219523185733</v>
      </c>
      <c r="AW283" s="243">
        <f t="shared" si="1724"/>
        <v>3871.9679549727457</v>
      </c>
      <c r="AX283" s="243">
        <f t="shared" si="1724"/>
        <v>4332.689672023972</v>
      </c>
      <c r="AY283" s="243">
        <f t="shared" si="1724"/>
        <v>58807.830975456789</v>
      </c>
      <c r="AZ283" s="243">
        <f t="shared" si="1724"/>
        <v>6732.0634774788214</v>
      </c>
      <c r="BA283" s="243">
        <f t="shared" si="1724"/>
        <v>208733.44229626557</v>
      </c>
      <c r="BB283" s="243">
        <f t="shared" si="1724"/>
        <v>3465.2508037419043</v>
      </c>
      <c r="BC283" s="243">
        <f t="shared" si="1724"/>
        <v>7307.1804980471206</v>
      </c>
      <c r="BD283" s="243">
        <f t="shared" si="1724"/>
        <v>11865.595530560076</v>
      </c>
      <c r="BE283" s="289">
        <f t="shared" si="1666"/>
        <v>429834.70723823708</v>
      </c>
      <c r="BF283" s="243"/>
      <c r="BG283" s="243">
        <f t="shared" ref="BG283" si="1725">SUM(BG279:BG282)</f>
        <v>492365.4983610888</v>
      </c>
      <c r="BH283" s="243">
        <f t="shared" ref="BH283" si="1726">SUM(BH279:BH282)</f>
        <v>153344.72840654862</v>
      </c>
      <c r="BI283" s="243">
        <f t="shared" ref="BI283" si="1727">SUM(BI279:BI282)</f>
        <v>1044595.3540169019</v>
      </c>
      <c r="BJ283" s="243">
        <f t="shared" ref="BJ283" si="1728">SUM(BJ279:BJ282)</f>
        <v>318619.61950437754</v>
      </c>
      <c r="BK283" s="243">
        <f t="shared" ref="BK283" si="1729">SUM(BK279:BK282)</f>
        <v>522914.47920078342</v>
      </c>
      <c r="BL283" s="243">
        <f t="shared" ref="BL283" si="1730">SUM(BL279:BL282)</f>
        <v>22082652.103494037</v>
      </c>
      <c r="BM283" s="243">
        <f t="shared" ref="BM283" si="1731">SUM(BM279:BM282)</f>
        <v>153259.67109623473</v>
      </c>
      <c r="BN283" s="243">
        <f t="shared" ref="BN283" si="1732">SUM(BN279:BN282)</f>
        <v>288477.62330240291</v>
      </c>
      <c r="BO283" s="243">
        <f t="shared" ref="BO283" si="1733">SUM(BO279:BO282)</f>
        <v>10097317.897114623</v>
      </c>
      <c r="BP283" s="243">
        <f t="shared" ref="BP283" si="1734">SUM(BP279:BP282)</f>
        <v>817712.20395301119</v>
      </c>
      <c r="BQ283" s="243">
        <f t="shared" ref="BQ283" si="1735">SUM(BQ279:BQ282)</f>
        <v>806500.35149278166</v>
      </c>
      <c r="BR283" s="243">
        <f t="shared" ref="BR283" si="1736">SUM(BR279:BR282)</f>
        <v>338628.87430690276</v>
      </c>
      <c r="BS283" s="243">
        <f t="shared" ref="BS283" si="1737">SUM(BS279:BS282)</f>
        <v>462921.99649885972</v>
      </c>
      <c r="BT283" s="243">
        <f t="shared" ref="BT283" si="1738">SUM(BT279:BT282)</f>
        <v>394415.92895101605</v>
      </c>
      <c r="BU283" s="243">
        <f t="shared" ref="BU283" si="1739">SUM(BU279:BU282)</f>
        <v>415214.90891758644</v>
      </c>
      <c r="BV283" s="243">
        <f t="shared" ref="BV283" si="1740">SUM(BV279:BV282)</f>
        <v>6362745.2619106919</v>
      </c>
      <c r="BW283" s="243">
        <f t="shared" ref="BW283" si="1741">SUM(BW279:BW282)</f>
        <v>572114.87145940925</v>
      </c>
      <c r="BX283" s="243">
        <f t="shared" ref="BX283" si="1742">SUM(BX279:BX282)</f>
        <v>240642.43965101917</v>
      </c>
      <c r="BY283" s="243">
        <f t="shared" ref="BY283" si="1743">SUM(BY279:BY282)</f>
        <v>440578.76926944347</v>
      </c>
      <c r="BZ283" s="243">
        <f t="shared" ref="BZ283" si="1744">SUM(BZ279:BZ282)</f>
        <v>386735.49228441488</v>
      </c>
      <c r="CA283" s="243">
        <f t="shared" ref="CA283" si="1745">SUM(CA279:CA282)</f>
        <v>237188.46881981537</v>
      </c>
      <c r="CB283" s="243">
        <f t="shared" ref="CB283" si="1746">SUM(CB279:CB282)</f>
        <v>178343.92247551895</v>
      </c>
      <c r="CC283" s="243">
        <f t="shared" ref="CC283" si="1747">SUM(CC279:CC282)</f>
        <v>629706.70625043765</v>
      </c>
      <c r="CD283" s="243">
        <f t="shared" ref="CD283" si="1748">SUM(CD279:CD282)</f>
        <v>252621.19691398149</v>
      </c>
      <c r="CE283" s="243">
        <f t="shared" ref="CE283" si="1749">SUM(CE279:CE282)</f>
        <v>312890.12843352219</v>
      </c>
      <c r="CF283" s="243">
        <f t="shared" ref="CF283" si="1750">SUM(CF279:CF282)</f>
        <v>1181322.0253092109</v>
      </c>
      <c r="CG283" s="243">
        <f t="shared" ref="CG283" si="1751">SUM(CG279:CG282)</f>
        <v>272825.19244119443</v>
      </c>
      <c r="CH283" s="243">
        <f t="shared" ref="CH283" si="1752">SUM(CH279:CH282)</f>
        <v>1132460.9434146662</v>
      </c>
      <c r="CI283" s="243">
        <f t="shared" ref="CI283" si="1753">SUM(CI279:CI282)</f>
        <v>631714.08315705671</v>
      </c>
      <c r="CJ283" s="243">
        <f t="shared" ref="CJ283" si="1754">SUM(CJ279:CJ282)</f>
        <v>646122.31389849936</v>
      </c>
      <c r="CK283" s="243">
        <f t="shared" ref="CK283" si="1755">SUM(CK279:CK282)</f>
        <v>1308440.4560643602</v>
      </c>
      <c r="CL283" s="243">
        <f t="shared" ref="CL283" si="1756">SUM(CL279:CL282)</f>
        <v>490231.93902466167</v>
      </c>
      <c r="CM283" s="243">
        <f t="shared" ref="CM283" si="1757">SUM(CM279:CM282)</f>
        <v>980074.91602233646</v>
      </c>
      <c r="CN283" s="243">
        <f t="shared" ref="CN283" si="1758">SUM(CN279:CN282)</f>
        <v>4121014.3658030359</v>
      </c>
      <c r="CO283" s="243">
        <f t="shared" ref="CO283" si="1759">SUM(CO279:CO282)</f>
        <v>857041.62738307053</v>
      </c>
      <c r="CP283" s="243">
        <f t="shared" ref="CP283" si="1760">SUM(CP279:CP282)</f>
        <v>433552.39818373712</v>
      </c>
      <c r="CQ283" s="243">
        <f t="shared" ref="CQ283" si="1761">SUM(CQ279:CQ282)</f>
        <v>440044.57954192557</v>
      </c>
      <c r="CR283" s="243">
        <f t="shared" ref="CR283" si="1762">SUM(CR279:CR282)</f>
        <v>605637.59572229639</v>
      </c>
      <c r="CS283" s="243">
        <f t="shared" ref="CS283" si="1763">SUM(CS279:CS282)</f>
        <v>880194.58463353571</v>
      </c>
      <c r="CT283" s="243">
        <f t="shared" ref="CT283" si="1764">SUM(CT279:CT282)</f>
        <v>833314.12510691991</v>
      </c>
      <c r="CU283" s="243">
        <f t="shared" ref="CU283" si="1765">SUM(CU279:CU282)</f>
        <v>184231.60891683935</v>
      </c>
      <c r="CV283" s="243">
        <f t="shared" ref="CV283" si="1766">SUM(CV279:CV282)</f>
        <v>1884498.1770236348</v>
      </c>
      <c r="CW283" s="243">
        <f t="shared" ref="CW283" si="1767">SUM(CW279:CW282)</f>
        <v>1270635.8024449155</v>
      </c>
      <c r="CX283" s="243">
        <f t="shared" ref="CX283" si="1768">SUM(CX279:CX282)</f>
        <v>1103918.6105123479</v>
      </c>
      <c r="CY283" s="243">
        <f t="shared" ref="CY283" si="1769">SUM(CY279:CY282)</f>
        <v>20156086.497595746</v>
      </c>
      <c r="CZ283" s="243">
        <f t="shared" ref="CZ283" si="1770">SUM(CZ279:CZ282)</f>
        <v>3022320.5198046481</v>
      </c>
      <c r="DA283" s="243">
        <f t="shared" ref="DA283" si="1771">SUM(DA279:DA282)</f>
        <v>87672673.322719872</v>
      </c>
      <c r="DB283" s="243">
        <f t="shared" ref="DB283" si="1772">SUM(DB279:DB282)</f>
        <v>3198337.9191201795</v>
      </c>
      <c r="DC283" s="243">
        <f t="shared" ref="DC283" si="1773">SUM(DC279:DC282)</f>
        <v>5684239.6669093445</v>
      </c>
      <c r="DD283" s="243">
        <f t="shared" ref="DD283" si="1774">SUM(DD279:DD282)</f>
        <v>7434850.5748708323</v>
      </c>
      <c r="DE283" s="289">
        <f t="shared" si="1668"/>
        <v>194428292.34171027</v>
      </c>
      <c r="DF283" s="1"/>
      <c r="DG283" s="271">
        <f>BG283/G283</f>
        <v>274.57693332484075</v>
      </c>
      <c r="DH283" s="300">
        <f t="shared" si="1721"/>
        <v>284.49779998056954</v>
      </c>
      <c r="DI283" s="300">
        <f t="shared" si="1682"/>
        <v>350.05435262537469</v>
      </c>
      <c r="DJ283" s="300">
        <f t="shared" si="1722"/>
        <v>332.72516912652861</v>
      </c>
      <c r="DK283" s="300">
        <f t="shared" si="1683"/>
        <v>512.51722256295614</v>
      </c>
      <c r="DL283" s="300">
        <f t="shared" si="1684"/>
        <v>1145.5626070667827</v>
      </c>
      <c r="DM283" s="300">
        <f t="shared" si="1685"/>
        <v>352.66704480799729</v>
      </c>
      <c r="DN283" s="300">
        <f t="shared" si="1686"/>
        <v>323.49906350901483</v>
      </c>
      <c r="DO283" s="300">
        <f t="shared" si="1669"/>
        <v>218.96920763080874</v>
      </c>
      <c r="DP283" s="300">
        <f t="shared" si="1687"/>
        <v>435.28919780045601</v>
      </c>
      <c r="DQ283" s="300">
        <f t="shared" si="1688"/>
        <v>327.12996277637126</v>
      </c>
      <c r="DR283" s="300">
        <f t="shared" si="1689"/>
        <v>449.52231376753957</v>
      </c>
      <c r="DS283" s="300">
        <f t="shared" si="1690"/>
        <v>497.68570678814319</v>
      </c>
      <c r="DT283" s="300">
        <f t="shared" si="1691"/>
        <v>346.91528325505573</v>
      </c>
      <c r="DU283" s="300">
        <f t="shared" si="1692"/>
        <v>642.03777121285464</v>
      </c>
      <c r="DV283" s="300">
        <f t="shared" si="1693"/>
        <v>823.06187738628648</v>
      </c>
      <c r="DW283" s="300">
        <f t="shared" si="1694"/>
        <v>590.66603227655639</v>
      </c>
      <c r="DX283" s="300">
        <f t="shared" si="1723"/>
        <v>281.6605271520134</v>
      </c>
      <c r="DY283" s="300">
        <f t="shared" si="1695"/>
        <v>576.55002450404447</v>
      </c>
      <c r="DZ283" s="300">
        <f t="shared" si="1696"/>
        <v>455.58980249084374</v>
      </c>
      <c r="EA283" s="300">
        <f t="shared" si="1697"/>
        <v>440.73283027619021</v>
      </c>
      <c r="EB283" s="300">
        <f t="shared" si="1698"/>
        <v>343.9431182986923</v>
      </c>
      <c r="EC283" s="300">
        <f t="shared" si="1699"/>
        <v>655.2935015540296</v>
      </c>
      <c r="ED283" s="300">
        <f t="shared" si="1700"/>
        <v>444.66434666711007</v>
      </c>
      <c r="EE283" s="300">
        <f t="shared" si="1701"/>
        <v>762.04049595024435</v>
      </c>
      <c r="EF283" s="300">
        <f t="shared" si="1702"/>
        <v>415.51660494513902</v>
      </c>
      <c r="EG283" s="300">
        <f t="shared" si="1703"/>
        <v>463.65655227627133</v>
      </c>
      <c r="EH283" s="300">
        <f t="shared" si="1704"/>
        <v>2155.7721265560949</v>
      </c>
      <c r="EI283" s="300">
        <f t="shared" si="1705"/>
        <v>558.5108686433291</v>
      </c>
      <c r="EJ283" s="300">
        <f t="shared" si="1706"/>
        <v>638.99640429852616</v>
      </c>
      <c r="EK283" s="300">
        <f t="shared" si="1707"/>
        <v>546.59898260135208</v>
      </c>
      <c r="EL283" s="300">
        <f t="shared" si="1708"/>
        <v>490.12241386909903</v>
      </c>
      <c r="EM283" s="300">
        <f t="shared" si="1709"/>
        <v>834.2777583325576</v>
      </c>
      <c r="EN283" s="300">
        <f t="shared" si="1710"/>
        <v>1278.0647161970705</v>
      </c>
      <c r="EO283" s="300">
        <f t="shared" si="1711"/>
        <v>790.93321445368383</v>
      </c>
      <c r="EP283" s="300">
        <f t="shared" si="1670"/>
        <v>543.58384148753612</v>
      </c>
      <c r="EQ283" s="300">
        <f t="shared" si="1712"/>
        <v>760.24574909222224</v>
      </c>
      <c r="ER283" s="300">
        <f t="shared" si="1671"/>
        <v>500.23578180332527</v>
      </c>
      <c r="ES283" s="300">
        <f t="shared" si="1713"/>
        <v>469.4066440611179</v>
      </c>
      <c r="ET283" s="300">
        <f t="shared" ref="ET283" si="1775">CT283/AT283</f>
        <v>579.31636061928771</v>
      </c>
      <c r="EU283" s="300">
        <f t="shared" si="1673"/>
        <v>420.9468803248115</v>
      </c>
      <c r="EV283" s="300">
        <f t="shared" si="1674"/>
        <v>253.95763116566422</v>
      </c>
      <c r="EW283" s="300">
        <f t="shared" si="1714"/>
        <v>328.16278885083369</v>
      </c>
      <c r="EX283" s="300">
        <f t="shared" ref="EX283" si="1776">CX283/AX283</f>
        <v>254.78829412600498</v>
      </c>
      <c r="EY283" s="300">
        <f t="shared" si="1676"/>
        <v>342.744939972498</v>
      </c>
      <c r="EZ283" s="300">
        <f t="shared" ref="EZ283" si="1777">CZ283/AZ283</f>
        <v>448.94415061821678</v>
      </c>
      <c r="FA283" s="300">
        <f t="shared" si="1715"/>
        <v>420.0221697023602</v>
      </c>
      <c r="FB283" s="300">
        <f t="shared" si="1716"/>
        <v>922.97443973362545</v>
      </c>
      <c r="FC283" s="300">
        <f t="shared" si="1717"/>
        <v>777.89780455382004</v>
      </c>
      <c r="FD283" s="300">
        <f t="shared" si="1677"/>
        <v>626.58891041096308</v>
      </c>
      <c r="FE283" s="287">
        <f t="shared" si="1678"/>
        <v>452.33269688933672</v>
      </c>
    </row>
    <row r="284" spans="1:165">
      <c r="A284" s="1"/>
      <c r="B284" s="2"/>
      <c r="C284" s="37"/>
      <c r="D284" s="37"/>
      <c r="E284" s="1"/>
      <c r="F284" s="4"/>
      <c r="G284" s="359"/>
      <c r="H284" s="359"/>
      <c r="I284" s="359"/>
      <c r="J284" s="359"/>
      <c r="K284" s="359"/>
      <c r="L284" s="359"/>
      <c r="M284" s="359"/>
      <c r="N284" s="359"/>
      <c r="O284" s="359"/>
      <c r="P284" s="359"/>
      <c r="Q284" s="359"/>
      <c r="R284" s="359"/>
      <c r="S284" s="359"/>
      <c r="T284" s="359"/>
      <c r="U284" s="359"/>
      <c r="V284" s="359"/>
      <c r="W284" s="359"/>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24"/>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24"/>
      <c r="DF284" s="1"/>
      <c r="DG284" s="433"/>
      <c r="DH284" s="433"/>
      <c r="DI284" s="433"/>
      <c r="DJ284" s="433"/>
      <c r="DK284" s="433"/>
      <c r="DL284" s="433"/>
      <c r="DM284" s="433"/>
      <c r="DN284" s="433"/>
      <c r="DO284" s="433"/>
      <c r="DP284" s="433"/>
      <c r="DQ284" s="433"/>
      <c r="DR284" s="433"/>
      <c r="DS284" s="433"/>
      <c r="DT284" s="433"/>
      <c r="DU284" s="433"/>
      <c r="DV284" s="433"/>
      <c r="DW284" s="433"/>
      <c r="DX284" s="433"/>
      <c r="DY284" s="433"/>
      <c r="DZ284" s="433"/>
      <c r="EA284" s="433"/>
      <c r="EB284" s="433"/>
      <c r="EC284" s="433"/>
      <c r="ED284" s="433"/>
      <c r="EE284" s="433"/>
      <c r="EF284" s="433"/>
      <c r="EG284" s="433"/>
      <c r="EH284" s="433"/>
      <c r="EI284" s="433"/>
      <c r="EJ284" s="433"/>
      <c r="EK284" s="433"/>
      <c r="EL284" s="433"/>
      <c r="EM284" s="433"/>
      <c r="EN284" s="433"/>
      <c r="EO284" s="433"/>
      <c r="EP284" s="433"/>
      <c r="EQ284" s="433"/>
      <c r="ER284" s="433"/>
      <c r="ES284" s="433"/>
      <c r="ET284" s="433"/>
      <c r="EU284" s="433"/>
      <c r="EV284" s="433"/>
      <c r="EW284" s="433"/>
      <c r="EX284" s="433"/>
      <c r="EY284" s="433"/>
      <c r="EZ284" s="433"/>
      <c r="FA284" s="433"/>
      <c r="FB284" s="433"/>
      <c r="FC284" s="433"/>
      <c r="FD284" s="433"/>
      <c r="FE284" s="338"/>
    </row>
    <row r="285" spans="1:165" s="142" customFormat="1">
      <c r="A285" s="143" t="s">
        <v>528</v>
      </c>
      <c r="B285" s="137"/>
      <c r="C285" s="138"/>
      <c r="D285" s="138"/>
      <c r="E285" s="136"/>
      <c r="F285" s="139"/>
      <c r="G285" s="143" t="s">
        <v>528</v>
      </c>
      <c r="H285" s="140"/>
      <c r="I285" s="140"/>
      <c r="J285" s="140"/>
      <c r="K285" s="140"/>
      <c r="L285" s="140"/>
      <c r="M285" s="140"/>
      <c r="N285" s="140"/>
      <c r="O285" s="140"/>
      <c r="P285" s="140"/>
      <c r="Q285" s="140"/>
      <c r="R285" s="140"/>
      <c r="S285" s="140"/>
      <c r="T285" s="140"/>
      <c r="U285" s="140"/>
      <c r="V285" s="140"/>
      <c r="W285" s="140"/>
      <c r="X285" s="140"/>
      <c r="Y285" s="140"/>
      <c r="Z285" s="140"/>
      <c r="AA285" s="140"/>
      <c r="AB285" s="140"/>
      <c r="AC285" s="140"/>
      <c r="AD285" s="140"/>
      <c r="AE285" s="140"/>
      <c r="AF285" s="140"/>
      <c r="AG285" s="140"/>
      <c r="AH285" s="140"/>
      <c r="AI285" s="140"/>
      <c r="AJ285" s="140"/>
      <c r="AK285" s="140"/>
      <c r="AL285" s="140"/>
      <c r="AM285" s="140"/>
      <c r="AN285" s="140"/>
      <c r="AO285" s="140"/>
      <c r="AP285" s="140"/>
      <c r="AQ285" s="140"/>
      <c r="AR285" s="140"/>
      <c r="AS285" s="140"/>
      <c r="AT285" s="140"/>
      <c r="AU285" s="140"/>
      <c r="AV285" s="140"/>
      <c r="AW285" s="140"/>
      <c r="AX285" s="140"/>
      <c r="AY285" s="140"/>
      <c r="AZ285" s="140"/>
      <c r="BA285" s="140"/>
      <c r="BB285" s="140"/>
      <c r="BC285" s="140"/>
      <c r="BD285" s="140"/>
      <c r="BE285" s="141"/>
      <c r="BF285" s="140"/>
      <c r="BG285" s="143" t="s">
        <v>528</v>
      </c>
      <c r="BH285" s="140"/>
      <c r="BI285" s="140"/>
      <c r="BJ285" s="140"/>
      <c r="BK285" s="140"/>
      <c r="BL285" s="140"/>
      <c r="BM285" s="140"/>
      <c r="BN285" s="140"/>
      <c r="BO285" s="140"/>
      <c r="BP285" s="140"/>
      <c r="BQ285" s="140"/>
      <c r="BR285" s="140"/>
      <c r="BS285" s="140"/>
      <c r="BT285" s="140"/>
      <c r="BU285" s="140"/>
      <c r="BV285" s="140"/>
      <c r="BW285" s="140"/>
      <c r="BX285" s="140"/>
      <c r="BY285" s="140"/>
      <c r="BZ285" s="140"/>
      <c r="CA285" s="140"/>
      <c r="CB285" s="140"/>
      <c r="CC285" s="140"/>
      <c r="CD285" s="140"/>
      <c r="CE285" s="140"/>
      <c r="CF285" s="140"/>
      <c r="CG285" s="140"/>
      <c r="CH285" s="140"/>
      <c r="CI285" s="140"/>
      <c r="CJ285" s="140"/>
      <c r="CK285" s="140"/>
      <c r="CL285" s="140"/>
      <c r="CM285" s="140"/>
      <c r="CN285" s="140"/>
      <c r="CO285" s="140"/>
      <c r="CP285" s="140"/>
      <c r="CQ285" s="140"/>
      <c r="CR285" s="140"/>
      <c r="CS285" s="140"/>
      <c r="CT285" s="140"/>
      <c r="CU285" s="140"/>
      <c r="CV285" s="140"/>
      <c r="CW285" s="140"/>
      <c r="CX285" s="140"/>
      <c r="CY285" s="140"/>
      <c r="CZ285" s="140"/>
      <c r="DA285" s="140"/>
      <c r="DB285" s="140"/>
      <c r="DC285" s="140"/>
      <c r="DD285" s="140"/>
      <c r="DE285" s="141"/>
      <c r="DF285" s="136"/>
      <c r="DG285" s="239" t="s">
        <v>528</v>
      </c>
      <c r="DH285" s="240"/>
      <c r="DI285" s="240"/>
      <c r="DJ285" s="240"/>
      <c r="DK285" s="240"/>
      <c r="DL285" s="240"/>
      <c r="DM285" s="240"/>
      <c r="DN285" s="240"/>
      <c r="DO285" s="240"/>
      <c r="DP285" s="240"/>
      <c r="DQ285" s="240"/>
      <c r="DR285" s="240"/>
      <c r="DS285" s="240"/>
      <c r="DT285" s="240"/>
      <c r="DU285" s="240"/>
      <c r="DV285" s="240"/>
      <c r="DW285" s="240"/>
      <c r="DX285" s="240"/>
      <c r="DY285" s="240"/>
      <c r="DZ285" s="240"/>
      <c r="EA285" s="240"/>
      <c r="EB285" s="240"/>
      <c r="EC285" s="240"/>
      <c r="ED285" s="240"/>
      <c r="EE285" s="240"/>
      <c r="EF285" s="240"/>
      <c r="EG285" s="240"/>
      <c r="EH285" s="240"/>
      <c r="EI285" s="240"/>
      <c r="EJ285" s="240"/>
      <c r="EK285" s="240"/>
      <c r="EL285" s="240"/>
      <c r="EM285" s="240"/>
      <c r="EN285" s="240"/>
      <c r="EO285" s="240"/>
      <c r="EP285" s="240"/>
      <c r="EQ285" s="240"/>
      <c r="ER285" s="240"/>
      <c r="ES285" s="240"/>
      <c r="ET285" s="240"/>
      <c r="EU285" s="240"/>
      <c r="EV285" s="240"/>
      <c r="EW285" s="240"/>
      <c r="EX285" s="240"/>
      <c r="EY285" s="240"/>
      <c r="EZ285" s="240"/>
      <c r="FA285" s="240"/>
      <c r="FB285" s="240"/>
      <c r="FC285" s="240"/>
      <c r="FD285" s="240"/>
      <c r="FE285" s="239"/>
      <c r="FF285" s="136"/>
      <c r="FG285" s="136"/>
      <c r="FH285" s="136"/>
      <c r="FI285" s="136"/>
    </row>
    <row r="286" spans="1:165">
      <c r="A286" s="1" t="s">
        <v>488</v>
      </c>
      <c r="B286" s="2" t="s">
        <v>487</v>
      </c>
      <c r="C286" s="37" t="s">
        <v>565</v>
      </c>
      <c r="D286" s="1">
        <v>1</v>
      </c>
      <c r="E286" s="1">
        <v>8</v>
      </c>
      <c r="F286" s="4" t="s">
        <v>398</v>
      </c>
      <c r="G286" s="39" t="s">
        <v>414</v>
      </c>
      <c r="H286" s="39" t="s">
        <v>414</v>
      </c>
      <c r="I286" s="39" t="s">
        <v>414</v>
      </c>
      <c r="J286" s="39" t="s">
        <v>414</v>
      </c>
      <c r="K286" s="39" t="s">
        <v>414</v>
      </c>
      <c r="L286" s="39" t="s">
        <v>414</v>
      </c>
      <c r="M286" s="39" t="s">
        <v>414</v>
      </c>
      <c r="N286" s="39" t="s">
        <v>414</v>
      </c>
      <c r="O286" s="39" t="s">
        <v>414</v>
      </c>
      <c r="P286" s="39" t="s">
        <v>414</v>
      </c>
      <c r="Q286" s="39" t="s">
        <v>414</v>
      </c>
      <c r="R286" s="39" t="s">
        <v>414</v>
      </c>
      <c r="S286" s="39" t="s">
        <v>414</v>
      </c>
      <c r="T286" s="39" t="s">
        <v>414</v>
      </c>
      <c r="U286" s="39" t="s">
        <v>414</v>
      </c>
      <c r="V286" s="39" t="s">
        <v>414</v>
      </c>
      <c r="W286" s="39" t="s">
        <v>414</v>
      </c>
      <c r="X286" s="39" t="s">
        <v>414</v>
      </c>
      <c r="Y286" s="39" t="s">
        <v>414</v>
      </c>
      <c r="Z286" s="39" t="s">
        <v>414</v>
      </c>
      <c r="AA286" s="39" t="s">
        <v>414</v>
      </c>
      <c r="AB286" s="39" t="s">
        <v>414</v>
      </c>
      <c r="AC286" s="39" t="s">
        <v>414</v>
      </c>
      <c r="AD286" s="39" t="s">
        <v>414</v>
      </c>
      <c r="AE286" s="39" t="s">
        <v>414</v>
      </c>
      <c r="AF286" s="39" t="s">
        <v>414</v>
      </c>
      <c r="AG286" s="39" t="s">
        <v>414</v>
      </c>
      <c r="AH286" s="39" t="s">
        <v>414</v>
      </c>
      <c r="AI286" s="39" t="s">
        <v>414</v>
      </c>
      <c r="AJ286" s="39" t="s">
        <v>414</v>
      </c>
      <c r="AK286" s="39" t="s">
        <v>414</v>
      </c>
      <c r="AL286" s="39" t="s">
        <v>414</v>
      </c>
      <c r="AM286" s="39" t="s">
        <v>414</v>
      </c>
      <c r="AN286" s="39" t="s">
        <v>414</v>
      </c>
      <c r="AO286" s="39" t="s">
        <v>414</v>
      </c>
      <c r="AP286" s="39" t="s">
        <v>414</v>
      </c>
      <c r="AQ286" s="39" t="s">
        <v>414</v>
      </c>
      <c r="AR286" s="39" t="s">
        <v>414</v>
      </c>
      <c r="AS286" s="39" t="s">
        <v>414</v>
      </c>
      <c r="AT286" s="39" t="s">
        <v>414</v>
      </c>
      <c r="AU286" s="39" t="s">
        <v>414</v>
      </c>
      <c r="AV286" s="39" t="s">
        <v>414</v>
      </c>
      <c r="AW286" s="39" t="s">
        <v>414</v>
      </c>
      <c r="AX286" s="39" t="s">
        <v>414</v>
      </c>
      <c r="AY286" s="39" t="s">
        <v>414</v>
      </c>
      <c r="AZ286" s="39" t="s">
        <v>414</v>
      </c>
      <c r="BA286" s="39" t="s">
        <v>414</v>
      </c>
      <c r="BB286" s="39" t="s">
        <v>414</v>
      </c>
      <c r="BC286" s="39" t="s">
        <v>414</v>
      </c>
      <c r="BD286" s="39" t="s">
        <v>414</v>
      </c>
      <c r="BE286" s="39" t="s">
        <v>414</v>
      </c>
      <c r="BF286" s="7"/>
      <c r="BG286" s="7">
        <v>638002551.17900002</v>
      </c>
      <c r="BH286" s="7">
        <v>90724417.829500005</v>
      </c>
      <c r="BI286" s="7">
        <v>11565952.720000001</v>
      </c>
      <c r="BJ286" s="7">
        <v>33874680.147000007</v>
      </c>
      <c r="BK286" s="7">
        <v>1069887.78</v>
      </c>
      <c r="BL286" s="7">
        <v>1149527.5999999999</v>
      </c>
      <c r="BM286" s="7">
        <v>6896388.7999999998</v>
      </c>
      <c r="BN286" s="7">
        <v>6358884</v>
      </c>
      <c r="BO286" s="7">
        <v>3298313.6622222224</v>
      </c>
      <c r="BP286" s="7">
        <v>11926309.200000001</v>
      </c>
      <c r="BQ286" s="7">
        <v>11041800</v>
      </c>
      <c r="BR286" s="7">
        <v>1386467.5999999999</v>
      </c>
      <c r="BS286" s="7">
        <v>1372863.52</v>
      </c>
      <c r="BT286" s="7">
        <v>683576.03999999992</v>
      </c>
      <c r="BU286" s="7">
        <v>4866583.54</v>
      </c>
      <c r="BV286" s="7">
        <v>1237481.8</v>
      </c>
      <c r="BW286" s="7">
        <v>2684485.8000000003</v>
      </c>
      <c r="BX286" s="7">
        <v>479381.93333333335</v>
      </c>
      <c r="BY286" s="7">
        <v>1021002.5</v>
      </c>
      <c r="BZ286" s="7">
        <v>394163.33999999997</v>
      </c>
      <c r="CA286" s="7">
        <v>1269175.04</v>
      </c>
      <c r="CB286" s="7">
        <v>727058.83000000007</v>
      </c>
      <c r="CC286" s="7">
        <v>1577443.14</v>
      </c>
      <c r="CD286" s="7">
        <v>1448526.668108108</v>
      </c>
      <c r="CE286" s="7">
        <v>927322.48</v>
      </c>
      <c r="CF286" s="7">
        <v>2902619.46</v>
      </c>
      <c r="CG286" s="7">
        <v>4009599.0900000003</v>
      </c>
      <c r="CH286" s="7">
        <v>3297386.1599999997</v>
      </c>
      <c r="CI286" s="7">
        <v>460999.16000000003</v>
      </c>
      <c r="CJ286" s="7">
        <v>663817.02617283957</v>
      </c>
      <c r="CK286" s="7">
        <v>1137100.98</v>
      </c>
      <c r="CL286" s="7">
        <v>1294203.2142857141</v>
      </c>
      <c r="CM286" s="7">
        <v>1227418.3999999999</v>
      </c>
      <c r="CN286" s="7">
        <v>1300624.5508474577</v>
      </c>
      <c r="CO286" s="7">
        <v>782540.67966101691</v>
      </c>
      <c r="CP286" s="7">
        <v>53306.237288135599</v>
      </c>
      <c r="CQ286" s="7">
        <v>653736.31016949157</v>
      </c>
      <c r="CR286" s="7">
        <v>508103.66440677963</v>
      </c>
      <c r="CS286" s="7">
        <v>1072129.7288135593</v>
      </c>
      <c r="CT286" s="7">
        <v>501490.12881355931</v>
      </c>
      <c r="CU286" s="7">
        <v>1149779.8067796612</v>
      </c>
      <c r="CV286" s="7">
        <v>118086.55016949151</v>
      </c>
      <c r="CW286" s="7">
        <v>1494971.6949152541</v>
      </c>
      <c r="CX286" s="7">
        <v>2787058.5536000002</v>
      </c>
      <c r="CY286" s="7">
        <v>4398572.3742857128</v>
      </c>
      <c r="CZ286" s="7">
        <v>1724512.1600000001</v>
      </c>
      <c r="DA286" s="7">
        <v>5289759.1249999991</v>
      </c>
      <c r="DB286" s="7">
        <v>1931662.0799999998</v>
      </c>
      <c r="DC286" s="7">
        <v>2155140.378472222</v>
      </c>
      <c r="DD286" s="7">
        <v>3268893</v>
      </c>
      <c r="DE286" s="9">
        <v>498598335.00109446</v>
      </c>
      <c r="DF286" s="1"/>
      <c r="DG286" s="241" t="s">
        <v>414</v>
      </c>
      <c r="DH286" s="241" t="s">
        <v>414</v>
      </c>
      <c r="DI286" s="241" t="s">
        <v>414</v>
      </c>
      <c r="DJ286" s="241" t="s">
        <v>414</v>
      </c>
      <c r="DK286" s="241" t="s">
        <v>414</v>
      </c>
      <c r="DL286" s="241" t="s">
        <v>414</v>
      </c>
      <c r="DM286" s="241" t="s">
        <v>414</v>
      </c>
      <c r="DN286" s="241" t="s">
        <v>414</v>
      </c>
      <c r="DO286" s="241" t="s">
        <v>414</v>
      </c>
      <c r="DP286" s="241" t="s">
        <v>414</v>
      </c>
      <c r="DQ286" s="241" t="s">
        <v>414</v>
      </c>
      <c r="DR286" s="241" t="s">
        <v>414</v>
      </c>
      <c r="DS286" s="241" t="s">
        <v>414</v>
      </c>
      <c r="DT286" s="241" t="s">
        <v>414</v>
      </c>
      <c r="DU286" s="241" t="s">
        <v>414</v>
      </c>
      <c r="DV286" s="241" t="s">
        <v>414</v>
      </c>
      <c r="DW286" s="241" t="s">
        <v>414</v>
      </c>
      <c r="DX286" s="241" t="s">
        <v>414</v>
      </c>
      <c r="DY286" s="241" t="s">
        <v>414</v>
      </c>
      <c r="DZ286" s="241" t="s">
        <v>414</v>
      </c>
      <c r="EA286" s="241" t="s">
        <v>414</v>
      </c>
      <c r="EB286" s="241" t="s">
        <v>414</v>
      </c>
      <c r="EC286" s="241" t="s">
        <v>414</v>
      </c>
      <c r="ED286" s="241" t="s">
        <v>414</v>
      </c>
      <c r="EE286" s="241" t="s">
        <v>414</v>
      </c>
      <c r="EF286" s="241" t="s">
        <v>414</v>
      </c>
      <c r="EG286" s="241" t="s">
        <v>414</v>
      </c>
      <c r="EH286" s="241" t="s">
        <v>414</v>
      </c>
      <c r="EI286" s="241" t="s">
        <v>414</v>
      </c>
      <c r="EJ286" s="241" t="s">
        <v>414</v>
      </c>
      <c r="EK286" s="241" t="s">
        <v>414</v>
      </c>
      <c r="EL286" s="241" t="s">
        <v>414</v>
      </c>
      <c r="EM286" s="241" t="s">
        <v>414</v>
      </c>
      <c r="EN286" s="241" t="s">
        <v>414</v>
      </c>
      <c r="EO286" s="241" t="s">
        <v>414</v>
      </c>
      <c r="EP286" s="241" t="s">
        <v>414</v>
      </c>
      <c r="EQ286" s="241" t="s">
        <v>414</v>
      </c>
      <c r="ER286" s="241" t="s">
        <v>414</v>
      </c>
      <c r="ES286" s="241" t="s">
        <v>414</v>
      </c>
      <c r="ET286" s="241" t="s">
        <v>414</v>
      </c>
      <c r="EU286" s="241" t="s">
        <v>414</v>
      </c>
      <c r="EV286" s="241" t="s">
        <v>414</v>
      </c>
      <c r="EW286" s="241" t="s">
        <v>414</v>
      </c>
      <c r="EX286" s="241" t="s">
        <v>414</v>
      </c>
      <c r="EY286" s="241" t="s">
        <v>414</v>
      </c>
      <c r="EZ286" s="241" t="s">
        <v>414</v>
      </c>
      <c r="FA286" s="241" t="s">
        <v>414</v>
      </c>
      <c r="FB286" s="241" t="s">
        <v>414</v>
      </c>
      <c r="FC286" s="241" t="s">
        <v>414</v>
      </c>
      <c r="FD286" s="241" t="s">
        <v>414</v>
      </c>
      <c r="FE286" s="241" t="s">
        <v>414</v>
      </c>
    </row>
    <row r="287" spans="1:165">
      <c r="A287" s="1" t="s">
        <v>539</v>
      </c>
      <c r="B287" s="2" t="s">
        <v>282</v>
      </c>
      <c r="C287" s="37" t="s">
        <v>310</v>
      </c>
      <c r="D287" s="1">
        <v>4</v>
      </c>
      <c r="E287" s="2" t="s">
        <v>283</v>
      </c>
      <c r="F287" s="4" t="s">
        <v>280</v>
      </c>
      <c r="G287" s="45">
        <v>0.7660031096463199</v>
      </c>
      <c r="H287" s="45">
        <v>2.0778545080391551</v>
      </c>
      <c r="I287" s="45">
        <v>2.9283326471946864</v>
      </c>
      <c r="J287" s="45">
        <v>1.0615654959348253</v>
      </c>
      <c r="K287" s="45">
        <v>1.6838017174847741</v>
      </c>
      <c r="L287" s="45">
        <v>21.462986461999716</v>
      </c>
      <c r="M287" s="45">
        <v>3.3859923253220128</v>
      </c>
      <c r="N287" s="45">
        <v>4.3931771619513809</v>
      </c>
      <c r="O287" s="45">
        <v>1.5270339270683102</v>
      </c>
      <c r="P287" s="45">
        <v>5.8963497525697512</v>
      </c>
      <c r="Q287" s="45">
        <v>3.4605131498836763</v>
      </c>
      <c r="R287" s="45">
        <v>2.283914950573859</v>
      </c>
      <c r="S287" s="45">
        <v>4.0021201085076168</v>
      </c>
      <c r="T287" s="45">
        <v>1.975009307979986</v>
      </c>
      <c r="U287" s="45">
        <v>2.5643198369752884</v>
      </c>
      <c r="V287" s="45">
        <v>17.698731786496275</v>
      </c>
      <c r="W287" s="45">
        <v>3.543777110171773</v>
      </c>
      <c r="X287" s="45">
        <v>2.451286995454081</v>
      </c>
      <c r="Y287" s="45">
        <v>3.4723859484831103</v>
      </c>
      <c r="Z287" s="45">
        <v>3.0580358620849624</v>
      </c>
      <c r="AA287" s="45">
        <v>3.6508640368729064</v>
      </c>
      <c r="AB287" s="45">
        <v>3.3264405173040474</v>
      </c>
      <c r="AC287" s="45">
        <v>3.5295818551669766</v>
      </c>
      <c r="AD287" s="45">
        <v>2.363203730948253</v>
      </c>
      <c r="AE287" s="45">
        <v>2.8622248006798383</v>
      </c>
      <c r="AF287" s="45">
        <v>4.5479116099858601</v>
      </c>
      <c r="AG287" s="45">
        <v>2.8232340684117281</v>
      </c>
      <c r="AH287" s="45">
        <v>3.5856722173465361</v>
      </c>
      <c r="AI287" s="45">
        <v>2.8439234574386849</v>
      </c>
      <c r="AJ287" s="45">
        <v>6.1316054525047914</v>
      </c>
      <c r="AK287" s="45">
        <v>6.12061091753701</v>
      </c>
      <c r="AL287" s="45">
        <v>5.2571278941322825</v>
      </c>
      <c r="AM287" s="45">
        <v>2.9976486876084381</v>
      </c>
      <c r="AN287" s="45">
        <v>7.3920830416288625</v>
      </c>
      <c r="AO287" s="45">
        <v>2.0385133291166406</v>
      </c>
      <c r="AP287" s="45">
        <v>5.611394008864103</v>
      </c>
      <c r="AQ287" s="45">
        <v>4.9930350246907418</v>
      </c>
      <c r="AR287" s="45">
        <v>6.227875584424428</v>
      </c>
      <c r="AS287" s="45">
        <v>4.8190830084314431</v>
      </c>
      <c r="AT287" s="45">
        <v>8.4966342452670585</v>
      </c>
      <c r="AU287" s="45">
        <v>4.454237604089295</v>
      </c>
      <c r="AV287" s="45">
        <v>10.020921872192691</v>
      </c>
      <c r="AW287" s="45">
        <v>14.731500588880596</v>
      </c>
      <c r="AX287" s="45">
        <v>9.7026158650963144</v>
      </c>
      <c r="AY287" s="45">
        <v>1.2755536071670632</v>
      </c>
      <c r="AZ287" s="45">
        <v>6.8856910671225551</v>
      </c>
      <c r="BA287" s="45">
        <v>5.6696341818260603</v>
      </c>
      <c r="BB287" s="45">
        <v>5.3319157808952884</v>
      </c>
      <c r="BC287" s="45">
        <v>5.2676090738966153</v>
      </c>
      <c r="BD287" s="45">
        <v>13.348460706651371</v>
      </c>
      <c r="BE287" s="9">
        <v>256</v>
      </c>
      <c r="BF287" s="7"/>
      <c r="BG287" s="7">
        <v>10532.351256859487</v>
      </c>
      <c r="BH287" s="7">
        <v>28569.980021911371</v>
      </c>
      <c r="BI287" s="7">
        <v>40263.841815765139</v>
      </c>
      <c r="BJ287" s="7">
        <v>14596.260177729864</v>
      </c>
      <c r="BK287" s="7">
        <v>23151.852664986272</v>
      </c>
      <c r="BL287" s="7">
        <v>295110.69810588058</v>
      </c>
      <c r="BM287" s="7">
        <v>46556.547975096342</v>
      </c>
      <c r="BN287" s="7">
        <v>60405.087682541001</v>
      </c>
      <c r="BO287" s="7">
        <v>20996.334738707497</v>
      </c>
      <c r="BP287" s="7">
        <v>81073.335010395938</v>
      </c>
      <c r="BQ287" s="7">
        <v>47581.19068261308</v>
      </c>
      <c r="BR287" s="7">
        <v>31403.259591652917</v>
      </c>
      <c r="BS287" s="7">
        <v>55028.150961952604</v>
      </c>
      <c r="BT287" s="7">
        <v>27155.884232397813</v>
      </c>
      <c r="BU287" s="7">
        <v>35258.756678450969</v>
      </c>
      <c r="BV287" s="7">
        <v>243353.13738137716</v>
      </c>
      <c r="BW287" s="7">
        <v>48726.049320584338</v>
      </c>
      <c r="BX287" s="7">
        <v>33704.583365744751</v>
      </c>
      <c r="BY287" s="7">
        <v>47744.438695155644</v>
      </c>
      <c r="BZ287" s="7">
        <v>42047.228594702712</v>
      </c>
      <c r="CA287" s="7">
        <v>50198.467790993243</v>
      </c>
      <c r="CB287" s="7">
        <v>45737.725502801324</v>
      </c>
      <c r="CC287" s="7">
        <v>48530.868113082135</v>
      </c>
      <c r="CD287" s="7">
        <v>32493.460499605742</v>
      </c>
      <c r="CE287" s="7">
        <v>39354.875453147608</v>
      </c>
      <c r="CF287" s="7">
        <v>62532.647659403083</v>
      </c>
      <c r="CG287" s="7">
        <v>38818.762632144157</v>
      </c>
      <c r="CH287" s="7">
        <v>49302.096570460533</v>
      </c>
      <c r="CI287" s="7">
        <v>39103.236558917561</v>
      </c>
      <c r="CJ287" s="7">
        <v>84308.042070577751</v>
      </c>
      <c r="CK287" s="7">
        <v>84156.869963404504</v>
      </c>
      <c r="CL287" s="7">
        <v>72284.194262345351</v>
      </c>
      <c r="CM287" s="7">
        <v>41216.920042444122</v>
      </c>
      <c r="CN287" s="7">
        <v>101639.29380163645</v>
      </c>
      <c r="CO287" s="7">
        <v>28029.048647021529</v>
      </c>
      <c r="CP287" s="7">
        <v>77155.264773379196</v>
      </c>
      <c r="CQ287" s="7">
        <v>68652.983330741525</v>
      </c>
      <c r="CR287" s="7">
        <v>85631.732316939786</v>
      </c>
      <c r="CS287" s="7">
        <v>66261.186595180232</v>
      </c>
      <c r="CT287" s="7">
        <v>116826.59671386074</v>
      </c>
      <c r="CU287" s="7">
        <v>61244.653496826788</v>
      </c>
      <c r="CV287" s="7">
        <v>137785.17051218144</v>
      </c>
      <c r="CW287" s="7">
        <v>202554.45022196099</v>
      </c>
      <c r="CX287" s="7">
        <v>133408.54249110806</v>
      </c>
      <c r="CY287" s="7">
        <v>17538.543210145326</v>
      </c>
      <c r="CZ287" s="7">
        <v>94676.530750168356</v>
      </c>
      <c r="DA287" s="7">
        <v>77956.052591562868</v>
      </c>
      <c r="DB287" s="7">
        <v>73312.509008364985</v>
      </c>
      <c r="DC287" s="7">
        <v>72428.307863809983</v>
      </c>
      <c r="DD287" s="7">
        <v>183537.9976012797</v>
      </c>
      <c r="DE287" s="9">
        <v>3519936</v>
      </c>
      <c r="DF287" s="1"/>
      <c r="DG287" s="221">
        <v>13749.75</v>
      </c>
      <c r="DH287" s="221">
        <v>13749.75</v>
      </c>
      <c r="DI287" s="221">
        <v>13749.75</v>
      </c>
      <c r="DJ287" s="221">
        <v>13749.75</v>
      </c>
      <c r="DK287" s="221">
        <v>13749.75</v>
      </c>
      <c r="DL287" s="221">
        <v>13749.75</v>
      </c>
      <c r="DM287" s="221">
        <v>13749.75</v>
      </c>
      <c r="DN287" s="221">
        <v>13749.75</v>
      </c>
      <c r="DO287" s="221">
        <v>13749.75</v>
      </c>
      <c r="DP287" s="221">
        <v>13749.75</v>
      </c>
      <c r="DQ287" s="221">
        <v>13749.75</v>
      </c>
      <c r="DR287" s="221">
        <v>13749.75</v>
      </c>
      <c r="DS287" s="221">
        <v>13749.75</v>
      </c>
      <c r="DT287" s="221">
        <v>13749.75</v>
      </c>
      <c r="DU287" s="221">
        <v>13749.75</v>
      </c>
      <c r="DV287" s="221">
        <v>13749.75</v>
      </c>
      <c r="DW287" s="221">
        <v>13749.75</v>
      </c>
      <c r="DX287" s="221">
        <v>13749.75</v>
      </c>
      <c r="DY287" s="221">
        <v>13749.75</v>
      </c>
      <c r="DZ287" s="221">
        <v>13749.75</v>
      </c>
      <c r="EA287" s="221">
        <v>13749.75</v>
      </c>
      <c r="EB287" s="221">
        <v>13749.75</v>
      </c>
      <c r="EC287" s="221">
        <v>13749.75</v>
      </c>
      <c r="ED287" s="221">
        <v>13749.75</v>
      </c>
      <c r="EE287" s="221">
        <v>13749.75</v>
      </c>
      <c r="EF287" s="221">
        <v>13749.75</v>
      </c>
      <c r="EG287" s="221">
        <v>13749.75</v>
      </c>
      <c r="EH287" s="221">
        <v>13749.75</v>
      </c>
      <c r="EI287" s="221">
        <v>13749.75</v>
      </c>
      <c r="EJ287" s="221">
        <v>13749.75</v>
      </c>
      <c r="EK287" s="221">
        <v>13749.75</v>
      </c>
      <c r="EL287" s="221">
        <v>13749.75</v>
      </c>
      <c r="EM287" s="221">
        <v>13749.75</v>
      </c>
      <c r="EN287" s="221">
        <v>13749.75</v>
      </c>
      <c r="EO287" s="221">
        <v>13749.75</v>
      </c>
      <c r="EP287" s="221">
        <v>13749.75</v>
      </c>
      <c r="EQ287" s="221">
        <v>13749.75</v>
      </c>
      <c r="ER287" s="221">
        <v>13749.75</v>
      </c>
      <c r="ES287" s="221">
        <v>13749.75</v>
      </c>
      <c r="ET287" s="221">
        <v>13749.75</v>
      </c>
      <c r="EU287" s="221">
        <v>13749.75</v>
      </c>
      <c r="EV287" s="221">
        <v>13749.75</v>
      </c>
      <c r="EW287" s="221">
        <v>13749.75</v>
      </c>
      <c r="EX287" s="221">
        <v>13749.75</v>
      </c>
      <c r="EY287" s="221">
        <v>13749.75</v>
      </c>
      <c r="EZ287" s="221">
        <v>13749.75</v>
      </c>
      <c r="FA287" s="221">
        <v>13749.75</v>
      </c>
      <c r="FB287" s="221">
        <v>13749.75</v>
      </c>
      <c r="FC287" s="221">
        <v>13749.75</v>
      </c>
      <c r="FD287" s="221">
        <v>13749.75</v>
      </c>
      <c r="FE287" s="222">
        <v>13749.75</v>
      </c>
    </row>
    <row r="288" spans="1:165">
      <c r="A288" s="1" t="s">
        <v>539</v>
      </c>
      <c r="B288" s="2" t="s">
        <v>263</v>
      </c>
      <c r="C288" s="37" t="s">
        <v>310</v>
      </c>
      <c r="D288" s="1">
        <v>4</v>
      </c>
      <c r="E288" s="2" t="s">
        <v>283</v>
      </c>
      <c r="F288" s="4" t="s">
        <v>280</v>
      </c>
      <c r="G288" s="45">
        <v>6.9179655839933272</v>
      </c>
      <c r="H288" s="45">
        <v>18.765623525728618</v>
      </c>
      <c r="I288" s="45">
        <v>26.446504219977012</v>
      </c>
      <c r="J288" s="45">
        <v>9.5872633851613926</v>
      </c>
      <c r="K288" s="45">
        <v>15.206834261034366</v>
      </c>
      <c r="L288" s="45">
        <v>193.83759648493495</v>
      </c>
      <c r="M288" s="45">
        <v>30.579743188064427</v>
      </c>
      <c r="N288" s="45">
        <v>39.675881243873413</v>
      </c>
      <c r="O288" s="45">
        <v>13.791025153835678</v>
      </c>
      <c r="P288" s="45">
        <v>53.251408702895567</v>
      </c>
      <c r="Q288" s="45">
        <v>31.25275938488695</v>
      </c>
      <c r="R288" s="45">
        <v>20.626606897370163</v>
      </c>
      <c r="S288" s="45">
        <v>36.144147229959415</v>
      </c>
      <c r="T288" s="45">
        <v>17.836802812694248</v>
      </c>
      <c r="U288" s="45">
        <v>23.159013527683076</v>
      </c>
      <c r="V288" s="45">
        <v>159.84167144679449</v>
      </c>
      <c r="W288" s="45">
        <v>32.004737026238821</v>
      </c>
      <c r="X288" s="45">
        <v>22.138185677694668</v>
      </c>
      <c r="Y288" s="45">
        <v>31.359985597238087</v>
      </c>
      <c r="Z288" s="45">
        <v>27.617886379454816</v>
      </c>
      <c r="AA288" s="45">
        <v>32.971865833008437</v>
      </c>
      <c r="AB288" s="45">
        <v>30.041915921902177</v>
      </c>
      <c r="AC288" s="45">
        <v>31.876536129476754</v>
      </c>
      <c r="AD288" s="45">
        <v>21.342683695126407</v>
      </c>
      <c r="AE288" s="45">
        <v>25.849467731139789</v>
      </c>
      <c r="AF288" s="45">
        <v>41.073326727684801</v>
      </c>
      <c r="AG288" s="45">
        <v>25.497332680343419</v>
      </c>
      <c r="AH288" s="45">
        <v>32.383102212910906</v>
      </c>
      <c r="AI288" s="45">
        <v>25.684183724993126</v>
      </c>
      <c r="AJ288" s="45">
        <v>55.376061742933892</v>
      </c>
      <c r="AK288" s="45">
        <v>55.276767349006128</v>
      </c>
      <c r="AL288" s="45">
        <v>47.478436293882183</v>
      </c>
      <c r="AM288" s="45">
        <v>27.072514709963706</v>
      </c>
      <c r="AN288" s="45">
        <v>66.759749969710668</v>
      </c>
      <c r="AO288" s="45">
        <v>18.41032350358466</v>
      </c>
      <c r="AP288" s="45">
        <v>50.677902142553933</v>
      </c>
      <c r="AQ288" s="45">
        <v>45.09334756673826</v>
      </c>
      <c r="AR288" s="45">
        <v>56.245501371833114</v>
      </c>
      <c r="AS288" s="45">
        <v>43.522343419896472</v>
      </c>
      <c r="AT288" s="45">
        <v>76.735228027568141</v>
      </c>
      <c r="AU288" s="45">
        <v>40.227333361931443</v>
      </c>
      <c r="AV288" s="45">
        <v>90.50145065824023</v>
      </c>
      <c r="AW288" s="45">
        <v>133.04386469332789</v>
      </c>
      <c r="AX288" s="45">
        <v>87.626749531651086</v>
      </c>
      <c r="AY288" s="45">
        <v>11.519843514727539</v>
      </c>
      <c r="AZ288" s="45">
        <v>62.186397449950576</v>
      </c>
      <c r="BA288" s="45">
        <v>51.203883704616608</v>
      </c>
      <c r="BB288" s="45">
        <v>48.153864396210579</v>
      </c>
      <c r="BC288" s="45">
        <v>47.573094448628815</v>
      </c>
      <c r="BD288" s="45">
        <v>120.55328575694521</v>
      </c>
      <c r="BE288" s="9">
        <v>2312</v>
      </c>
      <c r="BF288" s="7"/>
      <c r="BG288" s="7">
        <v>46728.628331137865</v>
      </c>
      <c r="BH288" s="7">
        <v>126755.74003501364</v>
      </c>
      <c r="BI288" s="7">
        <v>178637.61410038939</v>
      </c>
      <c r="BJ288" s="7">
        <v>64758.874845302424</v>
      </c>
      <c r="BK288" s="7">
        <v>102717.26530719524</v>
      </c>
      <c r="BL288" s="7">
        <v>1309310.5036115395</v>
      </c>
      <c r="BM288" s="7">
        <v>206556.31146864721</v>
      </c>
      <c r="BN288" s="7">
        <v>267997.79297038965</v>
      </c>
      <c r="BO288" s="7">
        <v>93153.931006833183</v>
      </c>
      <c r="BP288" s="7">
        <v>359696.10648897494</v>
      </c>
      <c r="BQ288" s="7">
        <v>211102.31901094</v>
      </c>
      <c r="BR288" s="7">
        <v>139326.08304236757</v>
      </c>
      <c r="BS288" s="7">
        <v>244142.06774352881</v>
      </c>
      <c r="BT288" s="7">
        <v>120481.85541406821</v>
      </c>
      <c r="BU288" s="7">
        <v>156431.6738080986</v>
      </c>
      <c r="BV288" s="7">
        <v>1079678.9845481713</v>
      </c>
      <c r="BW288" s="7">
        <v>216181.68566713744</v>
      </c>
      <c r="BX288" s="7">
        <v>149536.31062465711</v>
      </c>
      <c r="BY288" s="7">
        <v>211826.59752367288</v>
      </c>
      <c r="BZ288" s="7">
        <v>186549.9231310405</v>
      </c>
      <c r="CA288" s="7">
        <v>222714.32911717717</v>
      </c>
      <c r="CB288" s="7">
        <v>202923.46159078751</v>
      </c>
      <c r="CC288" s="7">
        <v>215315.72991991977</v>
      </c>
      <c r="CD288" s="7">
        <v>144162.95106847124</v>
      </c>
      <c r="CE288" s="7">
        <v>174604.82500245667</v>
      </c>
      <c r="CF288" s="7">
        <v>277437.08691211458</v>
      </c>
      <c r="CG288" s="7">
        <v>172226.26620345039</v>
      </c>
      <c r="CH288" s="7">
        <v>218737.42058179941</v>
      </c>
      <c r="CI288" s="7">
        <v>173488.38480070437</v>
      </c>
      <c r="CJ288" s="7">
        <v>374047.45314358827</v>
      </c>
      <c r="CK288" s="7">
        <v>373376.75150842092</v>
      </c>
      <c r="CL288" s="7">
        <v>320701.53810157598</v>
      </c>
      <c r="CM288" s="7">
        <v>182866.11323974127</v>
      </c>
      <c r="CN288" s="7">
        <v>450940.59892873146</v>
      </c>
      <c r="CO288" s="7">
        <v>124355.80287440894</v>
      </c>
      <c r="CP288" s="7">
        <v>342312.89893960569</v>
      </c>
      <c r="CQ288" s="7">
        <v>304591.03230123338</v>
      </c>
      <c r="CR288" s="7">
        <v>379920.23767567641</v>
      </c>
      <c r="CS288" s="7">
        <v>293979.40551686438</v>
      </c>
      <c r="CT288" s="7">
        <v>518321.73879296996</v>
      </c>
      <c r="CU288" s="7">
        <v>271722.67433244438</v>
      </c>
      <c r="CV288" s="7">
        <v>611308.13674799562</v>
      </c>
      <c r="CW288" s="7">
        <v>898668.4350349193</v>
      </c>
      <c r="CX288" s="7">
        <v>591890.45695810195</v>
      </c>
      <c r="CY288" s="7">
        <v>77812.830881682414</v>
      </c>
      <c r="CZ288" s="7">
        <v>420049.07633752155</v>
      </c>
      <c r="DA288" s="7">
        <v>345865.73490333569</v>
      </c>
      <c r="DB288" s="7">
        <v>325263.8372883682</v>
      </c>
      <c r="DC288" s="7">
        <v>321340.92343501869</v>
      </c>
      <c r="DD288" s="7">
        <v>814298.59918181156</v>
      </c>
      <c r="DE288" s="9">
        <v>15616815</v>
      </c>
      <c r="DF288" s="1"/>
      <c r="DG288" s="221">
        <v>6754.6777681660897</v>
      </c>
      <c r="DH288" s="221">
        <v>6754.6777681660897</v>
      </c>
      <c r="DI288" s="221">
        <v>6754.6777681660897</v>
      </c>
      <c r="DJ288" s="221">
        <v>6754.6777681660897</v>
      </c>
      <c r="DK288" s="221">
        <v>6754.6777681660897</v>
      </c>
      <c r="DL288" s="221">
        <v>6754.6777681660897</v>
      </c>
      <c r="DM288" s="221">
        <v>6754.6777681660897</v>
      </c>
      <c r="DN288" s="221">
        <v>6754.6777681660897</v>
      </c>
      <c r="DO288" s="221">
        <v>6754.6777681660897</v>
      </c>
      <c r="DP288" s="221">
        <v>6754.6777681660897</v>
      </c>
      <c r="DQ288" s="221">
        <v>6754.6777681660897</v>
      </c>
      <c r="DR288" s="221">
        <v>6754.6777681660897</v>
      </c>
      <c r="DS288" s="221">
        <v>6754.6777681660897</v>
      </c>
      <c r="DT288" s="221">
        <v>6754.6777681660897</v>
      </c>
      <c r="DU288" s="221">
        <v>6754.6777681660897</v>
      </c>
      <c r="DV288" s="221">
        <v>6754.6777681660897</v>
      </c>
      <c r="DW288" s="221">
        <v>6754.6777681660897</v>
      </c>
      <c r="DX288" s="221">
        <v>6754.6777681660897</v>
      </c>
      <c r="DY288" s="221">
        <v>6754.6777681660897</v>
      </c>
      <c r="DZ288" s="221">
        <v>6754.6777681660897</v>
      </c>
      <c r="EA288" s="221">
        <v>6754.6777681660897</v>
      </c>
      <c r="EB288" s="221">
        <v>6754.6777681660897</v>
      </c>
      <c r="EC288" s="221">
        <v>6754.6777681660897</v>
      </c>
      <c r="ED288" s="221">
        <v>6754.6777681660897</v>
      </c>
      <c r="EE288" s="221">
        <v>6754.6777681660897</v>
      </c>
      <c r="EF288" s="221">
        <v>6754.6777681660897</v>
      </c>
      <c r="EG288" s="221">
        <v>6754.6777681660897</v>
      </c>
      <c r="EH288" s="221">
        <v>6754.6777681660897</v>
      </c>
      <c r="EI288" s="221">
        <v>6754.6777681660897</v>
      </c>
      <c r="EJ288" s="221">
        <v>6754.6777681660897</v>
      </c>
      <c r="EK288" s="221">
        <v>6754.6777681660897</v>
      </c>
      <c r="EL288" s="221">
        <v>6754.6777681660897</v>
      </c>
      <c r="EM288" s="221">
        <v>6754.6777681660897</v>
      </c>
      <c r="EN288" s="221">
        <v>6754.6777681660897</v>
      </c>
      <c r="EO288" s="221">
        <v>6754.6777681660897</v>
      </c>
      <c r="EP288" s="221">
        <v>6754.6777681660897</v>
      </c>
      <c r="EQ288" s="221">
        <v>6754.6777681660897</v>
      </c>
      <c r="ER288" s="221">
        <v>6754.6777681660897</v>
      </c>
      <c r="ES288" s="221">
        <v>6754.6777681660897</v>
      </c>
      <c r="ET288" s="221">
        <v>6754.6777681660897</v>
      </c>
      <c r="EU288" s="221">
        <v>6754.6777681660897</v>
      </c>
      <c r="EV288" s="221">
        <v>6754.6777681660897</v>
      </c>
      <c r="EW288" s="221">
        <v>6754.6777681660897</v>
      </c>
      <c r="EX288" s="221">
        <v>6754.6777681660897</v>
      </c>
      <c r="EY288" s="221">
        <v>6754.6777681660897</v>
      </c>
      <c r="EZ288" s="221">
        <v>6754.6777681660897</v>
      </c>
      <c r="FA288" s="221">
        <v>6754.6777681660897</v>
      </c>
      <c r="FB288" s="221">
        <v>6754.6777681660897</v>
      </c>
      <c r="FC288" s="221">
        <v>6754.6777681660897</v>
      </c>
      <c r="FD288" s="221">
        <v>6754.6777681660897</v>
      </c>
      <c r="FE288" s="222">
        <v>6754.6777681660897</v>
      </c>
    </row>
    <row r="289" spans="1:161">
      <c r="A289" s="1" t="s">
        <v>539</v>
      </c>
      <c r="B289" s="2" t="s">
        <v>368</v>
      </c>
      <c r="C289" s="37" t="s">
        <v>310</v>
      </c>
      <c r="D289" s="1">
        <v>4</v>
      </c>
      <c r="E289" s="2" t="s">
        <v>283</v>
      </c>
      <c r="F289" s="4" t="s">
        <v>280</v>
      </c>
      <c r="G289" s="45">
        <v>26.959718819973997</v>
      </c>
      <c r="H289" s="45">
        <v>73.130738739971832</v>
      </c>
      <c r="I289" s="45">
        <v>103.06358262196925</v>
      </c>
      <c r="J289" s="45">
        <v>37.362129368643657</v>
      </c>
      <c r="K289" s="45">
        <v>59.261927634913334</v>
      </c>
      <c r="L289" s="45">
        <v>755.39651571334946</v>
      </c>
      <c r="M289" s="45">
        <v>119.1710580123099</v>
      </c>
      <c r="N289" s="45">
        <v>154.61924308274195</v>
      </c>
      <c r="O289" s="45">
        <v>53.744436261271389</v>
      </c>
      <c r="P289" s="45">
        <v>207.52387215099009</v>
      </c>
      <c r="Q289" s="45">
        <v>121.79384172051532</v>
      </c>
      <c r="R289" s="45">
        <v>80.383100408869026</v>
      </c>
      <c r="S289" s="45">
        <v>140.85586788145949</v>
      </c>
      <c r="T289" s="45">
        <v>69.511069784764345</v>
      </c>
      <c r="U289" s="45">
        <v>90.252038012294335</v>
      </c>
      <c r="V289" s="45">
        <v>622.91239607941964</v>
      </c>
      <c r="W289" s="45">
        <v>124.72434282284247</v>
      </c>
      <c r="X289" s="45">
        <v>86.27381183219245</v>
      </c>
      <c r="Y289" s="45">
        <v>122.21170857747197</v>
      </c>
      <c r="Z289" s="45">
        <v>107.62852780228715</v>
      </c>
      <c r="AA289" s="45">
        <v>128.49330067275346</v>
      </c>
      <c r="AB289" s="45">
        <v>117.07511351917761</v>
      </c>
      <c r="AC289" s="45">
        <v>124.22473638693148</v>
      </c>
      <c r="AD289" s="45">
        <v>83.173693811889677</v>
      </c>
      <c r="AE289" s="45">
        <v>100.73689630517713</v>
      </c>
      <c r="AF289" s="45">
        <v>160.06517033583049</v>
      </c>
      <c r="AG289" s="45">
        <v>99.364605298397152</v>
      </c>
      <c r="AH289" s="45">
        <v>126.19885421207924</v>
      </c>
      <c r="AI289" s="45">
        <v>100.09277481063496</v>
      </c>
      <c r="AJ289" s="45">
        <v>215.80377002761003</v>
      </c>
      <c r="AK289" s="45">
        <v>215.41681393362683</v>
      </c>
      <c r="AL289" s="45">
        <v>185.02625908645263</v>
      </c>
      <c r="AM289" s="45">
        <v>105.50318232559385</v>
      </c>
      <c r="AN289" s="45">
        <v>260.16667267607829</v>
      </c>
      <c r="AO289" s="45">
        <v>71.746113653675522</v>
      </c>
      <c r="AP289" s="45">
        <v>197.49476570259989</v>
      </c>
      <c r="AQ289" s="45">
        <v>175.73142801743586</v>
      </c>
      <c r="AR289" s="45">
        <v>219.19202740493787</v>
      </c>
      <c r="AS289" s="45">
        <v>169.6091324451848</v>
      </c>
      <c r="AT289" s="45">
        <v>299.04169746037581</v>
      </c>
      <c r="AU289" s="45">
        <v>156.76828442517402</v>
      </c>
      <c r="AV289" s="45">
        <v>352.68947682990682</v>
      </c>
      <c r="AW289" s="45">
        <v>518.47976681958664</v>
      </c>
      <c r="AX289" s="45">
        <v>341.4865974395226</v>
      </c>
      <c r="AY289" s="45">
        <v>44.893507814747032</v>
      </c>
      <c r="AZ289" s="45">
        <v>242.3440488858368</v>
      </c>
      <c r="BA289" s="45">
        <v>199.54454679005002</v>
      </c>
      <c r="BB289" s="45">
        <v>187.65844213229121</v>
      </c>
      <c r="BC289" s="45">
        <v>185.395147483627</v>
      </c>
      <c r="BD289" s="45">
        <v>469.80324596456586</v>
      </c>
      <c r="BE289" s="9">
        <v>9010</v>
      </c>
      <c r="BF289" s="7"/>
      <c r="BG289" s="7">
        <v>90494.38954835989</v>
      </c>
      <c r="BH289" s="7">
        <v>245474.4281157428</v>
      </c>
      <c r="BI289" s="7">
        <v>345948.56334822322</v>
      </c>
      <c r="BJ289" s="7">
        <v>125411.65996647134</v>
      </c>
      <c r="BK289" s="7">
        <v>198921.65792201442</v>
      </c>
      <c r="BL289" s="7">
        <v>2535603.0978257637</v>
      </c>
      <c r="BM289" s="7">
        <v>400015.75011480664</v>
      </c>
      <c r="BN289" s="7">
        <v>519002.96544768254</v>
      </c>
      <c r="BO289" s="7">
        <v>180401.3603985052</v>
      </c>
      <c r="BP289" s="7">
        <v>696585.38549378852</v>
      </c>
      <c r="BQ289" s="7">
        <v>408819.52185205434</v>
      </c>
      <c r="BR289" s="7">
        <v>269818.08119288605</v>
      </c>
      <c r="BS289" s="7">
        <v>472804.10687344865</v>
      </c>
      <c r="BT289" s="7">
        <v>233324.45968855105</v>
      </c>
      <c r="BU289" s="7">
        <v>302944.66867239476</v>
      </c>
      <c r="BV289" s="7">
        <v>2090900.0350385562</v>
      </c>
      <c r="BW289" s="7">
        <v>418656.19374380325</v>
      </c>
      <c r="BX289" s="7">
        <v>289591.14847963594</v>
      </c>
      <c r="BY289" s="7">
        <v>410222.15540269687</v>
      </c>
      <c r="BZ289" s="7">
        <v>361271.49494751485</v>
      </c>
      <c r="CA289" s="7">
        <v>431307.27301279403</v>
      </c>
      <c r="CB289" s="7">
        <v>392980.39419363398</v>
      </c>
      <c r="CC289" s="7">
        <v>416979.18888577406</v>
      </c>
      <c r="CD289" s="7">
        <v>279185.13164954499</v>
      </c>
      <c r="CE289" s="7">
        <v>338138.68746210565</v>
      </c>
      <c r="CF289" s="7">
        <v>537283.04713488091</v>
      </c>
      <c r="CG289" s="7">
        <v>333532.38434112311</v>
      </c>
      <c r="CH289" s="7">
        <v>423605.6150987554</v>
      </c>
      <c r="CI289" s="7">
        <v>335976.59586787195</v>
      </c>
      <c r="CJ289" s="7">
        <v>724378.11986430991</v>
      </c>
      <c r="CK289" s="7">
        <v>723079.24298280908</v>
      </c>
      <c r="CL289" s="7">
        <v>621068.73140086257</v>
      </c>
      <c r="CM289" s="7">
        <v>354137.45016103017</v>
      </c>
      <c r="CN289" s="7">
        <v>873288.93828101049</v>
      </c>
      <c r="CO289" s="7">
        <v>240826.72378416435</v>
      </c>
      <c r="CP289" s="7">
        <v>662921.16696751141</v>
      </c>
      <c r="CQ289" s="7">
        <v>589869.2196714367</v>
      </c>
      <c r="CR289" s="7">
        <v>735751.32019482821</v>
      </c>
      <c r="CS289" s="7">
        <v>569318.80502708908</v>
      </c>
      <c r="CT289" s="7">
        <v>1003778.8614149996</v>
      </c>
      <c r="CU289" s="7">
        <v>526216.5490052934</v>
      </c>
      <c r="CV289" s="7">
        <v>1183855.7782808368</v>
      </c>
      <c r="CW289" s="7">
        <v>1740356.0587862143</v>
      </c>
      <c r="CX289" s="7">
        <v>1146251.6126592867</v>
      </c>
      <c r="CY289" s="7">
        <v>150691.87521978671</v>
      </c>
      <c r="CZ289" s="7">
        <v>813464.59549695114</v>
      </c>
      <c r="DA289" s="7">
        <v>669801.56840846199</v>
      </c>
      <c r="DB289" s="7">
        <v>629904.05344198958</v>
      </c>
      <c r="DC289" s="7">
        <v>622306.96131478262</v>
      </c>
      <c r="DD289" s="7">
        <v>1576965.9259169665</v>
      </c>
      <c r="DE289" s="9">
        <v>30243433</v>
      </c>
      <c r="DF289" s="1"/>
      <c r="DG289" s="221">
        <v>3356.6518312985572</v>
      </c>
      <c r="DH289" s="221">
        <v>3356.6518312985572</v>
      </c>
      <c r="DI289" s="221">
        <v>3356.6518312985572</v>
      </c>
      <c r="DJ289" s="221">
        <v>3356.6518312985572</v>
      </c>
      <c r="DK289" s="221">
        <v>3356.6518312985572</v>
      </c>
      <c r="DL289" s="221">
        <v>3356.6518312985572</v>
      </c>
      <c r="DM289" s="221">
        <v>3356.6518312985572</v>
      </c>
      <c r="DN289" s="221">
        <v>3356.6518312985572</v>
      </c>
      <c r="DO289" s="221">
        <v>3356.6518312985572</v>
      </c>
      <c r="DP289" s="221">
        <v>3356.6518312985572</v>
      </c>
      <c r="DQ289" s="221">
        <v>3356.6518312985572</v>
      </c>
      <c r="DR289" s="221">
        <v>3356.6518312985572</v>
      </c>
      <c r="DS289" s="221">
        <v>3356.6518312985572</v>
      </c>
      <c r="DT289" s="221">
        <v>3356.6518312985572</v>
      </c>
      <c r="DU289" s="221">
        <v>3356.6518312985572</v>
      </c>
      <c r="DV289" s="221">
        <v>3356.6518312985572</v>
      </c>
      <c r="DW289" s="221">
        <v>3356.6518312985572</v>
      </c>
      <c r="DX289" s="221">
        <v>3356.6518312985572</v>
      </c>
      <c r="DY289" s="221">
        <v>3356.6518312985572</v>
      </c>
      <c r="DZ289" s="221">
        <v>3356.6518312985572</v>
      </c>
      <c r="EA289" s="221">
        <v>3356.6518312985572</v>
      </c>
      <c r="EB289" s="221">
        <v>3356.6518312985572</v>
      </c>
      <c r="EC289" s="221">
        <v>3356.6518312985572</v>
      </c>
      <c r="ED289" s="221">
        <v>3356.6518312985572</v>
      </c>
      <c r="EE289" s="221">
        <v>3356.6518312985572</v>
      </c>
      <c r="EF289" s="221">
        <v>3356.6518312985572</v>
      </c>
      <c r="EG289" s="221">
        <v>3356.6518312985572</v>
      </c>
      <c r="EH289" s="221">
        <v>3356.6518312985572</v>
      </c>
      <c r="EI289" s="221">
        <v>3356.6518312985572</v>
      </c>
      <c r="EJ289" s="221">
        <v>3356.6518312985572</v>
      </c>
      <c r="EK289" s="221">
        <v>3356.6518312985572</v>
      </c>
      <c r="EL289" s="221">
        <v>3356.6518312985572</v>
      </c>
      <c r="EM289" s="221">
        <v>3356.6518312985572</v>
      </c>
      <c r="EN289" s="221">
        <v>3356.6518312985572</v>
      </c>
      <c r="EO289" s="221">
        <v>3356.6518312985572</v>
      </c>
      <c r="EP289" s="221">
        <v>3356.6518312985572</v>
      </c>
      <c r="EQ289" s="221">
        <v>3356.6518312985572</v>
      </c>
      <c r="ER289" s="221">
        <v>3356.6518312985572</v>
      </c>
      <c r="ES289" s="221">
        <v>3356.6518312985572</v>
      </c>
      <c r="ET289" s="221">
        <v>3356.6518312985572</v>
      </c>
      <c r="EU289" s="221">
        <v>3356.6518312985572</v>
      </c>
      <c r="EV289" s="221">
        <v>3356.6518312985572</v>
      </c>
      <c r="EW289" s="221">
        <v>3356.6518312985572</v>
      </c>
      <c r="EX289" s="221">
        <v>3356.6518312985572</v>
      </c>
      <c r="EY289" s="221">
        <v>3356.6518312985572</v>
      </c>
      <c r="EZ289" s="221">
        <v>3356.6518312985572</v>
      </c>
      <c r="FA289" s="221">
        <v>3356.6518312985572</v>
      </c>
      <c r="FB289" s="221">
        <v>3356.6518312985572</v>
      </c>
      <c r="FC289" s="221">
        <v>3356.6518312985572</v>
      </c>
      <c r="FD289" s="221">
        <v>3356.6518312985572</v>
      </c>
      <c r="FE289" s="222">
        <v>3356.6518312985572</v>
      </c>
    </row>
    <row r="290" spans="1:161">
      <c r="A290" s="1" t="s">
        <v>539</v>
      </c>
      <c r="B290" s="2" t="s">
        <v>369</v>
      </c>
      <c r="C290" s="37" t="s">
        <v>310</v>
      </c>
      <c r="D290" s="1">
        <v>4</v>
      </c>
      <c r="E290" s="2" t="s">
        <v>283</v>
      </c>
      <c r="F290" s="4" t="s">
        <v>280</v>
      </c>
      <c r="G290" s="45">
        <v>9.1740841178735035</v>
      </c>
      <c r="H290" s="45">
        <v>24.885554381437696</v>
      </c>
      <c r="I290" s="45">
        <v>35.071358969917618</v>
      </c>
      <c r="J290" s="45">
        <v>12.713905509906933</v>
      </c>
      <c r="K290" s="45">
        <v>20.166156507063739</v>
      </c>
      <c r="L290" s="45">
        <v>257.05279879879345</v>
      </c>
      <c r="M290" s="45">
        <v>40.552548708739415</v>
      </c>
      <c r="N290" s="45">
        <v>52.615160853683328</v>
      </c>
      <c r="O290" s="45">
        <v>18.288617267154059</v>
      </c>
      <c r="P290" s="45">
        <v>70.618001333511174</v>
      </c>
      <c r="Q290" s="45">
        <v>41.445052021653716</v>
      </c>
      <c r="R290" s="45">
        <v>27.353450150232231</v>
      </c>
      <c r="S290" s="45">
        <v>47.931641612048253</v>
      </c>
      <c r="T290" s="45">
        <v>23.653822415104052</v>
      </c>
      <c r="U290" s="45">
        <v>30.711736797524352</v>
      </c>
      <c r="V290" s="45">
        <v>211.96996741170926</v>
      </c>
      <c r="W290" s="45">
        <v>42.442268046041619</v>
      </c>
      <c r="X290" s="45">
        <v>29.357991906493016</v>
      </c>
      <c r="Y290" s="45">
        <v>41.587247336129749</v>
      </c>
      <c r="Z290" s="45">
        <v>36.624757629501936</v>
      </c>
      <c r="AA290" s="45">
        <v>43.724801316610666</v>
      </c>
      <c r="AB290" s="45">
        <v>39.839322758024252</v>
      </c>
      <c r="AC290" s="45">
        <v>42.272257687273246</v>
      </c>
      <c r="AD290" s="45">
        <v>28.303057183934932</v>
      </c>
      <c r="AE290" s="45">
        <v>34.279614214392126</v>
      </c>
      <c r="AF290" s="45">
        <v>54.468347641471276</v>
      </c>
      <c r="AG290" s="45">
        <v>33.812639272462334</v>
      </c>
      <c r="AH290" s="45">
        <v>42.944027415564371</v>
      </c>
      <c r="AI290" s="45">
        <v>34.060427033230503</v>
      </c>
      <c r="AJ290" s="45">
        <v>73.435555927264417</v>
      </c>
      <c r="AK290" s="45">
        <v>73.303879192064343</v>
      </c>
      <c r="AL290" s="45">
        <v>62.962320794568669</v>
      </c>
      <c r="AM290" s="45">
        <v>35.901526860185434</v>
      </c>
      <c r="AN290" s="45">
        <v>88.531744553258179</v>
      </c>
      <c r="AO290" s="45">
        <v>24.414382293248515</v>
      </c>
      <c r="AP290" s="45">
        <v>67.205211059286484</v>
      </c>
      <c r="AQ290" s="45">
        <v>59.799396037897708</v>
      </c>
      <c r="AR290" s="45">
        <v>74.588541179083194</v>
      </c>
      <c r="AS290" s="45">
        <v>57.716048843167208</v>
      </c>
      <c r="AT290" s="45">
        <v>101.76047107808127</v>
      </c>
      <c r="AU290" s="45">
        <v>53.346455055225697</v>
      </c>
      <c r="AV290" s="45">
        <v>120.01619710993276</v>
      </c>
      <c r="AW290" s="45">
        <v>176.43273752151526</v>
      </c>
      <c r="AX290" s="45">
        <v>116.20398532181757</v>
      </c>
      <c r="AY290" s="45">
        <v>15.276747498336778</v>
      </c>
      <c r="AZ290" s="45">
        <v>82.466909421084978</v>
      </c>
      <c r="BA290" s="45">
        <v>67.902728130776168</v>
      </c>
      <c r="BB290" s="45">
        <v>63.858022594628729</v>
      </c>
      <c r="BC290" s="45">
        <v>63.087849299089939</v>
      </c>
      <c r="BD290" s="45">
        <v>159.86867393200433</v>
      </c>
      <c r="BE290" s="9">
        <v>3066</v>
      </c>
      <c r="BF290" s="7"/>
      <c r="BG290" s="7">
        <v>14232.834482370035</v>
      </c>
      <c r="BH290" s="7">
        <v>38607.884118150061</v>
      </c>
      <c r="BI290" s="7">
        <v>54410.3194255782</v>
      </c>
      <c r="BJ290" s="7">
        <v>19724.575273345326</v>
      </c>
      <c r="BK290" s="7">
        <v>31286.127751043285</v>
      </c>
      <c r="BL290" s="7">
        <v>398796.20586923865</v>
      </c>
      <c r="BM290" s="7">
        <v>62913.933008881446</v>
      </c>
      <c r="BN290" s="7">
        <v>81628.080369872609</v>
      </c>
      <c r="BO290" s="7">
        <v>28373.280550991287</v>
      </c>
      <c r="BP290" s="7">
        <v>109558.00181703869</v>
      </c>
      <c r="BQ290" s="7">
        <v>64298.578251334337</v>
      </c>
      <c r="BR290" s="7">
        <v>42436.620757763063</v>
      </c>
      <c r="BS290" s="7">
        <v>74361.986740829379</v>
      </c>
      <c r="BT290" s="7">
        <v>36696.953612366284</v>
      </c>
      <c r="BU290" s="7">
        <v>47646.725372145149</v>
      </c>
      <c r="BV290" s="7">
        <v>328853.91311449354</v>
      </c>
      <c r="BW290" s="7">
        <v>65845.676624961416</v>
      </c>
      <c r="BX290" s="7">
        <v>45546.501881947937</v>
      </c>
      <c r="BY290" s="7">
        <v>64519.182548079662</v>
      </c>
      <c r="BZ290" s="7">
        <v>56820.289262667931</v>
      </c>
      <c r="CA290" s="7">
        <v>67835.421162247512</v>
      </c>
      <c r="CB290" s="7">
        <v>61807.421800282136</v>
      </c>
      <c r="CC290" s="7">
        <v>65581.919582236646</v>
      </c>
      <c r="CD290" s="7">
        <v>43909.857710937824</v>
      </c>
      <c r="CE290" s="7">
        <v>53181.99277052559</v>
      </c>
      <c r="CF290" s="7">
        <v>84503.146749971886</v>
      </c>
      <c r="CG290" s="7">
        <v>52457.519681931139</v>
      </c>
      <c r="CH290" s="7">
        <v>66624.11488262708</v>
      </c>
      <c r="CI290" s="7">
        <v>52841.941945827704</v>
      </c>
      <c r="CJ290" s="7">
        <v>113929.20527044965</v>
      </c>
      <c r="CK290" s="7">
        <v>113724.91968147949</v>
      </c>
      <c r="CL290" s="7">
        <v>97680.845191846674</v>
      </c>
      <c r="CM290" s="7">
        <v>55698.256403585656</v>
      </c>
      <c r="CN290" s="7">
        <v>137349.69621731158</v>
      </c>
      <c r="CO290" s="7">
        <v>37876.899503474029</v>
      </c>
      <c r="CP290" s="7">
        <v>104263.33932299766</v>
      </c>
      <c r="CQ290" s="7">
        <v>92773.828429902802</v>
      </c>
      <c r="CR290" s="7">
        <v>115717.96674668016</v>
      </c>
      <c r="CS290" s="7">
        <v>89541.687170794496</v>
      </c>
      <c r="CT290" s="7">
        <v>157872.97381333038</v>
      </c>
      <c r="CU290" s="7">
        <v>82762.622978675499</v>
      </c>
      <c r="CV290" s="7">
        <v>186195.22632686669</v>
      </c>
      <c r="CW290" s="7">
        <v>273720.8333988146</v>
      </c>
      <c r="CX290" s="7">
        <v>180280.89431346455</v>
      </c>
      <c r="CY290" s="7">
        <v>23700.613137956181</v>
      </c>
      <c r="CZ290" s="7">
        <v>127940.60496743841</v>
      </c>
      <c r="DA290" s="7">
        <v>105345.47950174297</v>
      </c>
      <c r="DB290" s="7">
        <v>99070.452623173638</v>
      </c>
      <c r="DC290" s="7">
        <v>97875.592308257983</v>
      </c>
      <c r="DD290" s="7">
        <v>248023.05557207199</v>
      </c>
      <c r="DE290" s="9">
        <v>4756646</v>
      </c>
      <c r="DF290" s="1"/>
      <c r="DG290" s="221">
        <v>1551.4174820613177</v>
      </c>
      <c r="DH290" s="221">
        <v>1551.4174820613177</v>
      </c>
      <c r="DI290" s="221">
        <v>1551.4174820613177</v>
      </c>
      <c r="DJ290" s="221">
        <v>1551.4174820613177</v>
      </c>
      <c r="DK290" s="221">
        <v>1551.4174820613177</v>
      </c>
      <c r="DL290" s="221">
        <v>1551.4174820613177</v>
      </c>
      <c r="DM290" s="221">
        <v>1551.4174820613177</v>
      </c>
      <c r="DN290" s="221">
        <v>1551.4174820613177</v>
      </c>
      <c r="DO290" s="221">
        <v>1551.4174820613177</v>
      </c>
      <c r="DP290" s="221">
        <v>1551.4174820613177</v>
      </c>
      <c r="DQ290" s="221">
        <v>1551.4174820613177</v>
      </c>
      <c r="DR290" s="221">
        <v>1551.4174820613177</v>
      </c>
      <c r="DS290" s="221">
        <v>1551.4174820613177</v>
      </c>
      <c r="DT290" s="221">
        <v>1551.4174820613177</v>
      </c>
      <c r="DU290" s="221">
        <v>1551.4174820613177</v>
      </c>
      <c r="DV290" s="221">
        <v>1551.4174820613177</v>
      </c>
      <c r="DW290" s="221">
        <v>1551.4174820613177</v>
      </c>
      <c r="DX290" s="221">
        <v>1551.4174820613177</v>
      </c>
      <c r="DY290" s="221">
        <v>1551.4174820613177</v>
      </c>
      <c r="DZ290" s="221">
        <v>1551.4174820613177</v>
      </c>
      <c r="EA290" s="221">
        <v>1551.4174820613177</v>
      </c>
      <c r="EB290" s="221">
        <v>1551.4174820613177</v>
      </c>
      <c r="EC290" s="221">
        <v>1551.4174820613177</v>
      </c>
      <c r="ED290" s="221">
        <v>1551.4174820613177</v>
      </c>
      <c r="EE290" s="221">
        <v>1551.4174820613177</v>
      </c>
      <c r="EF290" s="221">
        <v>1551.4174820613177</v>
      </c>
      <c r="EG290" s="221">
        <v>1551.4174820613177</v>
      </c>
      <c r="EH290" s="221">
        <v>1551.4174820613177</v>
      </c>
      <c r="EI290" s="221">
        <v>1551.4174820613177</v>
      </c>
      <c r="EJ290" s="221">
        <v>1551.4174820613177</v>
      </c>
      <c r="EK290" s="221">
        <v>1551.4174820613177</v>
      </c>
      <c r="EL290" s="221">
        <v>1551.4174820613177</v>
      </c>
      <c r="EM290" s="221">
        <v>1551.4174820613177</v>
      </c>
      <c r="EN290" s="221">
        <v>1551.4174820613177</v>
      </c>
      <c r="EO290" s="221">
        <v>1551.4174820613177</v>
      </c>
      <c r="EP290" s="221">
        <v>1551.4174820613177</v>
      </c>
      <c r="EQ290" s="221">
        <v>1551.4174820613177</v>
      </c>
      <c r="ER290" s="221">
        <v>1551.4174820613177</v>
      </c>
      <c r="ES290" s="221">
        <v>1551.4174820613177</v>
      </c>
      <c r="ET290" s="221">
        <v>1551.4174820613177</v>
      </c>
      <c r="EU290" s="221">
        <v>1551.4174820613177</v>
      </c>
      <c r="EV290" s="221">
        <v>1551.4174820613177</v>
      </c>
      <c r="EW290" s="221">
        <v>1551.4174820613177</v>
      </c>
      <c r="EX290" s="221">
        <v>1551.4174820613177</v>
      </c>
      <c r="EY290" s="221">
        <v>1551.4174820613177</v>
      </c>
      <c r="EZ290" s="221">
        <v>1551.4174820613177</v>
      </c>
      <c r="FA290" s="221">
        <v>1551.4174820613177</v>
      </c>
      <c r="FB290" s="221">
        <v>1551.4174820613177</v>
      </c>
      <c r="FC290" s="221">
        <v>1551.4174820613177</v>
      </c>
      <c r="FD290" s="221">
        <v>1551.4174820613177</v>
      </c>
      <c r="FE290" s="222">
        <v>1551.4174820613177</v>
      </c>
    </row>
    <row r="291" spans="1:161">
      <c r="A291" s="1" t="s">
        <v>365</v>
      </c>
      <c r="B291" s="2" t="s">
        <v>278</v>
      </c>
      <c r="C291" s="37" t="s">
        <v>706</v>
      </c>
      <c r="D291" s="2" t="s">
        <v>340</v>
      </c>
      <c r="E291" s="37" t="s">
        <v>486</v>
      </c>
      <c r="F291" s="4" t="s">
        <v>486</v>
      </c>
      <c r="G291" s="7">
        <v>0</v>
      </c>
      <c r="H291" s="7"/>
      <c r="I291" s="7"/>
      <c r="J291" s="7"/>
      <c r="K291" s="7">
        <v>1</v>
      </c>
      <c r="L291" s="7">
        <v>490</v>
      </c>
      <c r="M291" s="7">
        <v>1</v>
      </c>
      <c r="N291" s="7">
        <v>3</v>
      </c>
      <c r="O291" s="7">
        <v>2</v>
      </c>
      <c r="P291" s="7">
        <v>5</v>
      </c>
      <c r="Q291" s="7">
        <v>5</v>
      </c>
      <c r="R291" s="7"/>
      <c r="S291" s="7">
        <v>6</v>
      </c>
      <c r="T291" s="7"/>
      <c r="U291" s="7">
        <v>2</v>
      </c>
      <c r="V291" s="7">
        <v>282</v>
      </c>
      <c r="W291" s="7">
        <v>7</v>
      </c>
      <c r="X291" s="7">
        <v>2</v>
      </c>
      <c r="Y291" s="7"/>
      <c r="Z291" s="7">
        <v>12</v>
      </c>
      <c r="AA291" s="7">
        <v>2</v>
      </c>
      <c r="AB291" s="7">
        <v>2</v>
      </c>
      <c r="AC291" s="7">
        <v>1</v>
      </c>
      <c r="AD291" s="7">
        <v>1</v>
      </c>
      <c r="AE291" s="7">
        <v>2</v>
      </c>
      <c r="AF291" s="7">
        <v>10</v>
      </c>
      <c r="AG291" s="7"/>
      <c r="AH291" s="7">
        <v>2</v>
      </c>
      <c r="AI291" s="7"/>
      <c r="AJ291" s="7">
        <v>5</v>
      </c>
      <c r="AK291" s="7">
        <v>18</v>
      </c>
      <c r="AL291" s="7">
        <v>1</v>
      </c>
      <c r="AM291" s="7">
        <v>10</v>
      </c>
      <c r="AN291" s="7">
        <v>22</v>
      </c>
      <c r="AO291" s="7">
        <v>2</v>
      </c>
      <c r="AP291" s="7">
        <v>5</v>
      </c>
      <c r="AQ291" s="7">
        <v>3</v>
      </c>
      <c r="AR291" s="7">
        <v>2</v>
      </c>
      <c r="AS291" s="7"/>
      <c r="AT291" s="7"/>
      <c r="AU291" s="7">
        <v>1</v>
      </c>
      <c r="AV291" s="7">
        <v>2</v>
      </c>
      <c r="AW291" s="7">
        <v>58</v>
      </c>
      <c r="AX291" s="7">
        <v>1</v>
      </c>
      <c r="AY291" s="7">
        <v>9</v>
      </c>
      <c r="AZ291" s="7">
        <v>2</v>
      </c>
      <c r="BA291" s="7">
        <v>10</v>
      </c>
      <c r="BB291" s="7">
        <v>22</v>
      </c>
      <c r="BC291" s="7">
        <v>12</v>
      </c>
      <c r="BD291" s="7">
        <v>133</v>
      </c>
      <c r="BE291" s="9">
        <v>1156</v>
      </c>
      <c r="BF291" s="7"/>
      <c r="BG291" s="7">
        <v>0</v>
      </c>
      <c r="BH291" s="7"/>
      <c r="BI291" s="7"/>
      <c r="BJ291" s="7"/>
      <c r="BK291" s="7">
        <v>24007</v>
      </c>
      <c r="BL291" s="7">
        <v>14268828</v>
      </c>
      <c r="BM291" s="7">
        <v>28476</v>
      </c>
      <c r="BN291" s="7">
        <v>77334</v>
      </c>
      <c r="BO291" s="7">
        <v>54528</v>
      </c>
      <c r="BP291" s="7">
        <v>136079</v>
      </c>
      <c r="BQ291" s="7">
        <v>168269</v>
      </c>
      <c r="BR291" s="7"/>
      <c r="BS291" s="7">
        <v>212469</v>
      </c>
      <c r="BT291" s="7"/>
      <c r="BU291" s="7">
        <v>72358</v>
      </c>
      <c r="BV291" s="7">
        <v>8322531</v>
      </c>
      <c r="BW291" s="7">
        <v>182341</v>
      </c>
      <c r="BX291" s="7">
        <v>94554</v>
      </c>
      <c r="BY291" s="7"/>
      <c r="BZ291" s="7">
        <v>353364</v>
      </c>
      <c r="CA291" s="7">
        <v>61312</v>
      </c>
      <c r="CB291" s="7">
        <v>63280</v>
      </c>
      <c r="CC291" s="7">
        <v>25726</v>
      </c>
      <c r="CD291" s="7">
        <v>20568</v>
      </c>
      <c r="CE291" s="7">
        <v>43064</v>
      </c>
      <c r="CF291" s="7">
        <v>295978</v>
      </c>
      <c r="CG291" s="7"/>
      <c r="CH291" s="7">
        <v>47645</v>
      </c>
      <c r="CI291" s="7"/>
      <c r="CJ291" s="7">
        <v>133994</v>
      </c>
      <c r="CK291" s="7">
        <v>482447</v>
      </c>
      <c r="CL291" s="7">
        <v>20217</v>
      </c>
      <c r="CM291" s="7">
        <v>269508</v>
      </c>
      <c r="CN291" s="7">
        <v>597868</v>
      </c>
      <c r="CO291" s="7">
        <v>68196</v>
      </c>
      <c r="CP291" s="7">
        <v>161807</v>
      </c>
      <c r="CQ291" s="7">
        <v>87099</v>
      </c>
      <c r="CR291" s="7">
        <v>43637</v>
      </c>
      <c r="CS291" s="7"/>
      <c r="CT291" s="7"/>
      <c r="CU291" s="7">
        <v>32909</v>
      </c>
      <c r="CV291" s="7">
        <v>42300</v>
      </c>
      <c r="CW291" s="7">
        <v>1615519</v>
      </c>
      <c r="CX291" s="7">
        <v>22000</v>
      </c>
      <c r="CY291" s="7">
        <v>269894</v>
      </c>
      <c r="CZ291" s="7">
        <v>65726</v>
      </c>
      <c r="DA291" s="7">
        <v>265584</v>
      </c>
      <c r="DB291" s="7">
        <v>645060</v>
      </c>
      <c r="DC291" s="7">
        <v>332915</v>
      </c>
      <c r="DD291" s="7">
        <v>3929262</v>
      </c>
      <c r="DE291" s="9">
        <v>33638653</v>
      </c>
      <c r="DF291" s="1"/>
      <c r="DG291" s="221">
        <v>0</v>
      </c>
      <c r="DH291" s="221">
        <v>0</v>
      </c>
      <c r="DI291" s="221">
        <v>0</v>
      </c>
      <c r="DJ291" s="221">
        <v>0</v>
      </c>
      <c r="DK291" s="221">
        <v>24007</v>
      </c>
      <c r="DL291" s="221">
        <v>29120.057142857142</v>
      </c>
      <c r="DM291" s="221">
        <v>28476</v>
      </c>
      <c r="DN291" s="221">
        <v>25778</v>
      </c>
      <c r="DO291" s="221">
        <v>27264</v>
      </c>
      <c r="DP291" s="221">
        <v>27215.8</v>
      </c>
      <c r="DQ291" s="221">
        <v>33653.800000000003</v>
      </c>
      <c r="DR291" s="221">
        <v>0</v>
      </c>
      <c r="DS291" s="221">
        <v>35411.5</v>
      </c>
      <c r="DT291" s="221">
        <v>0</v>
      </c>
      <c r="DU291" s="221">
        <v>36179</v>
      </c>
      <c r="DV291" s="221">
        <v>29512.521276595744</v>
      </c>
      <c r="DW291" s="221">
        <v>26048.714285714286</v>
      </c>
      <c r="DX291" s="221">
        <v>47277</v>
      </c>
      <c r="DY291" s="221">
        <v>0</v>
      </c>
      <c r="DZ291" s="221">
        <v>29447</v>
      </c>
      <c r="EA291" s="221">
        <v>30656</v>
      </c>
      <c r="EB291" s="221">
        <v>31640</v>
      </c>
      <c r="EC291" s="221">
        <v>25726</v>
      </c>
      <c r="ED291" s="221">
        <v>20568</v>
      </c>
      <c r="EE291" s="221">
        <v>21532</v>
      </c>
      <c r="EF291" s="221">
        <v>29597.8</v>
      </c>
      <c r="EG291" s="221">
        <v>0</v>
      </c>
      <c r="EH291" s="221">
        <v>23822.5</v>
      </c>
      <c r="EI291" s="221">
        <v>0</v>
      </c>
      <c r="EJ291" s="221">
        <v>26798.799999999999</v>
      </c>
      <c r="EK291" s="221">
        <v>26802.611111111109</v>
      </c>
      <c r="EL291" s="221">
        <v>20217</v>
      </c>
      <c r="EM291" s="221">
        <v>26950.799999999999</v>
      </c>
      <c r="EN291" s="221">
        <v>27175.81818181818</v>
      </c>
      <c r="EO291" s="221">
        <v>34098</v>
      </c>
      <c r="EP291" s="221">
        <v>32361.4</v>
      </c>
      <c r="EQ291" s="221">
        <v>29033</v>
      </c>
      <c r="ER291" s="221">
        <v>21818.5</v>
      </c>
      <c r="ES291" s="221">
        <v>0</v>
      </c>
      <c r="ET291" s="221">
        <v>0</v>
      </c>
      <c r="EU291" s="221">
        <v>32909</v>
      </c>
      <c r="EV291" s="221">
        <v>21150</v>
      </c>
      <c r="EW291" s="221">
        <v>27853.775862068964</v>
      </c>
      <c r="EX291" s="221">
        <v>22000</v>
      </c>
      <c r="EY291" s="221">
        <v>29988.222222222223</v>
      </c>
      <c r="EZ291" s="221">
        <v>32863</v>
      </c>
      <c r="FA291" s="221">
        <v>26558.400000000001</v>
      </c>
      <c r="FB291" s="221">
        <v>29320.909090909092</v>
      </c>
      <c r="FC291" s="221">
        <v>27742.916666666668</v>
      </c>
      <c r="FD291" s="221">
        <v>29543.323308270676</v>
      </c>
      <c r="FE291" s="222">
        <v>29099.180795847751</v>
      </c>
    </row>
    <row r="292" spans="1:161">
      <c r="A292" s="1" t="s">
        <v>365</v>
      </c>
      <c r="B292" s="2" t="s">
        <v>279</v>
      </c>
      <c r="C292" s="37" t="s">
        <v>706</v>
      </c>
      <c r="D292" s="2" t="s">
        <v>340</v>
      </c>
      <c r="E292" s="37" t="s">
        <v>486</v>
      </c>
      <c r="F292" s="4" t="s">
        <v>486</v>
      </c>
      <c r="G292" s="7">
        <v>0</v>
      </c>
      <c r="H292" s="7">
        <v>2</v>
      </c>
      <c r="I292" s="7">
        <v>3</v>
      </c>
      <c r="J292" s="7"/>
      <c r="K292" s="7">
        <v>3</v>
      </c>
      <c r="L292" s="7">
        <v>989</v>
      </c>
      <c r="M292" s="7">
        <v>1</v>
      </c>
      <c r="N292" s="7">
        <v>20</v>
      </c>
      <c r="O292" s="7">
        <v>11</v>
      </c>
      <c r="P292" s="7">
        <v>18</v>
      </c>
      <c r="Q292" s="7">
        <v>13</v>
      </c>
      <c r="R292" s="7">
        <v>4</v>
      </c>
      <c r="S292" s="7">
        <v>9</v>
      </c>
      <c r="T292" s="7">
        <v>1</v>
      </c>
      <c r="U292" s="7">
        <v>1</v>
      </c>
      <c r="V292" s="7">
        <v>603</v>
      </c>
      <c r="W292" s="7">
        <v>10</v>
      </c>
      <c r="X292" s="7">
        <v>15</v>
      </c>
      <c r="Y292" s="7">
        <v>3</v>
      </c>
      <c r="Z292" s="7">
        <v>13</v>
      </c>
      <c r="AA292" s="7">
        <v>12</v>
      </c>
      <c r="AB292" s="7">
        <v>21</v>
      </c>
      <c r="AC292" s="7">
        <v>7</v>
      </c>
      <c r="AD292" s="7"/>
      <c r="AE292" s="7">
        <v>13</v>
      </c>
      <c r="AF292" s="7">
        <v>33</v>
      </c>
      <c r="AG292" s="7">
        <v>8</v>
      </c>
      <c r="AH292" s="7">
        <v>10</v>
      </c>
      <c r="AI292" s="7">
        <v>5</v>
      </c>
      <c r="AJ292" s="7">
        <v>17</v>
      </c>
      <c r="AK292" s="7">
        <v>70</v>
      </c>
      <c r="AL292" s="7">
        <v>4</v>
      </c>
      <c r="AM292" s="7">
        <v>31</v>
      </c>
      <c r="AN292" s="7">
        <v>141</v>
      </c>
      <c r="AO292" s="7">
        <v>11</v>
      </c>
      <c r="AP292" s="7">
        <v>16</v>
      </c>
      <c r="AQ292" s="7">
        <v>4</v>
      </c>
      <c r="AR292" s="7">
        <v>5</v>
      </c>
      <c r="AS292" s="7">
        <v>2</v>
      </c>
      <c r="AT292" s="7">
        <v>7</v>
      </c>
      <c r="AU292" s="7">
        <v>7</v>
      </c>
      <c r="AV292" s="7">
        <v>8</v>
      </c>
      <c r="AW292" s="7">
        <v>131</v>
      </c>
      <c r="AX292" s="7">
        <v>2</v>
      </c>
      <c r="AY292" s="7">
        <v>27</v>
      </c>
      <c r="AZ292" s="7">
        <v>16</v>
      </c>
      <c r="BA292" s="7">
        <v>31</v>
      </c>
      <c r="BB292" s="7">
        <v>61</v>
      </c>
      <c r="BC292" s="7">
        <v>31</v>
      </c>
      <c r="BD292" s="7">
        <v>380</v>
      </c>
      <c r="BE292" s="9">
        <v>2830</v>
      </c>
      <c r="BF292" s="7"/>
      <c r="BG292" s="7">
        <v>0</v>
      </c>
      <c r="BH292" s="7">
        <v>25261</v>
      </c>
      <c r="BI292" s="7">
        <v>35966</v>
      </c>
      <c r="BJ292" s="7"/>
      <c r="BK292" s="7">
        <v>41395</v>
      </c>
      <c r="BL292" s="7">
        <v>13697065</v>
      </c>
      <c r="BM292" s="7">
        <v>13024</v>
      </c>
      <c r="BN292" s="7">
        <v>268293</v>
      </c>
      <c r="BO292" s="7">
        <v>146416</v>
      </c>
      <c r="BP292" s="7">
        <v>225483</v>
      </c>
      <c r="BQ292" s="7">
        <v>174258</v>
      </c>
      <c r="BR292" s="7">
        <v>50826</v>
      </c>
      <c r="BS292" s="7">
        <v>119982</v>
      </c>
      <c r="BT292" s="7">
        <v>12351</v>
      </c>
      <c r="BU292" s="7">
        <v>13729</v>
      </c>
      <c r="BV292" s="7">
        <v>8308561</v>
      </c>
      <c r="BW292" s="7">
        <v>154955</v>
      </c>
      <c r="BX292" s="7">
        <v>211941</v>
      </c>
      <c r="BY292" s="7">
        <v>41117</v>
      </c>
      <c r="BZ292" s="7">
        <v>195656</v>
      </c>
      <c r="CA292" s="7">
        <v>151372</v>
      </c>
      <c r="CB292" s="7">
        <v>294532</v>
      </c>
      <c r="CC292" s="7">
        <v>98372</v>
      </c>
      <c r="CD292" s="7"/>
      <c r="CE292" s="7">
        <v>147639</v>
      </c>
      <c r="CF292" s="7">
        <v>452825</v>
      </c>
      <c r="CG292" s="7">
        <v>103633</v>
      </c>
      <c r="CH292" s="7">
        <v>135745</v>
      </c>
      <c r="CI292" s="7">
        <v>66721</v>
      </c>
      <c r="CJ292" s="7">
        <v>237163</v>
      </c>
      <c r="CK292" s="7">
        <v>909707</v>
      </c>
      <c r="CL292" s="7">
        <v>60997</v>
      </c>
      <c r="CM292" s="7">
        <v>413949</v>
      </c>
      <c r="CN292" s="7">
        <v>1796910</v>
      </c>
      <c r="CO292" s="7">
        <v>157322</v>
      </c>
      <c r="CP292" s="7">
        <v>219273</v>
      </c>
      <c r="CQ292" s="7">
        <v>52727</v>
      </c>
      <c r="CR292" s="7">
        <v>59063</v>
      </c>
      <c r="CS292" s="7">
        <v>22000</v>
      </c>
      <c r="CT292" s="7">
        <v>84865</v>
      </c>
      <c r="CU292" s="7">
        <v>98340</v>
      </c>
      <c r="CV292" s="7">
        <v>116315</v>
      </c>
      <c r="CW292" s="7">
        <v>1763746</v>
      </c>
      <c r="CX292" s="7">
        <v>20634</v>
      </c>
      <c r="CY292" s="7">
        <v>398746</v>
      </c>
      <c r="CZ292" s="7">
        <v>208417</v>
      </c>
      <c r="DA292" s="7">
        <v>415299</v>
      </c>
      <c r="DB292" s="7">
        <v>798964</v>
      </c>
      <c r="DC292" s="7">
        <v>423914</v>
      </c>
      <c r="DD292" s="7">
        <v>5131057</v>
      </c>
      <c r="DE292" s="9">
        <v>38576526</v>
      </c>
      <c r="DF292" s="1"/>
      <c r="DG292" s="221">
        <v>0</v>
      </c>
      <c r="DH292" s="221">
        <v>12630.5</v>
      </c>
      <c r="DI292" s="221">
        <v>11988.666666666666</v>
      </c>
      <c r="DJ292" s="221">
        <v>0</v>
      </c>
      <c r="DK292" s="221">
        <v>13798.333333333334</v>
      </c>
      <c r="DL292" s="221">
        <v>13849.408493427705</v>
      </c>
      <c r="DM292" s="221">
        <v>13024</v>
      </c>
      <c r="DN292" s="221">
        <v>13414.65</v>
      </c>
      <c r="DO292" s="221">
        <v>13310.545454545454</v>
      </c>
      <c r="DP292" s="221">
        <v>12526.833333333334</v>
      </c>
      <c r="DQ292" s="221">
        <v>13404.461538461539</v>
      </c>
      <c r="DR292" s="221">
        <v>12706.5</v>
      </c>
      <c r="DS292" s="221">
        <v>13331.333333333334</v>
      </c>
      <c r="DT292" s="221">
        <v>12351</v>
      </c>
      <c r="DU292" s="221">
        <v>13729</v>
      </c>
      <c r="DV292" s="221">
        <v>13778.708126036485</v>
      </c>
      <c r="DW292" s="221">
        <v>15495.5</v>
      </c>
      <c r="DX292" s="221">
        <v>14129.4</v>
      </c>
      <c r="DY292" s="221">
        <v>13705.666666666666</v>
      </c>
      <c r="DZ292" s="221">
        <v>15050.461538461539</v>
      </c>
      <c r="EA292" s="221">
        <v>12614.333333333334</v>
      </c>
      <c r="EB292" s="221">
        <v>14025.333333333334</v>
      </c>
      <c r="EC292" s="221">
        <v>14053.142857142857</v>
      </c>
      <c r="ED292" s="221">
        <v>0</v>
      </c>
      <c r="EE292" s="221">
        <v>11356.846153846154</v>
      </c>
      <c r="EF292" s="221">
        <v>13721.969696969696</v>
      </c>
      <c r="EG292" s="221">
        <v>12954.125</v>
      </c>
      <c r="EH292" s="221">
        <v>13574.5</v>
      </c>
      <c r="EI292" s="221">
        <v>13344.2</v>
      </c>
      <c r="EJ292" s="221">
        <v>13950.764705882353</v>
      </c>
      <c r="EK292" s="221">
        <v>12995.814285714287</v>
      </c>
      <c r="EL292" s="221">
        <v>15249.25</v>
      </c>
      <c r="EM292" s="221">
        <v>13353.193548387097</v>
      </c>
      <c r="EN292" s="221">
        <v>12744.04255319149</v>
      </c>
      <c r="EO292" s="221">
        <v>14302</v>
      </c>
      <c r="EP292" s="221">
        <v>13704.5625</v>
      </c>
      <c r="EQ292" s="221">
        <v>13181.75</v>
      </c>
      <c r="ER292" s="221">
        <v>11812.6</v>
      </c>
      <c r="ES292" s="221">
        <v>11000</v>
      </c>
      <c r="ET292" s="221">
        <v>12123.571428571429</v>
      </c>
      <c r="EU292" s="221">
        <v>14048.571428571429</v>
      </c>
      <c r="EV292" s="221">
        <v>14539.375</v>
      </c>
      <c r="EW292" s="221">
        <v>13463.709923664122</v>
      </c>
      <c r="EX292" s="221">
        <v>10317</v>
      </c>
      <c r="EY292" s="221">
        <v>14768.37037037037</v>
      </c>
      <c r="EZ292" s="221">
        <v>13026.0625</v>
      </c>
      <c r="FA292" s="221">
        <v>13396.741935483871</v>
      </c>
      <c r="FB292" s="221">
        <v>13097.77049180328</v>
      </c>
      <c r="FC292" s="221">
        <v>13674.645161290322</v>
      </c>
      <c r="FD292" s="221">
        <v>13502.781578947368</v>
      </c>
      <c r="FE292" s="222">
        <v>13631.281272084805</v>
      </c>
    </row>
    <row r="293" spans="1:161">
      <c r="A293" s="1" t="s">
        <v>365</v>
      </c>
      <c r="B293" s="2" t="s">
        <v>263</v>
      </c>
      <c r="C293" s="37" t="s">
        <v>706</v>
      </c>
      <c r="D293" s="2" t="s">
        <v>340</v>
      </c>
      <c r="E293" s="37" t="s">
        <v>486</v>
      </c>
      <c r="F293" s="4" t="s">
        <v>486</v>
      </c>
      <c r="G293" s="7">
        <v>0</v>
      </c>
      <c r="H293" s="7">
        <v>4</v>
      </c>
      <c r="I293" s="7">
        <v>4</v>
      </c>
      <c r="J293" s="7"/>
      <c r="K293" s="7">
        <v>13</v>
      </c>
      <c r="L293" s="7">
        <v>1391</v>
      </c>
      <c r="M293" s="7">
        <v>9</v>
      </c>
      <c r="N293" s="7">
        <v>33</v>
      </c>
      <c r="O293" s="7">
        <v>13</v>
      </c>
      <c r="P293" s="7">
        <v>36</v>
      </c>
      <c r="Q293" s="7">
        <v>34</v>
      </c>
      <c r="R293" s="7">
        <v>9</v>
      </c>
      <c r="S293" s="7">
        <v>20</v>
      </c>
      <c r="T293" s="7">
        <v>6</v>
      </c>
      <c r="U293" s="7">
        <v>7</v>
      </c>
      <c r="V293" s="7">
        <v>1072</v>
      </c>
      <c r="W293" s="7">
        <v>28</v>
      </c>
      <c r="X293" s="7">
        <v>34</v>
      </c>
      <c r="Y293" s="7">
        <v>15</v>
      </c>
      <c r="Z293" s="7">
        <v>62</v>
      </c>
      <c r="AA293" s="7">
        <v>31</v>
      </c>
      <c r="AB293" s="7">
        <v>47</v>
      </c>
      <c r="AC293" s="7">
        <v>26</v>
      </c>
      <c r="AD293" s="7">
        <v>11</v>
      </c>
      <c r="AE293" s="7">
        <v>18</v>
      </c>
      <c r="AF293" s="7">
        <v>86</v>
      </c>
      <c r="AG293" s="7">
        <v>12</v>
      </c>
      <c r="AH293" s="7">
        <v>21</v>
      </c>
      <c r="AI293" s="7">
        <v>22</v>
      </c>
      <c r="AJ293" s="7">
        <v>37</v>
      </c>
      <c r="AK293" s="7">
        <v>160</v>
      </c>
      <c r="AL293" s="7">
        <v>20</v>
      </c>
      <c r="AM293" s="7">
        <v>69</v>
      </c>
      <c r="AN293" s="7">
        <v>328</v>
      </c>
      <c r="AO293" s="7">
        <v>32</v>
      </c>
      <c r="AP293" s="7">
        <v>61</v>
      </c>
      <c r="AQ293" s="7">
        <v>26</v>
      </c>
      <c r="AR293" s="7">
        <v>25</v>
      </c>
      <c r="AS293" s="7">
        <v>15</v>
      </c>
      <c r="AT293" s="7">
        <v>35</v>
      </c>
      <c r="AU293" s="7">
        <v>27</v>
      </c>
      <c r="AV293" s="7">
        <v>30</v>
      </c>
      <c r="AW293" s="7">
        <v>331</v>
      </c>
      <c r="AX293" s="7">
        <v>16</v>
      </c>
      <c r="AY293" s="7">
        <v>53</v>
      </c>
      <c r="AZ293" s="7">
        <v>70</v>
      </c>
      <c r="BA293" s="7">
        <v>99</v>
      </c>
      <c r="BB293" s="7">
        <v>133</v>
      </c>
      <c r="BC293" s="7">
        <v>105</v>
      </c>
      <c r="BD293" s="7">
        <v>738</v>
      </c>
      <c r="BE293" s="9">
        <v>5474</v>
      </c>
      <c r="BF293" s="7"/>
      <c r="BG293" s="7">
        <v>0</v>
      </c>
      <c r="BH293" s="7">
        <v>24086</v>
      </c>
      <c r="BI293" s="7">
        <v>28546</v>
      </c>
      <c r="BJ293" s="7"/>
      <c r="BK293" s="7">
        <v>86554</v>
      </c>
      <c r="BL293" s="7">
        <v>9846012</v>
      </c>
      <c r="BM293" s="7">
        <v>57082</v>
      </c>
      <c r="BN293" s="7">
        <v>215045</v>
      </c>
      <c r="BO293" s="7">
        <v>83415</v>
      </c>
      <c r="BP293" s="7">
        <v>239472</v>
      </c>
      <c r="BQ293" s="7">
        <v>239664</v>
      </c>
      <c r="BR293" s="7">
        <v>61514</v>
      </c>
      <c r="BS293" s="7">
        <v>127993</v>
      </c>
      <c r="BT293" s="7">
        <v>34045</v>
      </c>
      <c r="BU293" s="7">
        <v>46428</v>
      </c>
      <c r="BV293" s="7">
        <v>7414518</v>
      </c>
      <c r="BW293" s="7">
        <v>182257</v>
      </c>
      <c r="BX293" s="7">
        <v>237345</v>
      </c>
      <c r="BY293" s="7">
        <v>100596</v>
      </c>
      <c r="BZ293" s="7">
        <v>424261</v>
      </c>
      <c r="CA293" s="7">
        <v>213127</v>
      </c>
      <c r="CB293" s="7">
        <v>309531</v>
      </c>
      <c r="CC293" s="7">
        <v>168622</v>
      </c>
      <c r="CD293" s="7">
        <v>79424</v>
      </c>
      <c r="CE293" s="7">
        <v>115393</v>
      </c>
      <c r="CF293" s="7">
        <v>578532</v>
      </c>
      <c r="CG293" s="7">
        <v>83993</v>
      </c>
      <c r="CH293" s="7">
        <v>137159</v>
      </c>
      <c r="CI293" s="7">
        <v>143651</v>
      </c>
      <c r="CJ293" s="7">
        <v>269200</v>
      </c>
      <c r="CK293" s="7">
        <v>1099075</v>
      </c>
      <c r="CL293" s="7">
        <v>119332</v>
      </c>
      <c r="CM293" s="7">
        <v>471413</v>
      </c>
      <c r="CN293" s="7">
        <v>2306765</v>
      </c>
      <c r="CO293" s="7">
        <v>210953</v>
      </c>
      <c r="CP293" s="7">
        <v>419664</v>
      </c>
      <c r="CQ293" s="7">
        <v>174804</v>
      </c>
      <c r="CR293" s="7">
        <v>179617</v>
      </c>
      <c r="CS293" s="7">
        <v>104389</v>
      </c>
      <c r="CT293" s="7">
        <v>236332</v>
      </c>
      <c r="CU293" s="7">
        <v>173022</v>
      </c>
      <c r="CV293" s="7">
        <v>202343</v>
      </c>
      <c r="CW293" s="7">
        <v>2288789</v>
      </c>
      <c r="CX293" s="7">
        <v>105074</v>
      </c>
      <c r="CY293" s="7">
        <v>355835</v>
      </c>
      <c r="CZ293" s="7">
        <v>467101</v>
      </c>
      <c r="DA293" s="7">
        <v>683410</v>
      </c>
      <c r="DB293" s="7">
        <v>887703</v>
      </c>
      <c r="DC293" s="7">
        <v>708260</v>
      </c>
      <c r="DD293" s="7">
        <v>5093469</v>
      </c>
      <c r="DE293" s="9">
        <v>37834815</v>
      </c>
      <c r="DF293" s="1"/>
      <c r="DG293" s="221">
        <v>0</v>
      </c>
      <c r="DH293" s="221">
        <v>6021.5</v>
      </c>
      <c r="DI293" s="221">
        <v>7136.5</v>
      </c>
      <c r="DJ293" s="221">
        <v>0</v>
      </c>
      <c r="DK293" s="221">
        <v>6658</v>
      </c>
      <c r="DL293" s="221">
        <v>7078.3695183321352</v>
      </c>
      <c r="DM293" s="221">
        <v>6342.4444444444443</v>
      </c>
      <c r="DN293" s="221">
        <v>6516.515151515152</v>
      </c>
      <c r="DO293" s="221">
        <v>6416.5384615384619</v>
      </c>
      <c r="DP293" s="221">
        <v>6652</v>
      </c>
      <c r="DQ293" s="221">
        <v>7048.9411764705883</v>
      </c>
      <c r="DR293" s="221">
        <v>6834.8888888888887</v>
      </c>
      <c r="DS293" s="221">
        <v>6399.65</v>
      </c>
      <c r="DT293" s="221">
        <v>5674.166666666667</v>
      </c>
      <c r="DU293" s="221">
        <v>6632.5714285714284</v>
      </c>
      <c r="DV293" s="221">
        <v>6916.5279850746265</v>
      </c>
      <c r="DW293" s="221">
        <v>6509.1785714285716</v>
      </c>
      <c r="DX293" s="221">
        <v>6980.7352941176468</v>
      </c>
      <c r="DY293" s="221">
        <v>6706.4</v>
      </c>
      <c r="DZ293" s="221">
        <v>6842.9193548387093</v>
      </c>
      <c r="EA293" s="221">
        <v>6875.0645161290322</v>
      </c>
      <c r="EB293" s="221">
        <v>6585.7659574468089</v>
      </c>
      <c r="EC293" s="221">
        <v>6485.4615384615381</v>
      </c>
      <c r="ED293" s="221">
        <v>7220.363636363636</v>
      </c>
      <c r="EE293" s="221">
        <v>6410.7222222222226</v>
      </c>
      <c r="EF293" s="221">
        <v>6727.1162790697672</v>
      </c>
      <c r="EG293" s="221">
        <v>6999.416666666667</v>
      </c>
      <c r="EH293" s="221">
        <v>6531.3809523809523</v>
      </c>
      <c r="EI293" s="221">
        <v>6529.590909090909</v>
      </c>
      <c r="EJ293" s="221">
        <v>7275.6756756756758</v>
      </c>
      <c r="EK293" s="221">
        <v>6869.21875</v>
      </c>
      <c r="EL293" s="221">
        <v>5966.6</v>
      </c>
      <c r="EM293" s="221">
        <v>6832.072463768116</v>
      </c>
      <c r="EN293" s="221">
        <v>7032.8201219512193</v>
      </c>
      <c r="EO293" s="221">
        <v>6592.28125</v>
      </c>
      <c r="EP293" s="221">
        <v>6879.7377049180332</v>
      </c>
      <c r="EQ293" s="221">
        <v>6723.2307692307695</v>
      </c>
      <c r="ER293" s="221">
        <v>7184.68</v>
      </c>
      <c r="ES293" s="221">
        <v>6959.2666666666664</v>
      </c>
      <c r="ET293" s="221">
        <v>6752.3428571428567</v>
      </c>
      <c r="EU293" s="221">
        <v>6408.2222222222226</v>
      </c>
      <c r="EV293" s="221">
        <v>6744.7666666666664</v>
      </c>
      <c r="EW293" s="221">
        <v>6914.7703927492448</v>
      </c>
      <c r="EX293" s="221">
        <v>6567.125</v>
      </c>
      <c r="EY293" s="221">
        <v>6713.867924528302</v>
      </c>
      <c r="EZ293" s="221">
        <v>6672.8714285714286</v>
      </c>
      <c r="FA293" s="221">
        <v>6903.1313131313127</v>
      </c>
      <c r="FB293" s="221">
        <v>6674.458646616541</v>
      </c>
      <c r="FC293" s="221">
        <v>6745.333333333333</v>
      </c>
      <c r="FD293" s="221">
        <v>6901.7195121951218</v>
      </c>
      <c r="FE293" s="222">
        <v>6911.7309097552061</v>
      </c>
    </row>
    <row r="294" spans="1:161">
      <c r="A294" s="1" t="s">
        <v>365</v>
      </c>
      <c r="B294" s="2" t="s">
        <v>368</v>
      </c>
      <c r="C294" s="37" t="s">
        <v>706</v>
      </c>
      <c r="D294" s="2" t="s">
        <v>340</v>
      </c>
      <c r="E294" s="37" t="s">
        <v>486</v>
      </c>
      <c r="F294" s="4" t="s">
        <v>486</v>
      </c>
      <c r="G294" s="7">
        <v>0</v>
      </c>
      <c r="H294" s="7">
        <v>27</v>
      </c>
      <c r="I294" s="7">
        <v>46</v>
      </c>
      <c r="J294" s="7"/>
      <c r="K294" s="7">
        <v>70</v>
      </c>
      <c r="L294" s="7">
        <v>1872</v>
      </c>
      <c r="M294" s="7">
        <v>50</v>
      </c>
      <c r="N294" s="7">
        <v>194</v>
      </c>
      <c r="O294" s="7">
        <v>66</v>
      </c>
      <c r="P294" s="7">
        <v>139</v>
      </c>
      <c r="Q294" s="7">
        <v>106</v>
      </c>
      <c r="R294" s="7">
        <v>32</v>
      </c>
      <c r="S294" s="7">
        <v>128</v>
      </c>
      <c r="T294" s="7">
        <v>58</v>
      </c>
      <c r="U294" s="7">
        <v>41</v>
      </c>
      <c r="V294" s="7">
        <v>2519</v>
      </c>
      <c r="W294" s="7">
        <v>87</v>
      </c>
      <c r="X294" s="7">
        <v>127</v>
      </c>
      <c r="Y294" s="7">
        <v>116</v>
      </c>
      <c r="Z294" s="7">
        <v>160</v>
      </c>
      <c r="AA294" s="7">
        <v>158</v>
      </c>
      <c r="AB294" s="7">
        <v>113</v>
      </c>
      <c r="AC294" s="7">
        <v>137</v>
      </c>
      <c r="AD294" s="7">
        <v>72</v>
      </c>
      <c r="AE294" s="7">
        <v>126</v>
      </c>
      <c r="AF294" s="7">
        <v>263</v>
      </c>
      <c r="AG294" s="7">
        <v>55</v>
      </c>
      <c r="AH294" s="7">
        <v>113</v>
      </c>
      <c r="AI294" s="7">
        <v>94</v>
      </c>
      <c r="AJ294" s="7">
        <v>201</v>
      </c>
      <c r="AK294" s="7">
        <v>515</v>
      </c>
      <c r="AL294" s="7">
        <v>90</v>
      </c>
      <c r="AM294" s="7">
        <v>263</v>
      </c>
      <c r="AN294" s="7">
        <v>903</v>
      </c>
      <c r="AO294" s="7">
        <v>173</v>
      </c>
      <c r="AP294" s="7">
        <v>237</v>
      </c>
      <c r="AQ294" s="7">
        <v>103</v>
      </c>
      <c r="AR294" s="7">
        <v>165</v>
      </c>
      <c r="AS294" s="7">
        <v>58</v>
      </c>
      <c r="AT294" s="7">
        <v>139</v>
      </c>
      <c r="AU294" s="7">
        <v>117</v>
      </c>
      <c r="AV294" s="7">
        <v>172</v>
      </c>
      <c r="AW294" s="7">
        <v>892</v>
      </c>
      <c r="AX294" s="7">
        <v>99</v>
      </c>
      <c r="AY294" s="7">
        <v>167</v>
      </c>
      <c r="AZ294" s="7">
        <v>224</v>
      </c>
      <c r="BA294" s="7">
        <v>313</v>
      </c>
      <c r="BB294" s="7">
        <v>504</v>
      </c>
      <c r="BC294" s="7">
        <v>434</v>
      </c>
      <c r="BD294" s="7">
        <v>1650</v>
      </c>
      <c r="BE294" s="9">
        <v>14388</v>
      </c>
      <c r="BF294" s="7"/>
      <c r="BG294" s="7">
        <v>0</v>
      </c>
      <c r="BH294" s="7">
        <v>81981</v>
      </c>
      <c r="BI294" s="7">
        <v>129570</v>
      </c>
      <c r="BJ294" s="7"/>
      <c r="BK294" s="7">
        <v>213277</v>
      </c>
      <c r="BL294" s="7">
        <v>6102048</v>
      </c>
      <c r="BM294" s="7">
        <v>143719</v>
      </c>
      <c r="BN294" s="7">
        <v>569855</v>
      </c>
      <c r="BO294" s="7">
        <v>197692</v>
      </c>
      <c r="BP294" s="7">
        <v>416660</v>
      </c>
      <c r="BQ294" s="7">
        <v>331959</v>
      </c>
      <c r="BR294" s="7">
        <v>95345</v>
      </c>
      <c r="BS294" s="7">
        <v>379807</v>
      </c>
      <c r="BT294" s="7">
        <v>173934</v>
      </c>
      <c r="BU294" s="7">
        <v>131077</v>
      </c>
      <c r="BV294" s="7">
        <v>7978768</v>
      </c>
      <c r="BW294" s="7">
        <v>261398</v>
      </c>
      <c r="BX294" s="7">
        <v>386671</v>
      </c>
      <c r="BY294" s="7">
        <v>317681</v>
      </c>
      <c r="BZ294" s="7">
        <v>479672</v>
      </c>
      <c r="CA294" s="7">
        <v>474133</v>
      </c>
      <c r="CB294" s="7">
        <v>341591</v>
      </c>
      <c r="CC294" s="7">
        <v>409183</v>
      </c>
      <c r="CD294" s="7">
        <v>225723</v>
      </c>
      <c r="CE294" s="7">
        <v>358152</v>
      </c>
      <c r="CF294" s="7">
        <v>802943</v>
      </c>
      <c r="CG294" s="7">
        <v>168498</v>
      </c>
      <c r="CH294" s="7">
        <v>328419</v>
      </c>
      <c r="CI294" s="7">
        <v>291675</v>
      </c>
      <c r="CJ294" s="7">
        <v>615179</v>
      </c>
      <c r="CK294" s="7">
        <v>1539277</v>
      </c>
      <c r="CL294" s="7">
        <v>272796</v>
      </c>
      <c r="CM294" s="7">
        <v>781392</v>
      </c>
      <c r="CN294" s="7">
        <v>2789629</v>
      </c>
      <c r="CO294" s="7">
        <v>504614</v>
      </c>
      <c r="CP294" s="7">
        <v>702687</v>
      </c>
      <c r="CQ294" s="7">
        <v>287814</v>
      </c>
      <c r="CR294" s="7">
        <v>506727</v>
      </c>
      <c r="CS294" s="7">
        <v>158751</v>
      </c>
      <c r="CT294" s="7">
        <v>423854</v>
      </c>
      <c r="CU294" s="7">
        <v>369344</v>
      </c>
      <c r="CV294" s="7">
        <v>517054</v>
      </c>
      <c r="CW294" s="7">
        <v>2798893</v>
      </c>
      <c r="CX294" s="7">
        <v>301907</v>
      </c>
      <c r="CY294" s="7">
        <v>534212</v>
      </c>
      <c r="CZ294" s="7">
        <v>689477</v>
      </c>
      <c r="DA294" s="7">
        <v>926745</v>
      </c>
      <c r="DB294" s="7">
        <v>1527559</v>
      </c>
      <c r="DC294" s="7">
        <v>1342039</v>
      </c>
      <c r="DD294" s="7">
        <v>5251396</v>
      </c>
      <c r="DE294" s="9">
        <v>44632777</v>
      </c>
      <c r="DF294" s="1"/>
      <c r="DG294" s="221">
        <v>0</v>
      </c>
      <c r="DH294" s="221">
        <v>3036.3333333333335</v>
      </c>
      <c r="DI294" s="221">
        <v>2816.7391304347825</v>
      </c>
      <c r="DJ294" s="221">
        <v>0</v>
      </c>
      <c r="DK294" s="221">
        <v>3046.8142857142857</v>
      </c>
      <c r="DL294" s="221">
        <v>3259.6410256410259</v>
      </c>
      <c r="DM294" s="221">
        <v>2874.38</v>
      </c>
      <c r="DN294" s="221">
        <v>2937.396907216495</v>
      </c>
      <c r="DO294" s="221">
        <v>2995.3333333333335</v>
      </c>
      <c r="DP294" s="221">
        <v>2997.5539568345325</v>
      </c>
      <c r="DQ294" s="221">
        <v>3131.6886792452829</v>
      </c>
      <c r="DR294" s="221">
        <v>2979.53125</v>
      </c>
      <c r="DS294" s="221">
        <v>2967.2421875</v>
      </c>
      <c r="DT294" s="221">
        <v>2998.8620689655172</v>
      </c>
      <c r="DU294" s="221">
        <v>3197</v>
      </c>
      <c r="DV294" s="221">
        <v>3167.4346963080588</v>
      </c>
      <c r="DW294" s="221">
        <v>3004.5747126436781</v>
      </c>
      <c r="DX294" s="221">
        <v>3044.6535433070867</v>
      </c>
      <c r="DY294" s="221">
        <v>2738.6293103448274</v>
      </c>
      <c r="DZ294" s="221">
        <v>2997.95</v>
      </c>
      <c r="EA294" s="221">
        <v>3000.8417721518986</v>
      </c>
      <c r="EB294" s="221">
        <v>3022.929203539823</v>
      </c>
      <c r="EC294" s="221">
        <v>2986.7372262773724</v>
      </c>
      <c r="ED294" s="221">
        <v>3135.0416666666665</v>
      </c>
      <c r="EE294" s="221">
        <v>2842.4761904761904</v>
      </c>
      <c r="EF294" s="221">
        <v>3053.0152091254754</v>
      </c>
      <c r="EG294" s="221">
        <v>3063.6</v>
      </c>
      <c r="EH294" s="221">
        <v>2906.3628318584069</v>
      </c>
      <c r="EI294" s="221">
        <v>3102.9255319148938</v>
      </c>
      <c r="EJ294" s="221">
        <v>3060.5920398009948</v>
      </c>
      <c r="EK294" s="221">
        <v>2988.8873786407767</v>
      </c>
      <c r="EL294" s="221">
        <v>3031.0666666666666</v>
      </c>
      <c r="EM294" s="221">
        <v>2971.0722433460078</v>
      </c>
      <c r="EN294" s="221">
        <v>3089.2901439645625</v>
      </c>
      <c r="EO294" s="221">
        <v>2916.8439306358382</v>
      </c>
      <c r="EP294" s="221">
        <v>2964.9240506329115</v>
      </c>
      <c r="EQ294" s="221">
        <v>2794.3106796116504</v>
      </c>
      <c r="ER294" s="221">
        <v>3071.0727272727272</v>
      </c>
      <c r="ES294" s="221">
        <v>2737.0862068965516</v>
      </c>
      <c r="ET294" s="221">
        <v>3049.3093525179856</v>
      </c>
      <c r="EU294" s="221">
        <v>3156.7863247863247</v>
      </c>
      <c r="EV294" s="221">
        <v>3006.1279069767443</v>
      </c>
      <c r="EW294" s="221">
        <v>3137.7724215246635</v>
      </c>
      <c r="EX294" s="221">
        <v>3049.5656565656564</v>
      </c>
      <c r="EY294" s="221">
        <v>3198.8742514970058</v>
      </c>
      <c r="EZ294" s="221">
        <v>3078.0223214285716</v>
      </c>
      <c r="FA294" s="221">
        <v>2960.8466453674123</v>
      </c>
      <c r="FB294" s="221">
        <v>3030.8710317460318</v>
      </c>
      <c r="FC294" s="221">
        <v>3092.2557603686637</v>
      </c>
      <c r="FD294" s="221">
        <v>3182.6642424242423</v>
      </c>
      <c r="FE294" s="222">
        <v>3102.0834723380594</v>
      </c>
    </row>
    <row r="295" spans="1:161">
      <c r="A295" s="1" t="s">
        <v>365</v>
      </c>
      <c r="B295" s="2" t="s">
        <v>369</v>
      </c>
      <c r="C295" s="37" t="s">
        <v>706</v>
      </c>
      <c r="D295" s="2" t="s">
        <v>340</v>
      </c>
      <c r="E295" s="37" t="s">
        <v>486</v>
      </c>
      <c r="F295" s="4" t="s">
        <v>486</v>
      </c>
      <c r="G295" s="7">
        <v>0</v>
      </c>
      <c r="H295" s="7">
        <v>99</v>
      </c>
      <c r="I295" s="7">
        <v>159</v>
      </c>
      <c r="J295" s="7">
        <v>21</v>
      </c>
      <c r="K295" s="7">
        <v>142</v>
      </c>
      <c r="L295" s="7">
        <v>1797</v>
      </c>
      <c r="M295" s="7">
        <v>138</v>
      </c>
      <c r="N295" s="7">
        <v>296</v>
      </c>
      <c r="O295" s="7">
        <v>152</v>
      </c>
      <c r="P295" s="7">
        <v>330</v>
      </c>
      <c r="Q295" s="7">
        <v>227</v>
      </c>
      <c r="R295" s="7">
        <v>106</v>
      </c>
      <c r="S295" s="7">
        <v>225</v>
      </c>
      <c r="T295" s="7">
        <v>128</v>
      </c>
      <c r="U295" s="7">
        <v>152</v>
      </c>
      <c r="V295" s="7">
        <v>2637</v>
      </c>
      <c r="W295" s="7">
        <v>158</v>
      </c>
      <c r="X295" s="7">
        <v>280</v>
      </c>
      <c r="Y295" s="7">
        <v>308</v>
      </c>
      <c r="Z295" s="7">
        <v>381</v>
      </c>
      <c r="AA295" s="7">
        <v>296</v>
      </c>
      <c r="AB295" s="7">
        <v>289</v>
      </c>
      <c r="AC295" s="7">
        <v>307</v>
      </c>
      <c r="AD295" s="7">
        <v>129</v>
      </c>
      <c r="AE295" s="7">
        <v>299</v>
      </c>
      <c r="AF295" s="7">
        <v>504</v>
      </c>
      <c r="AG295" s="7">
        <v>137</v>
      </c>
      <c r="AH295" s="7">
        <v>319</v>
      </c>
      <c r="AI295" s="7">
        <v>225</v>
      </c>
      <c r="AJ295" s="7">
        <v>354</v>
      </c>
      <c r="AK295" s="7">
        <v>839</v>
      </c>
      <c r="AL295" s="7">
        <v>254</v>
      </c>
      <c r="AM295" s="7">
        <v>506</v>
      </c>
      <c r="AN295" s="7">
        <v>1323</v>
      </c>
      <c r="AO295" s="7">
        <v>292</v>
      </c>
      <c r="AP295" s="7">
        <v>296</v>
      </c>
      <c r="AQ295" s="7">
        <v>303</v>
      </c>
      <c r="AR295" s="7">
        <v>327</v>
      </c>
      <c r="AS295" s="7">
        <v>172</v>
      </c>
      <c r="AT295" s="7">
        <v>291</v>
      </c>
      <c r="AU295" s="7">
        <v>217</v>
      </c>
      <c r="AV295" s="7">
        <v>398</v>
      </c>
      <c r="AW295" s="7">
        <v>1210</v>
      </c>
      <c r="AX295" s="7">
        <v>255</v>
      </c>
      <c r="AY295" s="7">
        <v>317</v>
      </c>
      <c r="AZ295" s="7">
        <v>533</v>
      </c>
      <c r="BA295" s="7">
        <v>670</v>
      </c>
      <c r="BB295" s="7">
        <v>802</v>
      </c>
      <c r="BC295" s="7">
        <v>664</v>
      </c>
      <c r="BD295" s="7">
        <v>1700</v>
      </c>
      <c r="BE295" s="9">
        <v>21964</v>
      </c>
      <c r="BF295" s="7"/>
      <c r="BG295" s="7">
        <v>0</v>
      </c>
      <c r="BH295" s="7">
        <v>133307</v>
      </c>
      <c r="BI295" s="7">
        <v>212770</v>
      </c>
      <c r="BJ295" s="7">
        <v>28457</v>
      </c>
      <c r="BK295" s="7">
        <v>194706</v>
      </c>
      <c r="BL295" s="7">
        <v>2582860</v>
      </c>
      <c r="BM295" s="7">
        <v>191517</v>
      </c>
      <c r="BN295" s="7">
        <v>406707</v>
      </c>
      <c r="BO295" s="7">
        <v>205149</v>
      </c>
      <c r="BP295" s="7">
        <v>449761</v>
      </c>
      <c r="BQ295" s="7">
        <v>311176</v>
      </c>
      <c r="BR295" s="7">
        <v>135300</v>
      </c>
      <c r="BS295" s="7">
        <v>306768</v>
      </c>
      <c r="BT295" s="7">
        <v>173336</v>
      </c>
      <c r="BU295" s="7">
        <v>200071</v>
      </c>
      <c r="BV295" s="7">
        <v>3787151</v>
      </c>
      <c r="BW295" s="7">
        <v>209385</v>
      </c>
      <c r="BX295" s="7">
        <v>371774</v>
      </c>
      <c r="BY295" s="7">
        <v>427041</v>
      </c>
      <c r="BZ295" s="7">
        <v>511084</v>
      </c>
      <c r="CA295" s="7">
        <v>409487</v>
      </c>
      <c r="CB295" s="7">
        <v>400581</v>
      </c>
      <c r="CC295" s="7">
        <v>421027</v>
      </c>
      <c r="CD295" s="7">
        <v>174152</v>
      </c>
      <c r="CE295" s="7">
        <v>415518</v>
      </c>
      <c r="CF295" s="7">
        <v>684424</v>
      </c>
      <c r="CG295" s="7">
        <v>183839</v>
      </c>
      <c r="CH295" s="7">
        <v>441285</v>
      </c>
      <c r="CI295" s="7">
        <v>302458</v>
      </c>
      <c r="CJ295" s="7">
        <v>493610</v>
      </c>
      <c r="CK295" s="7">
        <v>1160022</v>
      </c>
      <c r="CL295" s="7">
        <v>353706</v>
      </c>
      <c r="CM295" s="7">
        <v>712247</v>
      </c>
      <c r="CN295" s="7">
        <v>1832613</v>
      </c>
      <c r="CO295" s="7">
        <v>407204</v>
      </c>
      <c r="CP295" s="7">
        <v>413965</v>
      </c>
      <c r="CQ295" s="7">
        <v>408469</v>
      </c>
      <c r="CR295" s="7">
        <v>438310</v>
      </c>
      <c r="CS295" s="7">
        <v>226989</v>
      </c>
      <c r="CT295" s="7">
        <v>391072</v>
      </c>
      <c r="CU295" s="7">
        <v>289339</v>
      </c>
      <c r="CV295" s="7">
        <v>558174</v>
      </c>
      <c r="CW295" s="7">
        <v>1674302</v>
      </c>
      <c r="CX295" s="7">
        <v>340893</v>
      </c>
      <c r="CY295" s="7">
        <v>427975</v>
      </c>
      <c r="CZ295" s="7">
        <v>729954</v>
      </c>
      <c r="DA295" s="7">
        <v>926944</v>
      </c>
      <c r="DB295" s="7">
        <v>1087336</v>
      </c>
      <c r="DC295" s="7">
        <v>960380</v>
      </c>
      <c r="DD295" s="7">
        <v>2425526</v>
      </c>
      <c r="DE295" s="9">
        <v>30530121</v>
      </c>
      <c r="DF295" s="1"/>
      <c r="DG295" s="221">
        <v>0</v>
      </c>
      <c r="DH295" s="221">
        <v>1346.5353535353536</v>
      </c>
      <c r="DI295" s="221">
        <v>1338.1761006289307</v>
      </c>
      <c r="DJ295" s="221">
        <v>1355.0952380952381</v>
      </c>
      <c r="DK295" s="221">
        <v>1371.1690140845071</v>
      </c>
      <c r="DL295" s="221">
        <v>1437.3177518085699</v>
      </c>
      <c r="DM295" s="221">
        <v>1387.804347826087</v>
      </c>
      <c r="DN295" s="221">
        <v>1374.0101351351352</v>
      </c>
      <c r="DO295" s="221">
        <v>1349.6644736842106</v>
      </c>
      <c r="DP295" s="221">
        <v>1362.9121212121213</v>
      </c>
      <c r="DQ295" s="221">
        <v>1370.819383259912</v>
      </c>
      <c r="DR295" s="221">
        <v>1276.4150943396226</v>
      </c>
      <c r="DS295" s="221">
        <v>1363.4133333333334</v>
      </c>
      <c r="DT295" s="221">
        <v>1354.1875</v>
      </c>
      <c r="DU295" s="221">
        <v>1316.2565789473683</v>
      </c>
      <c r="DV295" s="221">
        <v>1436.1588926810771</v>
      </c>
      <c r="DW295" s="221">
        <v>1325.2215189873418</v>
      </c>
      <c r="DX295" s="221">
        <v>1327.7642857142857</v>
      </c>
      <c r="DY295" s="221">
        <v>1386.4967532467533</v>
      </c>
      <c r="DZ295" s="221">
        <v>1341.4278215223096</v>
      </c>
      <c r="EA295" s="221">
        <v>1383.4020270270271</v>
      </c>
      <c r="EB295" s="221">
        <v>1386.0934256055364</v>
      </c>
      <c r="EC295" s="221">
        <v>1371.4234527687297</v>
      </c>
      <c r="ED295" s="221">
        <v>1350.015503875969</v>
      </c>
      <c r="EE295" s="221">
        <v>1389.6923076923076</v>
      </c>
      <c r="EF295" s="221">
        <v>1357.984126984127</v>
      </c>
      <c r="EG295" s="221">
        <v>1341.8905109489051</v>
      </c>
      <c r="EH295" s="221">
        <v>1383.3385579937303</v>
      </c>
      <c r="EI295" s="221">
        <v>1344.2577777777778</v>
      </c>
      <c r="EJ295" s="221">
        <v>1394.3785310734463</v>
      </c>
      <c r="EK295" s="221">
        <v>1382.6245530393326</v>
      </c>
      <c r="EL295" s="221">
        <v>1392.5433070866143</v>
      </c>
      <c r="EM295" s="221">
        <v>1407.602766798419</v>
      </c>
      <c r="EN295" s="221">
        <v>1385.1950113378684</v>
      </c>
      <c r="EO295" s="221">
        <v>1394.5342465753424</v>
      </c>
      <c r="EP295" s="221">
        <v>1398.5304054054054</v>
      </c>
      <c r="EQ295" s="221">
        <v>1348.0825082508252</v>
      </c>
      <c r="ER295" s="221">
        <v>1340.3975535168195</v>
      </c>
      <c r="ES295" s="221">
        <v>1319.703488372093</v>
      </c>
      <c r="ET295" s="221">
        <v>1343.8900343642611</v>
      </c>
      <c r="EU295" s="221">
        <v>1333.3594470046082</v>
      </c>
      <c r="EV295" s="221">
        <v>1402.4472361809046</v>
      </c>
      <c r="EW295" s="221">
        <v>1383.7206611570248</v>
      </c>
      <c r="EX295" s="221">
        <v>1336.835294117647</v>
      </c>
      <c r="EY295" s="221">
        <v>1350.0788643533124</v>
      </c>
      <c r="EZ295" s="221">
        <v>1369.5196998123827</v>
      </c>
      <c r="FA295" s="221">
        <v>1383.4985074626866</v>
      </c>
      <c r="FB295" s="221">
        <v>1355.780548628429</v>
      </c>
      <c r="FC295" s="221">
        <v>1446.3554216867469</v>
      </c>
      <c r="FD295" s="221">
        <v>1426.78</v>
      </c>
      <c r="FE295" s="222">
        <v>1390.0073301766527</v>
      </c>
    </row>
    <row r="296" spans="1:161">
      <c r="A296" s="1" t="s">
        <v>375</v>
      </c>
      <c r="B296" s="2" t="s">
        <v>271</v>
      </c>
      <c r="C296" s="37" t="s">
        <v>477</v>
      </c>
      <c r="D296" s="1">
        <v>6</v>
      </c>
      <c r="E296" s="2" t="s">
        <v>537</v>
      </c>
      <c r="F296" s="4" t="s">
        <v>538</v>
      </c>
      <c r="G296" s="7">
        <v>5</v>
      </c>
      <c r="H296" s="7">
        <v>1</v>
      </c>
      <c r="I296" s="7">
        <v>3</v>
      </c>
      <c r="J296" s="7">
        <v>2</v>
      </c>
      <c r="K296" s="7">
        <v>1</v>
      </c>
      <c r="L296" s="7">
        <v>236</v>
      </c>
      <c r="M296" s="7">
        <v>7</v>
      </c>
      <c r="N296" s="7">
        <v>8</v>
      </c>
      <c r="O296" s="7">
        <v>12</v>
      </c>
      <c r="P296" s="7">
        <v>28</v>
      </c>
      <c r="Q296" s="7">
        <v>15</v>
      </c>
      <c r="R296" s="7">
        <v>4</v>
      </c>
      <c r="S296" s="7">
        <v>32</v>
      </c>
      <c r="T296" s="7">
        <v>1</v>
      </c>
      <c r="U296" s="7">
        <v>12</v>
      </c>
      <c r="V296" s="7">
        <v>313</v>
      </c>
      <c r="W296" s="7">
        <v>17</v>
      </c>
      <c r="X296" s="7">
        <v>3</v>
      </c>
      <c r="Y296" s="7">
        <v>1</v>
      </c>
      <c r="Z296" s="7">
        <v>11</v>
      </c>
      <c r="AA296" s="7">
        <v>8</v>
      </c>
      <c r="AB296" s="7">
        <v>15</v>
      </c>
      <c r="AC296" s="7">
        <v>6</v>
      </c>
      <c r="AD296" s="7">
        <v>5</v>
      </c>
      <c r="AE296" s="7">
        <v>3</v>
      </c>
      <c r="AF296" s="7">
        <v>11</v>
      </c>
      <c r="AG296" s="7">
        <v>4</v>
      </c>
      <c r="AH296" s="7">
        <v>8</v>
      </c>
      <c r="AI296" s="7">
        <v>7</v>
      </c>
      <c r="AJ296" s="7">
        <v>8</v>
      </c>
      <c r="AK296" s="7">
        <v>39</v>
      </c>
      <c r="AL296" s="7">
        <v>13</v>
      </c>
      <c r="AM296" s="7">
        <v>8</v>
      </c>
      <c r="AN296" s="7">
        <v>43</v>
      </c>
      <c r="AO296" s="7">
        <v>3</v>
      </c>
      <c r="AP296" s="7">
        <v>8</v>
      </c>
      <c r="AQ296" s="7">
        <v>0</v>
      </c>
      <c r="AR296" s="7">
        <v>5</v>
      </c>
      <c r="AS296" s="7">
        <v>2</v>
      </c>
      <c r="AT296" s="7">
        <v>6</v>
      </c>
      <c r="AU296" s="7">
        <v>1</v>
      </c>
      <c r="AV296" s="7">
        <v>9</v>
      </c>
      <c r="AW296" s="7">
        <v>84</v>
      </c>
      <c r="AX296" s="7">
        <v>30</v>
      </c>
      <c r="AY296" s="7">
        <v>14</v>
      </c>
      <c r="AZ296" s="7">
        <v>2</v>
      </c>
      <c r="BA296" s="7">
        <v>31</v>
      </c>
      <c r="BB296" s="7">
        <v>21</v>
      </c>
      <c r="BC296" s="7">
        <v>6</v>
      </c>
      <c r="BD296" s="7">
        <v>55</v>
      </c>
      <c r="BE296" s="9">
        <v>1167</v>
      </c>
      <c r="BF296" s="7"/>
      <c r="BG296" s="7">
        <v>373167</v>
      </c>
      <c r="BH296" s="7">
        <v>68480</v>
      </c>
      <c r="BI296" s="7">
        <v>388709</v>
      </c>
      <c r="BJ296" s="7">
        <v>109160</v>
      </c>
      <c r="BK296" s="7">
        <v>180429</v>
      </c>
      <c r="BL296" s="7">
        <v>71629287</v>
      </c>
      <c r="BM296" s="7">
        <v>853226</v>
      </c>
      <c r="BN296" s="7">
        <v>618367</v>
      </c>
      <c r="BO296" s="7">
        <v>1303123</v>
      </c>
      <c r="BP296" s="7">
        <v>6419045</v>
      </c>
      <c r="BQ296" s="7">
        <v>2060016</v>
      </c>
      <c r="BR296" s="7">
        <v>323846</v>
      </c>
      <c r="BS296" s="7">
        <v>5126016</v>
      </c>
      <c r="BT296" s="7">
        <v>52350</v>
      </c>
      <c r="BU296" s="7">
        <v>2473408</v>
      </c>
      <c r="BV296" s="7">
        <v>74630739</v>
      </c>
      <c r="BW296" s="7">
        <v>1713841</v>
      </c>
      <c r="BX296" s="7">
        <v>206926</v>
      </c>
      <c r="BY296" s="7">
        <v>106909</v>
      </c>
      <c r="BZ296" s="7">
        <v>1427455</v>
      </c>
      <c r="CA296" s="7">
        <v>578153</v>
      </c>
      <c r="CB296" s="7">
        <v>2429617</v>
      </c>
      <c r="CC296" s="7">
        <v>1018036</v>
      </c>
      <c r="CD296" s="7">
        <v>343644</v>
      </c>
      <c r="CE296" s="7">
        <v>346821</v>
      </c>
      <c r="CF296" s="7">
        <v>969074</v>
      </c>
      <c r="CG296" s="7">
        <v>252450</v>
      </c>
      <c r="CH296" s="7">
        <v>722410</v>
      </c>
      <c r="CI296" s="7">
        <v>452313</v>
      </c>
      <c r="CJ296" s="7">
        <v>1483674</v>
      </c>
      <c r="CK296" s="7">
        <v>9456504</v>
      </c>
      <c r="CL296" s="7">
        <v>1271661</v>
      </c>
      <c r="CM296" s="7">
        <v>778329</v>
      </c>
      <c r="CN296" s="7">
        <v>5231658</v>
      </c>
      <c r="CO296" s="7">
        <v>927608</v>
      </c>
      <c r="CP296" s="7">
        <v>2197794</v>
      </c>
      <c r="CQ296" s="7">
        <v>0</v>
      </c>
      <c r="CR296" s="7">
        <v>390401</v>
      </c>
      <c r="CS296" s="7">
        <v>332002</v>
      </c>
      <c r="CT296" s="7">
        <v>440847</v>
      </c>
      <c r="CU296" s="7">
        <v>220195</v>
      </c>
      <c r="CV296" s="7">
        <v>2330876</v>
      </c>
      <c r="CW296" s="7">
        <v>13911787</v>
      </c>
      <c r="CX296" s="7">
        <v>5769211</v>
      </c>
      <c r="CY296" s="7">
        <v>1168953</v>
      </c>
      <c r="CZ296" s="7">
        <v>141064</v>
      </c>
      <c r="DA296" s="7">
        <v>5891404</v>
      </c>
      <c r="DB296" s="7">
        <v>3529279</v>
      </c>
      <c r="DC296" s="7">
        <v>715275</v>
      </c>
      <c r="DD296" s="7">
        <v>9819350</v>
      </c>
      <c r="DE296" s="9">
        <v>243184889</v>
      </c>
      <c r="DF296" s="1"/>
      <c r="DG296" s="221">
        <f t="shared" ref="DG296:DP301" si="1778">BG296/G296</f>
        <v>74633.399999999994</v>
      </c>
      <c r="DH296" s="221">
        <f t="shared" si="1778"/>
        <v>68480</v>
      </c>
      <c r="DI296" s="221">
        <f t="shared" si="1778"/>
        <v>129569.66666666667</v>
      </c>
      <c r="DJ296" s="221">
        <f t="shared" si="1778"/>
        <v>54580</v>
      </c>
      <c r="DK296" s="221">
        <f t="shared" si="1778"/>
        <v>180429</v>
      </c>
      <c r="DL296" s="221">
        <f t="shared" si="1778"/>
        <v>303513.92796610168</v>
      </c>
      <c r="DM296" s="221">
        <f t="shared" si="1778"/>
        <v>121889.42857142857</v>
      </c>
      <c r="DN296" s="221">
        <f t="shared" si="1778"/>
        <v>77295.875</v>
      </c>
      <c r="DO296" s="221">
        <f t="shared" si="1778"/>
        <v>108593.58333333333</v>
      </c>
      <c r="DP296" s="221">
        <f t="shared" si="1778"/>
        <v>229251.60714285713</v>
      </c>
      <c r="DQ296" s="221">
        <f t="shared" ref="DQ296:DZ301" si="1779">BQ296/Q296</f>
        <v>137334.39999999999</v>
      </c>
      <c r="DR296" s="221">
        <f t="shared" si="1779"/>
        <v>80961.5</v>
      </c>
      <c r="DS296" s="221">
        <f t="shared" si="1779"/>
        <v>160188</v>
      </c>
      <c r="DT296" s="221">
        <f t="shared" si="1779"/>
        <v>52350</v>
      </c>
      <c r="DU296" s="221">
        <f t="shared" si="1779"/>
        <v>206117.33333333334</v>
      </c>
      <c r="DV296" s="221">
        <f t="shared" si="1779"/>
        <v>238436.86581469647</v>
      </c>
      <c r="DW296" s="221">
        <f t="shared" si="1779"/>
        <v>100814.17647058824</v>
      </c>
      <c r="DX296" s="221">
        <f t="shared" si="1779"/>
        <v>68975.333333333328</v>
      </c>
      <c r="DY296" s="221">
        <f t="shared" si="1779"/>
        <v>106909</v>
      </c>
      <c r="DZ296" s="221">
        <f t="shared" si="1779"/>
        <v>129768.63636363637</v>
      </c>
      <c r="EA296" s="221">
        <f t="shared" ref="EA296:EJ301" si="1780">CA296/AA296</f>
        <v>72269.125</v>
      </c>
      <c r="EB296" s="221">
        <f t="shared" si="1780"/>
        <v>161974.46666666667</v>
      </c>
      <c r="EC296" s="221">
        <f t="shared" si="1780"/>
        <v>169672.66666666666</v>
      </c>
      <c r="ED296" s="221">
        <f t="shared" si="1780"/>
        <v>68728.800000000003</v>
      </c>
      <c r="EE296" s="221">
        <f t="shared" si="1780"/>
        <v>115607</v>
      </c>
      <c r="EF296" s="221">
        <f t="shared" si="1780"/>
        <v>88097.636363636368</v>
      </c>
      <c r="EG296" s="221">
        <f t="shared" si="1780"/>
        <v>63112.5</v>
      </c>
      <c r="EH296" s="221">
        <f t="shared" si="1780"/>
        <v>90301.25</v>
      </c>
      <c r="EI296" s="221">
        <f t="shared" si="1780"/>
        <v>64616.142857142855</v>
      </c>
      <c r="EJ296" s="221">
        <f t="shared" si="1780"/>
        <v>185459.25</v>
      </c>
      <c r="EK296" s="221">
        <f t="shared" ref="EK296:ET301" si="1781">CK296/AK296</f>
        <v>242474.46153846153</v>
      </c>
      <c r="EL296" s="221">
        <f t="shared" si="1781"/>
        <v>97820.076923076922</v>
      </c>
      <c r="EM296" s="221">
        <f t="shared" si="1781"/>
        <v>97291.125</v>
      </c>
      <c r="EN296" s="221">
        <f t="shared" si="1781"/>
        <v>121666.46511627907</v>
      </c>
      <c r="EO296" s="221">
        <f t="shared" si="1781"/>
        <v>309202.66666666669</v>
      </c>
      <c r="EP296" s="221">
        <f t="shared" si="1781"/>
        <v>274724.25</v>
      </c>
      <c r="EQ296" s="221" t="e">
        <f t="shared" si="1781"/>
        <v>#DIV/0!</v>
      </c>
      <c r="ER296" s="221">
        <f t="shared" si="1781"/>
        <v>78080.2</v>
      </c>
      <c r="ES296" s="221">
        <f t="shared" si="1781"/>
        <v>166001</v>
      </c>
      <c r="ET296" s="221">
        <f t="shared" si="1781"/>
        <v>73474.5</v>
      </c>
      <c r="EU296" s="221">
        <f t="shared" ref="EU296:FD301" si="1782">CU296/AU296</f>
        <v>220195</v>
      </c>
      <c r="EV296" s="221">
        <f t="shared" si="1782"/>
        <v>258986.22222222222</v>
      </c>
      <c r="EW296" s="221">
        <f t="shared" si="1782"/>
        <v>165616.51190476189</v>
      </c>
      <c r="EX296" s="221">
        <f t="shared" si="1782"/>
        <v>192307.03333333333</v>
      </c>
      <c r="EY296" s="221">
        <f t="shared" si="1782"/>
        <v>83496.642857142855</v>
      </c>
      <c r="EZ296" s="221">
        <f t="shared" si="1782"/>
        <v>70532</v>
      </c>
      <c r="FA296" s="221">
        <f t="shared" si="1782"/>
        <v>190045.29032258064</v>
      </c>
      <c r="FB296" s="221">
        <f t="shared" si="1782"/>
        <v>168060.90476190476</v>
      </c>
      <c r="FC296" s="221">
        <f t="shared" si="1782"/>
        <v>119212.5</v>
      </c>
      <c r="FD296" s="221">
        <f t="shared" si="1782"/>
        <v>178533.63636363635</v>
      </c>
      <c r="FE296" s="222">
        <f t="shared" ref="FE296:FE301" si="1783">DE296/BE296</f>
        <v>208384.65209940018</v>
      </c>
    </row>
    <row r="297" spans="1:161">
      <c r="A297" s="1" t="s">
        <v>375</v>
      </c>
      <c r="B297" s="2" t="s">
        <v>278</v>
      </c>
      <c r="C297" s="37" t="s">
        <v>477</v>
      </c>
      <c r="D297" s="1">
        <v>6</v>
      </c>
      <c r="E297" s="2" t="s">
        <v>537</v>
      </c>
      <c r="F297" s="4" t="s">
        <v>538</v>
      </c>
      <c r="G297" s="7">
        <v>4</v>
      </c>
      <c r="H297" s="7">
        <v>10</v>
      </c>
      <c r="I297" s="7">
        <v>9</v>
      </c>
      <c r="J297" s="7">
        <v>9</v>
      </c>
      <c r="K297" s="7">
        <v>6</v>
      </c>
      <c r="L297" s="7">
        <v>317</v>
      </c>
      <c r="M297" s="7">
        <v>33</v>
      </c>
      <c r="N297" s="7">
        <v>19</v>
      </c>
      <c r="O297" s="7">
        <v>21</v>
      </c>
      <c r="P297" s="7">
        <v>39</v>
      </c>
      <c r="Q297" s="7">
        <v>26</v>
      </c>
      <c r="R297" s="7">
        <v>14</v>
      </c>
      <c r="S297" s="7">
        <v>29</v>
      </c>
      <c r="T297" s="7">
        <v>3</v>
      </c>
      <c r="U297" s="7">
        <v>10</v>
      </c>
      <c r="V297" s="7">
        <v>455</v>
      </c>
      <c r="W297" s="7">
        <v>34</v>
      </c>
      <c r="X297" s="7">
        <v>8</v>
      </c>
      <c r="Y297" s="7">
        <v>21</v>
      </c>
      <c r="Z297" s="7">
        <v>22</v>
      </c>
      <c r="AA297" s="7">
        <v>20</v>
      </c>
      <c r="AB297" s="7">
        <v>18</v>
      </c>
      <c r="AC297" s="7">
        <v>10</v>
      </c>
      <c r="AD297" s="7">
        <v>11</v>
      </c>
      <c r="AE297" s="7">
        <v>14</v>
      </c>
      <c r="AF297" s="7">
        <v>34</v>
      </c>
      <c r="AG297" s="7">
        <v>17</v>
      </c>
      <c r="AH297" s="7">
        <v>10</v>
      </c>
      <c r="AI297" s="7">
        <v>10</v>
      </c>
      <c r="AJ297" s="7">
        <v>21</v>
      </c>
      <c r="AK297" s="7">
        <v>53</v>
      </c>
      <c r="AL297" s="7">
        <v>14</v>
      </c>
      <c r="AM297" s="7">
        <v>34</v>
      </c>
      <c r="AN297" s="7">
        <v>86</v>
      </c>
      <c r="AO297" s="7">
        <v>12</v>
      </c>
      <c r="AP297" s="7">
        <v>16</v>
      </c>
      <c r="AQ297" s="7">
        <v>4</v>
      </c>
      <c r="AR297" s="7">
        <v>23</v>
      </c>
      <c r="AS297" s="7">
        <v>7</v>
      </c>
      <c r="AT297" s="7">
        <v>23</v>
      </c>
      <c r="AU297" s="7">
        <v>6</v>
      </c>
      <c r="AV297" s="7">
        <v>8</v>
      </c>
      <c r="AW297" s="7">
        <v>102</v>
      </c>
      <c r="AX297" s="7">
        <v>13</v>
      </c>
      <c r="AY297" s="7">
        <v>30</v>
      </c>
      <c r="AZ297" s="7">
        <v>14</v>
      </c>
      <c r="BA297" s="7">
        <v>56</v>
      </c>
      <c r="BB297" s="7">
        <v>44</v>
      </c>
      <c r="BC297" s="7">
        <v>28</v>
      </c>
      <c r="BD297" s="7">
        <v>117</v>
      </c>
      <c r="BE297" s="9">
        <v>1944</v>
      </c>
      <c r="BF297" s="7"/>
      <c r="BG297" s="7">
        <v>122222</v>
      </c>
      <c r="BH297" s="7">
        <v>306102</v>
      </c>
      <c r="BI297" s="7">
        <v>290491</v>
      </c>
      <c r="BJ297" s="7">
        <v>246952</v>
      </c>
      <c r="BK297" s="7">
        <v>185586</v>
      </c>
      <c r="BL297" s="7">
        <v>9724991</v>
      </c>
      <c r="BM297" s="7">
        <v>982812</v>
      </c>
      <c r="BN297" s="7">
        <v>595386</v>
      </c>
      <c r="BO297" s="7">
        <v>597762</v>
      </c>
      <c r="BP297" s="7">
        <v>1170683</v>
      </c>
      <c r="BQ297" s="7">
        <v>768008</v>
      </c>
      <c r="BR297" s="7">
        <v>407926</v>
      </c>
      <c r="BS297" s="7">
        <v>832107</v>
      </c>
      <c r="BT297" s="7">
        <v>120033</v>
      </c>
      <c r="BU297" s="7">
        <v>330146</v>
      </c>
      <c r="BV297" s="7">
        <v>14040546</v>
      </c>
      <c r="BW297" s="7">
        <v>1059336</v>
      </c>
      <c r="BX297" s="7">
        <v>245155</v>
      </c>
      <c r="BY297" s="7">
        <v>593642</v>
      </c>
      <c r="BZ297" s="7">
        <v>678115</v>
      </c>
      <c r="CA297" s="7">
        <v>604049</v>
      </c>
      <c r="CB297" s="7">
        <v>520047</v>
      </c>
      <c r="CC297" s="7">
        <v>287412</v>
      </c>
      <c r="CD297" s="7">
        <v>353547</v>
      </c>
      <c r="CE297" s="7">
        <v>373221</v>
      </c>
      <c r="CF297" s="7">
        <v>1040624</v>
      </c>
      <c r="CG297" s="7">
        <v>506556</v>
      </c>
      <c r="CH297" s="7">
        <v>313360</v>
      </c>
      <c r="CI297" s="7">
        <v>267591</v>
      </c>
      <c r="CJ297" s="7">
        <v>624798</v>
      </c>
      <c r="CK297" s="7">
        <v>1611281</v>
      </c>
      <c r="CL297" s="7">
        <v>419780</v>
      </c>
      <c r="CM297" s="7">
        <v>1034590</v>
      </c>
      <c r="CN297" s="7">
        <v>2566376</v>
      </c>
      <c r="CO297" s="7">
        <v>379414</v>
      </c>
      <c r="CP297" s="7">
        <v>482655</v>
      </c>
      <c r="CQ297" s="7">
        <v>105846</v>
      </c>
      <c r="CR297" s="7">
        <v>638523</v>
      </c>
      <c r="CS297" s="7">
        <v>207958</v>
      </c>
      <c r="CT297" s="7">
        <v>681591</v>
      </c>
      <c r="CU297" s="7">
        <v>191523</v>
      </c>
      <c r="CV297" s="7">
        <v>250178</v>
      </c>
      <c r="CW297" s="7">
        <v>3159499</v>
      </c>
      <c r="CX297" s="7">
        <v>395900</v>
      </c>
      <c r="CY297" s="7">
        <v>979193</v>
      </c>
      <c r="CZ297" s="7">
        <v>438815</v>
      </c>
      <c r="DA297" s="7">
        <v>1735542</v>
      </c>
      <c r="DB297" s="7">
        <v>1256515</v>
      </c>
      <c r="DC297" s="7">
        <v>854708</v>
      </c>
      <c r="DD297" s="7">
        <v>3525326</v>
      </c>
      <c r="DE297" s="9">
        <v>59104419</v>
      </c>
      <c r="DF297" s="1"/>
      <c r="DG297" s="221">
        <f t="shared" si="1778"/>
        <v>30555.5</v>
      </c>
      <c r="DH297" s="221">
        <f t="shared" si="1778"/>
        <v>30610.2</v>
      </c>
      <c r="DI297" s="221">
        <f t="shared" si="1778"/>
        <v>32276.777777777777</v>
      </c>
      <c r="DJ297" s="221">
        <f t="shared" si="1778"/>
        <v>27439.111111111109</v>
      </c>
      <c r="DK297" s="221">
        <f t="shared" si="1778"/>
        <v>30931</v>
      </c>
      <c r="DL297" s="221">
        <f t="shared" si="1778"/>
        <v>30678.205047318614</v>
      </c>
      <c r="DM297" s="221">
        <f t="shared" si="1778"/>
        <v>29782.18181818182</v>
      </c>
      <c r="DN297" s="221">
        <f t="shared" si="1778"/>
        <v>31336.105263157893</v>
      </c>
      <c r="DO297" s="221">
        <f t="shared" si="1778"/>
        <v>28464.857142857141</v>
      </c>
      <c r="DP297" s="221">
        <f t="shared" si="1778"/>
        <v>30017.51282051282</v>
      </c>
      <c r="DQ297" s="221">
        <f t="shared" si="1779"/>
        <v>29538.76923076923</v>
      </c>
      <c r="DR297" s="221">
        <f t="shared" si="1779"/>
        <v>29137.571428571428</v>
      </c>
      <c r="DS297" s="221">
        <f t="shared" si="1779"/>
        <v>28693.344827586207</v>
      </c>
      <c r="DT297" s="221">
        <f t="shared" si="1779"/>
        <v>40011</v>
      </c>
      <c r="DU297" s="221">
        <f t="shared" si="1779"/>
        <v>33014.6</v>
      </c>
      <c r="DV297" s="221">
        <f t="shared" si="1779"/>
        <v>30858.342857142856</v>
      </c>
      <c r="DW297" s="221">
        <f t="shared" si="1779"/>
        <v>31156.941176470587</v>
      </c>
      <c r="DX297" s="221">
        <f t="shared" si="1779"/>
        <v>30644.375</v>
      </c>
      <c r="DY297" s="221">
        <f t="shared" si="1779"/>
        <v>28268.666666666668</v>
      </c>
      <c r="DZ297" s="221">
        <f t="shared" si="1779"/>
        <v>30823.409090909092</v>
      </c>
      <c r="EA297" s="221">
        <f t="shared" si="1780"/>
        <v>30202.45</v>
      </c>
      <c r="EB297" s="221">
        <f t="shared" si="1780"/>
        <v>28891.5</v>
      </c>
      <c r="EC297" s="221">
        <f t="shared" si="1780"/>
        <v>28741.200000000001</v>
      </c>
      <c r="ED297" s="221">
        <f t="shared" si="1780"/>
        <v>32140.636363636364</v>
      </c>
      <c r="EE297" s="221">
        <f t="shared" si="1780"/>
        <v>26658.642857142859</v>
      </c>
      <c r="EF297" s="221">
        <f t="shared" si="1780"/>
        <v>30606.588235294119</v>
      </c>
      <c r="EG297" s="221">
        <f t="shared" si="1780"/>
        <v>29797.411764705881</v>
      </c>
      <c r="EH297" s="221">
        <f t="shared" si="1780"/>
        <v>31336</v>
      </c>
      <c r="EI297" s="221">
        <f t="shared" si="1780"/>
        <v>26759.1</v>
      </c>
      <c r="EJ297" s="221">
        <f t="shared" si="1780"/>
        <v>29752.285714285714</v>
      </c>
      <c r="EK297" s="221">
        <f t="shared" si="1781"/>
        <v>30401.528301886792</v>
      </c>
      <c r="EL297" s="221">
        <f t="shared" si="1781"/>
        <v>29984.285714285714</v>
      </c>
      <c r="EM297" s="221">
        <f t="shared" si="1781"/>
        <v>30429.117647058825</v>
      </c>
      <c r="EN297" s="221">
        <f t="shared" si="1781"/>
        <v>29841.581395348836</v>
      </c>
      <c r="EO297" s="221">
        <f t="shared" si="1781"/>
        <v>31617.833333333332</v>
      </c>
      <c r="EP297" s="221">
        <f t="shared" si="1781"/>
        <v>30165.9375</v>
      </c>
      <c r="EQ297" s="221">
        <f t="shared" si="1781"/>
        <v>26461.5</v>
      </c>
      <c r="ER297" s="221">
        <f t="shared" si="1781"/>
        <v>27761.869565217392</v>
      </c>
      <c r="ES297" s="221">
        <f t="shared" si="1781"/>
        <v>29708.285714285714</v>
      </c>
      <c r="ET297" s="221">
        <f t="shared" si="1781"/>
        <v>29634.391304347828</v>
      </c>
      <c r="EU297" s="221">
        <f t="shared" si="1782"/>
        <v>31920.5</v>
      </c>
      <c r="EV297" s="221">
        <f t="shared" si="1782"/>
        <v>31272.25</v>
      </c>
      <c r="EW297" s="221">
        <f t="shared" si="1782"/>
        <v>30975.480392156864</v>
      </c>
      <c r="EX297" s="221">
        <f t="shared" si="1782"/>
        <v>30453.846153846152</v>
      </c>
      <c r="EY297" s="221">
        <f t="shared" si="1782"/>
        <v>32639.766666666666</v>
      </c>
      <c r="EZ297" s="221">
        <f t="shared" si="1782"/>
        <v>31343.928571428572</v>
      </c>
      <c r="FA297" s="221">
        <f t="shared" si="1782"/>
        <v>30991.821428571428</v>
      </c>
      <c r="FB297" s="221">
        <f t="shared" si="1782"/>
        <v>28557.159090909092</v>
      </c>
      <c r="FC297" s="221">
        <f t="shared" si="1782"/>
        <v>30525.285714285714</v>
      </c>
      <c r="FD297" s="221">
        <f t="shared" si="1782"/>
        <v>30130.991452991453</v>
      </c>
      <c r="FE297" s="222">
        <f t="shared" si="1783"/>
        <v>30403.507716049382</v>
      </c>
    </row>
    <row r="298" spans="1:161">
      <c r="A298" s="1" t="s">
        <v>375</v>
      </c>
      <c r="B298" s="2" t="s">
        <v>279</v>
      </c>
      <c r="C298" s="37" t="s">
        <v>477</v>
      </c>
      <c r="D298" s="1">
        <v>6</v>
      </c>
      <c r="E298" s="2" t="s">
        <v>537</v>
      </c>
      <c r="F298" s="4" t="s">
        <v>538</v>
      </c>
      <c r="G298" s="7">
        <v>12</v>
      </c>
      <c r="H298" s="7">
        <v>18</v>
      </c>
      <c r="I298" s="7">
        <v>24</v>
      </c>
      <c r="J298" s="7">
        <v>10</v>
      </c>
      <c r="K298" s="7">
        <v>22</v>
      </c>
      <c r="L298" s="7">
        <v>573</v>
      </c>
      <c r="M298" s="7">
        <v>46</v>
      </c>
      <c r="N298" s="7">
        <v>46</v>
      </c>
      <c r="O298" s="7">
        <v>70</v>
      </c>
      <c r="P298" s="7">
        <v>87</v>
      </c>
      <c r="Q298" s="7">
        <v>69</v>
      </c>
      <c r="R298" s="7">
        <v>26</v>
      </c>
      <c r="S298" s="7">
        <v>53</v>
      </c>
      <c r="T298" s="7">
        <v>10</v>
      </c>
      <c r="U298" s="7">
        <v>15</v>
      </c>
      <c r="V298" s="7">
        <v>806</v>
      </c>
      <c r="W298" s="7">
        <v>59</v>
      </c>
      <c r="X298" s="7">
        <v>22</v>
      </c>
      <c r="Y298" s="7">
        <v>45</v>
      </c>
      <c r="Z298" s="7">
        <v>49</v>
      </c>
      <c r="AA298" s="7">
        <v>47</v>
      </c>
      <c r="AB298" s="7">
        <v>33</v>
      </c>
      <c r="AC298" s="7">
        <v>31</v>
      </c>
      <c r="AD298" s="7">
        <v>17</v>
      </c>
      <c r="AE298" s="7">
        <v>30</v>
      </c>
      <c r="AF298" s="7">
        <v>81</v>
      </c>
      <c r="AG298" s="7">
        <v>25</v>
      </c>
      <c r="AH298" s="7">
        <v>53</v>
      </c>
      <c r="AI298" s="7">
        <v>26</v>
      </c>
      <c r="AJ298" s="7">
        <v>53</v>
      </c>
      <c r="AK298" s="7">
        <v>112</v>
      </c>
      <c r="AL298" s="7">
        <v>34</v>
      </c>
      <c r="AM298" s="7">
        <v>48</v>
      </c>
      <c r="AN298" s="7">
        <v>147</v>
      </c>
      <c r="AO298" s="7">
        <v>11</v>
      </c>
      <c r="AP298" s="7">
        <v>55</v>
      </c>
      <c r="AQ298" s="7">
        <v>21</v>
      </c>
      <c r="AR298" s="7">
        <v>46</v>
      </c>
      <c r="AS298" s="7">
        <v>21</v>
      </c>
      <c r="AT298" s="7">
        <v>61</v>
      </c>
      <c r="AU298" s="7">
        <v>16</v>
      </c>
      <c r="AV298" s="7">
        <v>31</v>
      </c>
      <c r="AW298" s="7">
        <v>186</v>
      </c>
      <c r="AX298" s="7">
        <v>27</v>
      </c>
      <c r="AY298" s="7">
        <v>54</v>
      </c>
      <c r="AZ298" s="7">
        <v>33</v>
      </c>
      <c r="BA298" s="7">
        <v>138</v>
      </c>
      <c r="BB298" s="7">
        <v>103</v>
      </c>
      <c r="BC298" s="7">
        <v>63</v>
      </c>
      <c r="BD298" s="7">
        <v>230</v>
      </c>
      <c r="BE298" s="9">
        <v>3895</v>
      </c>
      <c r="BF298" s="7"/>
      <c r="BG298" s="7">
        <v>189135</v>
      </c>
      <c r="BH298" s="7">
        <v>261125</v>
      </c>
      <c r="BI298" s="7">
        <v>299443</v>
      </c>
      <c r="BJ298" s="7">
        <v>138022</v>
      </c>
      <c r="BK298" s="7">
        <v>308634</v>
      </c>
      <c r="BL298" s="7">
        <v>8226379</v>
      </c>
      <c r="BM298" s="7">
        <v>611771</v>
      </c>
      <c r="BN298" s="7">
        <v>659435</v>
      </c>
      <c r="BO298" s="7">
        <v>932791</v>
      </c>
      <c r="BP298" s="7">
        <v>1243929</v>
      </c>
      <c r="BQ298" s="7">
        <v>991625</v>
      </c>
      <c r="BR298" s="7">
        <v>357286</v>
      </c>
      <c r="BS298" s="7">
        <v>760031</v>
      </c>
      <c r="BT298" s="7">
        <v>155344</v>
      </c>
      <c r="BU298" s="7">
        <v>208585</v>
      </c>
      <c r="BV298" s="7">
        <v>11398236</v>
      </c>
      <c r="BW298" s="7">
        <v>805936</v>
      </c>
      <c r="BX298" s="7">
        <v>284989</v>
      </c>
      <c r="BY298" s="7">
        <v>610631</v>
      </c>
      <c r="BZ298" s="7">
        <v>670188</v>
      </c>
      <c r="CA298" s="7">
        <v>660199</v>
      </c>
      <c r="CB298" s="7">
        <v>520085</v>
      </c>
      <c r="CC298" s="7">
        <v>395829</v>
      </c>
      <c r="CD298" s="7">
        <v>244169</v>
      </c>
      <c r="CE298" s="7">
        <v>394999</v>
      </c>
      <c r="CF298" s="7">
        <v>1140673</v>
      </c>
      <c r="CG298" s="7">
        <v>370047</v>
      </c>
      <c r="CH298" s="7">
        <v>741528</v>
      </c>
      <c r="CI298" s="7">
        <v>351283</v>
      </c>
      <c r="CJ298" s="7">
        <v>726952</v>
      </c>
      <c r="CK298" s="7">
        <v>1533098</v>
      </c>
      <c r="CL298" s="7">
        <v>478607</v>
      </c>
      <c r="CM298" s="7">
        <v>657764</v>
      </c>
      <c r="CN298" s="7">
        <v>2117493</v>
      </c>
      <c r="CO298" s="7">
        <v>153832</v>
      </c>
      <c r="CP298" s="7">
        <v>764529</v>
      </c>
      <c r="CQ298" s="7">
        <v>291912</v>
      </c>
      <c r="CR298" s="7">
        <v>659337</v>
      </c>
      <c r="CS298" s="7">
        <v>280917</v>
      </c>
      <c r="CT298" s="7">
        <v>802308</v>
      </c>
      <c r="CU298" s="7">
        <v>226707</v>
      </c>
      <c r="CV298" s="7">
        <v>426631</v>
      </c>
      <c r="CW298" s="7">
        <v>2707940</v>
      </c>
      <c r="CX298" s="7">
        <v>365286</v>
      </c>
      <c r="CY298" s="7">
        <v>725828</v>
      </c>
      <c r="CZ298" s="7">
        <v>466082</v>
      </c>
      <c r="DA298" s="7">
        <v>1914468</v>
      </c>
      <c r="DB298" s="7">
        <v>1427914</v>
      </c>
      <c r="DC298" s="7">
        <v>866553</v>
      </c>
      <c r="DD298" s="7">
        <v>3279259</v>
      </c>
      <c r="DE298" s="9">
        <v>54805744</v>
      </c>
      <c r="DF298" s="1"/>
      <c r="DG298" s="221">
        <f t="shared" si="1778"/>
        <v>15761.25</v>
      </c>
      <c r="DH298" s="221">
        <f t="shared" si="1778"/>
        <v>14506.944444444445</v>
      </c>
      <c r="DI298" s="221">
        <f t="shared" si="1778"/>
        <v>12476.791666666666</v>
      </c>
      <c r="DJ298" s="221">
        <f t="shared" si="1778"/>
        <v>13802.2</v>
      </c>
      <c r="DK298" s="221">
        <f t="shared" si="1778"/>
        <v>14028.818181818182</v>
      </c>
      <c r="DL298" s="221">
        <f t="shared" si="1778"/>
        <v>14356.68237347295</v>
      </c>
      <c r="DM298" s="221">
        <f t="shared" si="1778"/>
        <v>13299.369565217392</v>
      </c>
      <c r="DN298" s="221">
        <f t="shared" si="1778"/>
        <v>14335.54347826087</v>
      </c>
      <c r="DO298" s="221">
        <f t="shared" si="1778"/>
        <v>13325.585714285715</v>
      </c>
      <c r="DP298" s="221">
        <f t="shared" si="1778"/>
        <v>14298.034482758621</v>
      </c>
      <c r="DQ298" s="221">
        <f t="shared" si="1779"/>
        <v>14371.376811594202</v>
      </c>
      <c r="DR298" s="221">
        <f t="shared" si="1779"/>
        <v>13741.76923076923</v>
      </c>
      <c r="DS298" s="221">
        <f t="shared" si="1779"/>
        <v>14340.207547169812</v>
      </c>
      <c r="DT298" s="221">
        <f t="shared" si="1779"/>
        <v>15534.4</v>
      </c>
      <c r="DU298" s="221">
        <f t="shared" si="1779"/>
        <v>13905.666666666666</v>
      </c>
      <c r="DV298" s="221">
        <f t="shared" si="1779"/>
        <v>14141.732009925558</v>
      </c>
      <c r="DW298" s="221">
        <f t="shared" si="1779"/>
        <v>13659.93220338983</v>
      </c>
      <c r="DX298" s="221">
        <f t="shared" si="1779"/>
        <v>12954.045454545454</v>
      </c>
      <c r="DY298" s="221">
        <f t="shared" si="1779"/>
        <v>13569.577777777778</v>
      </c>
      <c r="DZ298" s="221">
        <f t="shared" si="1779"/>
        <v>13677.306122448979</v>
      </c>
      <c r="EA298" s="221">
        <f t="shared" si="1780"/>
        <v>14046.787234042553</v>
      </c>
      <c r="EB298" s="221">
        <f t="shared" si="1780"/>
        <v>15760.151515151516</v>
      </c>
      <c r="EC298" s="221">
        <f t="shared" si="1780"/>
        <v>12768.677419354839</v>
      </c>
      <c r="ED298" s="221">
        <f t="shared" si="1780"/>
        <v>14362.882352941177</v>
      </c>
      <c r="EE298" s="221">
        <f t="shared" si="1780"/>
        <v>13166.633333333333</v>
      </c>
      <c r="EF298" s="221">
        <f t="shared" si="1780"/>
        <v>14082.382716049382</v>
      </c>
      <c r="EG298" s="221">
        <f t="shared" si="1780"/>
        <v>14801.88</v>
      </c>
      <c r="EH298" s="221">
        <f t="shared" si="1780"/>
        <v>13991.094339622641</v>
      </c>
      <c r="EI298" s="221">
        <f t="shared" si="1780"/>
        <v>13510.884615384615</v>
      </c>
      <c r="EJ298" s="221">
        <f t="shared" si="1780"/>
        <v>13716.075471698114</v>
      </c>
      <c r="EK298" s="221">
        <f t="shared" si="1781"/>
        <v>13688.375</v>
      </c>
      <c r="EL298" s="221">
        <f t="shared" si="1781"/>
        <v>14076.676470588236</v>
      </c>
      <c r="EM298" s="221">
        <f t="shared" si="1781"/>
        <v>13703.416666666666</v>
      </c>
      <c r="EN298" s="221">
        <f t="shared" si="1781"/>
        <v>14404.714285714286</v>
      </c>
      <c r="EO298" s="221">
        <f t="shared" si="1781"/>
        <v>13984.727272727272</v>
      </c>
      <c r="EP298" s="221">
        <f t="shared" si="1781"/>
        <v>13900.527272727273</v>
      </c>
      <c r="EQ298" s="221">
        <f t="shared" si="1781"/>
        <v>13900.571428571429</v>
      </c>
      <c r="ER298" s="221">
        <f t="shared" si="1781"/>
        <v>14333.41304347826</v>
      </c>
      <c r="ES298" s="221">
        <f t="shared" si="1781"/>
        <v>13377</v>
      </c>
      <c r="ET298" s="221">
        <f t="shared" si="1781"/>
        <v>13152.590163934427</v>
      </c>
      <c r="EU298" s="221">
        <f t="shared" si="1782"/>
        <v>14169.1875</v>
      </c>
      <c r="EV298" s="221">
        <f t="shared" si="1782"/>
        <v>13762.290322580646</v>
      </c>
      <c r="EW298" s="221">
        <f t="shared" si="1782"/>
        <v>14558.817204301075</v>
      </c>
      <c r="EX298" s="221">
        <f t="shared" si="1782"/>
        <v>13529.111111111111</v>
      </c>
      <c r="EY298" s="221">
        <f t="shared" si="1782"/>
        <v>13441.259259259259</v>
      </c>
      <c r="EZ298" s="221">
        <f t="shared" si="1782"/>
        <v>14123.69696969697</v>
      </c>
      <c r="FA298" s="221">
        <f t="shared" si="1782"/>
        <v>13872.95652173913</v>
      </c>
      <c r="FB298" s="221">
        <f t="shared" si="1782"/>
        <v>13863.242718446601</v>
      </c>
      <c r="FC298" s="221">
        <f t="shared" si="1782"/>
        <v>13754.809523809523</v>
      </c>
      <c r="FD298" s="221">
        <f t="shared" si="1782"/>
        <v>14257.647826086957</v>
      </c>
      <c r="FE298" s="222">
        <f t="shared" si="1783"/>
        <v>14070.794351732991</v>
      </c>
    </row>
    <row r="299" spans="1:161">
      <c r="A299" s="1" t="s">
        <v>375</v>
      </c>
      <c r="B299" s="2" t="s">
        <v>263</v>
      </c>
      <c r="C299" s="37" t="s">
        <v>477</v>
      </c>
      <c r="D299" s="1">
        <v>6</v>
      </c>
      <c r="E299" s="2" t="s">
        <v>537</v>
      </c>
      <c r="F299" s="4" t="s">
        <v>538</v>
      </c>
      <c r="G299" s="7">
        <v>31</v>
      </c>
      <c r="H299" s="7">
        <v>46</v>
      </c>
      <c r="I299" s="7">
        <v>50</v>
      </c>
      <c r="J299" s="7">
        <v>25</v>
      </c>
      <c r="K299" s="7">
        <v>49</v>
      </c>
      <c r="L299" s="7">
        <v>1190</v>
      </c>
      <c r="M299" s="7">
        <v>77</v>
      </c>
      <c r="N299" s="7">
        <v>108</v>
      </c>
      <c r="O299" s="7">
        <v>108</v>
      </c>
      <c r="P299" s="7">
        <v>148</v>
      </c>
      <c r="Q299" s="7">
        <v>97</v>
      </c>
      <c r="R299" s="7">
        <v>68</v>
      </c>
      <c r="S299" s="7">
        <v>155</v>
      </c>
      <c r="T299" s="7">
        <v>31</v>
      </c>
      <c r="U299" s="7">
        <v>60</v>
      </c>
      <c r="V299" s="7">
        <v>1383</v>
      </c>
      <c r="W299" s="7">
        <v>124</v>
      </c>
      <c r="X299" s="7">
        <v>54</v>
      </c>
      <c r="Y299" s="7">
        <v>123</v>
      </c>
      <c r="Z299" s="7">
        <v>135</v>
      </c>
      <c r="AA299" s="7">
        <v>94</v>
      </c>
      <c r="AB299" s="7">
        <v>100</v>
      </c>
      <c r="AC299" s="7">
        <v>73</v>
      </c>
      <c r="AD299" s="7">
        <v>61</v>
      </c>
      <c r="AE299" s="7">
        <v>64</v>
      </c>
      <c r="AF299" s="7">
        <v>182</v>
      </c>
      <c r="AG299" s="7">
        <v>53</v>
      </c>
      <c r="AH299" s="7">
        <v>128</v>
      </c>
      <c r="AI299" s="7">
        <v>66</v>
      </c>
      <c r="AJ299" s="7">
        <v>85</v>
      </c>
      <c r="AK299" s="7">
        <v>176</v>
      </c>
      <c r="AL299" s="7">
        <v>84</v>
      </c>
      <c r="AM299" s="7">
        <v>130</v>
      </c>
      <c r="AN299" s="7">
        <v>317</v>
      </c>
      <c r="AO299" s="7">
        <v>32</v>
      </c>
      <c r="AP299" s="7">
        <v>136</v>
      </c>
      <c r="AQ299" s="7">
        <v>59</v>
      </c>
      <c r="AR299" s="7">
        <v>106</v>
      </c>
      <c r="AS299" s="7">
        <v>65</v>
      </c>
      <c r="AT299" s="7">
        <v>136</v>
      </c>
      <c r="AU299" s="7">
        <v>38</v>
      </c>
      <c r="AV299" s="7">
        <v>93</v>
      </c>
      <c r="AW299" s="7">
        <v>409</v>
      </c>
      <c r="AX299" s="7">
        <v>117</v>
      </c>
      <c r="AY299" s="7">
        <v>105</v>
      </c>
      <c r="AZ299" s="7">
        <v>81</v>
      </c>
      <c r="BA299" s="7">
        <v>273</v>
      </c>
      <c r="BB299" s="7">
        <v>257</v>
      </c>
      <c r="BC299" s="7">
        <v>149</v>
      </c>
      <c r="BD299" s="7">
        <v>421</v>
      </c>
      <c r="BE299" s="9">
        <v>8152</v>
      </c>
      <c r="BF299" s="7"/>
      <c r="BG299" s="7">
        <v>206643</v>
      </c>
      <c r="BH299" s="7">
        <v>319272</v>
      </c>
      <c r="BI299" s="7">
        <v>337006</v>
      </c>
      <c r="BJ299" s="7">
        <v>168269</v>
      </c>
      <c r="BK299" s="7">
        <v>353169</v>
      </c>
      <c r="BL299" s="7">
        <v>8659358</v>
      </c>
      <c r="BM299" s="7">
        <v>556135</v>
      </c>
      <c r="BN299" s="7">
        <v>732957</v>
      </c>
      <c r="BO299" s="7">
        <v>752614</v>
      </c>
      <c r="BP299" s="7">
        <v>1040180</v>
      </c>
      <c r="BQ299" s="7">
        <v>711688</v>
      </c>
      <c r="BR299" s="7">
        <v>470498</v>
      </c>
      <c r="BS299" s="7">
        <v>1098870</v>
      </c>
      <c r="BT299" s="7">
        <v>225369</v>
      </c>
      <c r="BU299" s="7">
        <v>412896</v>
      </c>
      <c r="BV299" s="7">
        <v>9614580</v>
      </c>
      <c r="BW299" s="7">
        <v>988020</v>
      </c>
      <c r="BX299" s="7">
        <v>375026</v>
      </c>
      <c r="BY299" s="7">
        <v>847391</v>
      </c>
      <c r="BZ299" s="7">
        <v>948063</v>
      </c>
      <c r="CA299" s="7">
        <v>642302</v>
      </c>
      <c r="CB299" s="7">
        <v>710342</v>
      </c>
      <c r="CC299" s="7">
        <v>507165</v>
      </c>
      <c r="CD299" s="7">
        <v>417681</v>
      </c>
      <c r="CE299" s="7">
        <v>454809</v>
      </c>
      <c r="CF299" s="7">
        <v>1294519</v>
      </c>
      <c r="CG299" s="7">
        <v>387630</v>
      </c>
      <c r="CH299" s="7">
        <v>907503</v>
      </c>
      <c r="CI299" s="7">
        <v>457905</v>
      </c>
      <c r="CJ299" s="7">
        <v>583620</v>
      </c>
      <c r="CK299" s="7">
        <v>1263918</v>
      </c>
      <c r="CL299" s="7">
        <v>570481</v>
      </c>
      <c r="CM299" s="7">
        <v>916851</v>
      </c>
      <c r="CN299" s="7">
        <v>2325573</v>
      </c>
      <c r="CO299" s="7">
        <v>217494</v>
      </c>
      <c r="CP299" s="7">
        <v>999719</v>
      </c>
      <c r="CQ299" s="7">
        <v>427783</v>
      </c>
      <c r="CR299" s="7">
        <v>714856</v>
      </c>
      <c r="CS299" s="7">
        <v>463802</v>
      </c>
      <c r="CT299" s="7">
        <v>953109</v>
      </c>
      <c r="CU299" s="7">
        <v>277808</v>
      </c>
      <c r="CV299" s="7">
        <v>677633</v>
      </c>
      <c r="CW299" s="7">
        <v>3015543</v>
      </c>
      <c r="CX299" s="7">
        <v>814753</v>
      </c>
      <c r="CY299" s="7">
        <v>733432</v>
      </c>
      <c r="CZ299" s="7">
        <v>571006</v>
      </c>
      <c r="DA299" s="7">
        <v>1947870</v>
      </c>
      <c r="DB299" s="7">
        <v>1804162</v>
      </c>
      <c r="DC299" s="7">
        <v>1026182</v>
      </c>
      <c r="DD299" s="7">
        <v>3038999</v>
      </c>
      <c r="DE299" s="9">
        <v>57942454</v>
      </c>
      <c r="DF299" s="1"/>
      <c r="DG299" s="221">
        <f t="shared" si="1778"/>
        <v>6665.9032258064517</v>
      </c>
      <c r="DH299" s="221">
        <f t="shared" si="1778"/>
        <v>6940.695652173913</v>
      </c>
      <c r="DI299" s="221">
        <f t="shared" si="1778"/>
        <v>6740.12</v>
      </c>
      <c r="DJ299" s="221">
        <f t="shared" si="1778"/>
        <v>6730.76</v>
      </c>
      <c r="DK299" s="221">
        <f t="shared" si="1778"/>
        <v>7207.5306122448983</v>
      </c>
      <c r="DL299" s="221">
        <f t="shared" si="1778"/>
        <v>7276.7714285714283</v>
      </c>
      <c r="DM299" s="221">
        <f t="shared" si="1778"/>
        <v>7222.5324675324673</v>
      </c>
      <c r="DN299" s="221">
        <f t="shared" si="1778"/>
        <v>6786.6388888888887</v>
      </c>
      <c r="DO299" s="221">
        <f t="shared" si="1778"/>
        <v>6968.6481481481478</v>
      </c>
      <c r="DP299" s="221">
        <f t="shared" si="1778"/>
        <v>7028.2432432432433</v>
      </c>
      <c r="DQ299" s="221">
        <f t="shared" si="1779"/>
        <v>7336.9896907216498</v>
      </c>
      <c r="DR299" s="221">
        <f t="shared" si="1779"/>
        <v>6919.088235294118</v>
      </c>
      <c r="DS299" s="221">
        <f t="shared" si="1779"/>
        <v>7089.4838709677415</v>
      </c>
      <c r="DT299" s="221">
        <f t="shared" si="1779"/>
        <v>7269.9677419354839</v>
      </c>
      <c r="DU299" s="221">
        <f t="shared" si="1779"/>
        <v>6881.6</v>
      </c>
      <c r="DV299" s="221">
        <f t="shared" si="1779"/>
        <v>6951.9739696312363</v>
      </c>
      <c r="DW299" s="221">
        <f t="shared" si="1779"/>
        <v>7967.9032258064517</v>
      </c>
      <c r="DX299" s="221">
        <f t="shared" si="1779"/>
        <v>6944.9259259259261</v>
      </c>
      <c r="DY299" s="221">
        <f t="shared" si="1779"/>
        <v>6889.3577235772354</v>
      </c>
      <c r="DZ299" s="221">
        <f t="shared" si="1779"/>
        <v>7022.6888888888889</v>
      </c>
      <c r="EA299" s="221">
        <f t="shared" si="1780"/>
        <v>6833</v>
      </c>
      <c r="EB299" s="221">
        <f t="shared" si="1780"/>
        <v>7103.42</v>
      </c>
      <c r="EC299" s="221">
        <f t="shared" si="1780"/>
        <v>6947.4657534246571</v>
      </c>
      <c r="ED299" s="221">
        <f t="shared" si="1780"/>
        <v>6847.2295081967213</v>
      </c>
      <c r="EE299" s="221">
        <f t="shared" si="1780"/>
        <v>7106.390625</v>
      </c>
      <c r="EF299" s="221">
        <f t="shared" si="1780"/>
        <v>7112.7417582417584</v>
      </c>
      <c r="EG299" s="221">
        <f t="shared" si="1780"/>
        <v>7313.7735849056608</v>
      </c>
      <c r="EH299" s="221">
        <f t="shared" si="1780"/>
        <v>7089.8671875</v>
      </c>
      <c r="EI299" s="221">
        <f t="shared" si="1780"/>
        <v>6937.954545454545</v>
      </c>
      <c r="EJ299" s="221">
        <f t="shared" si="1780"/>
        <v>6866.1176470588234</v>
      </c>
      <c r="EK299" s="221">
        <f t="shared" si="1781"/>
        <v>7181.352272727273</v>
      </c>
      <c r="EL299" s="221">
        <f t="shared" si="1781"/>
        <v>6791.4404761904761</v>
      </c>
      <c r="EM299" s="221">
        <f t="shared" si="1781"/>
        <v>7052.7</v>
      </c>
      <c r="EN299" s="221">
        <f t="shared" si="1781"/>
        <v>7336.1924290220823</v>
      </c>
      <c r="EO299" s="221">
        <f t="shared" si="1781"/>
        <v>6796.6875</v>
      </c>
      <c r="EP299" s="221">
        <f t="shared" si="1781"/>
        <v>7350.875</v>
      </c>
      <c r="EQ299" s="221">
        <f t="shared" si="1781"/>
        <v>7250.5593220338988</v>
      </c>
      <c r="ER299" s="221">
        <f t="shared" si="1781"/>
        <v>6743.9245283018872</v>
      </c>
      <c r="ES299" s="221">
        <f t="shared" si="1781"/>
        <v>7135.4153846153849</v>
      </c>
      <c r="ET299" s="221">
        <f t="shared" si="1781"/>
        <v>7008.1544117647063</v>
      </c>
      <c r="EU299" s="221">
        <f t="shared" si="1782"/>
        <v>7310.7368421052633</v>
      </c>
      <c r="EV299" s="221">
        <f t="shared" si="1782"/>
        <v>7286.3763440860212</v>
      </c>
      <c r="EW299" s="221">
        <f t="shared" si="1782"/>
        <v>7372.9657701711494</v>
      </c>
      <c r="EX299" s="221">
        <f t="shared" si="1782"/>
        <v>6963.7008547008545</v>
      </c>
      <c r="EY299" s="221">
        <f t="shared" si="1782"/>
        <v>6985.0666666666666</v>
      </c>
      <c r="EZ299" s="221">
        <f t="shared" si="1782"/>
        <v>7049.4567901234568</v>
      </c>
      <c r="FA299" s="221">
        <f t="shared" si="1782"/>
        <v>7135.0549450549452</v>
      </c>
      <c r="FB299" s="221">
        <f t="shared" si="1782"/>
        <v>7020.0856031128405</v>
      </c>
      <c r="FC299" s="221">
        <f t="shared" si="1782"/>
        <v>6887.1275167785234</v>
      </c>
      <c r="FD299" s="221">
        <f t="shared" si="1782"/>
        <v>7218.5249406175772</v>
      </c>
      <c r="FE299" s="222">
        <f t="shared" si="1783"/>
        <v>7107.7593228655542</v>
      </c>
    </row>
    <row r="300" spans="1:161">
      <c r="A300" s="1" t="s">
        <v>375</v>
      </c>
      <c r="B300" s="2" t="s">
        <v>368</v>
      </c>
      <c r="C300" s="37" t="s">
        <v>477</v>
      </c>
      <c r="D300" s="1">
        <v>6</v>
      </c>
      <c r="E300" s="2" t="s">
        <v>537</v>
      </c>
      <c r="F300" s="4" t="s">
        <v>538</v>
      </c>
      <c r="G300" s="7">
        <v>51</v>
      </c>
      <c r="H300" s="7">
        <v>146</v>
      </c>
      <c r="I300" s="7">
        <v>192</v>
      </c>
      <c r="J300" s="7">
        <v>61</v>
      </c>
      <c r="K300" s="7">
        <v>144</v>
      </c>
      <c r="L300" s="7">
        <v>2450</v>
      </c>
      <c r="M300" s="7">
        <v>235</v>
      </c>
      <c r="N300" s="7">
        <v>297</v>
      </c>
      <c r="O300" s="7">
        <v>382</v>
      </c>
      <c r="P300" s="7">
        <v>480</v>
      </c>
      <c r="Q300" s="7">
        <v>312</v>
      </c>
      <c r="R300" s="7">
        <v>165</v>
      </c>
      <c r="S300" s="7">
        <v>354</v>
      </c>
      <c r="T300" s="7">
        <v>124</v>
      </c>
      <c r="U300" s="7">
        <v>177</v>
      </c>
      <c r="V300" s="7">
        <v>2892</v>
      </c>
      <c r="W300" s="7">
        <v>367</v>
      </c>
      <c r="X300" s="7">
        <v>178</v>
      </c>
      <c r="Y300" s="7">
        <v>406</v>
      </c>
      <c r="Z300" s="7">
        <v>343</v>
      </c>
      <c r="AA300" s="7">
        <v>299</v>
      </c>
      <c r="AB300" s="7">
        <v>303</v>
      </c>
      <c r="AC300" s="7">
        <v>302</v>
      </c>
      <c r="AD300" s="7">
        <v>149</v>
      </c>
      <c r="AE300" s="7">
        <v>257</v>
      </c>
      <c r="AF300" s="7">
        <v>514</v>
      </c>
      <c r="AG300" s="7">
        <v>216</v>
      </c>
      <c r="AH300" s="7">
        <v>408</v>
      </c>
      <c r="AI300" s="7">
        <v>225</v>
      </c>
      <c r="AJ300" s="7">
        <v>293</v>
      </c>
      <c r="AK300" s="7">
        <v>523</v>
      </c>
      <c r="AL300" s="7">
        <v>299</v>
      </c>
      <c r="AM300" s="7">
        <v>439</v>
      </c>
      <c r="AN300" s="7">
        <v>792</v>
      </c>
      <c r="AO300" s="7">
        <v>100</v>
      </c>
      <c r="AP300" s="7">
        <v>395</v>
      </c>
      <c r="AQ300" s="7">
        <v>245</v>
      </c>
      <c r="AR300" s="7">
        <v>426</v>
      </c>
      <c r="AS300" s="7">
        <v>261</v>
      </c>
      <c r="AT300" s="7">
        <v>357</v>
      </c>
      <c r="AU300" s="7">
        <v>222</v>
      </c>
      <c r="AV300" s="7">
        <v>359</v>
      </c>
      <c r="AW300" s="7">
        <v>985</v>
      </c>
      <c r="AX300" s="7">
        <v>403</v>
      </c>
      <c r="AY300" s="7">
        <v>300</v>
      </c>
      <c r="AZ300" s="7">
        <v>387</v>
      </c>
      <c r="BA300" s="7">
        <v>639</v>
      </c>
      <c r="BB300" s="7">
        <v>747</v>
      </c>
      <c r="BC300" s="7">
        <v>576</v>
      </c>
      <c r="BD300" s="7">
        <v>1161</v>
      </c>
      <c r="BE300" s="9">
        <v>22338</v>
      </c>
      <c r="BF300" s="7"/>
      <c r="BG300" s="7">
        <v>164690</v>
      </c>
      <c r="BH300" s="7">
        <v>439875</v>
      </c>
      <c r="BI300" s="7">
        <v>515444</v>
      </c>
      <c r="BJ300" s="7">
        <v>204286</v>
      </c>
      <c r="BK300" s="7">
        <v>451341</v>
      </c>
      <c r="BL300" s="7">
        <v>8167663</v>
      </c>
      <c r="BM300" s="7">
        <v>750857</v>
      </c>
      <c r="BN300" s="7">
        <v>963106</v>
      </c>
      <c r="BO300" s="7">
        <v>1253060</v>
      </c>
      <c r="BP300" s="7">
        <v>1543281</v>
      </c>
      <c r="BQ300" s="7">
        <v>992268</v>
      </c>
      <c r="BR300" s="7">
        <v>539255</v>
      </c>
      <c r="BS300" s="7">
        <v>1144083</v>
      </c>
      <c r="BT300" s="7">
        <v>379258</v>
      </c>
      <c r="BU300" s="7">
        <v>562820</v>
      </c>
      <c r="BV300" s="7">
        <v>9513458</v>
      </c>
      <c r="BW300" s="7">
        <v>1178605</v>
      </c>
      <c r="BX300" s="7">
        <v>540496</v>
      </c>
      <c r="BY300" s="7">
        <v>1278252</v>
      </c>
      <c r="BZ300" s="7">
        <v>1119057</v>
      </c>
      <c r="CA300" s="7">
        <v>959057</v>
      </c>
      <c r="CB300" s="7">
        <v>1007686</v>
      </c>
      <c r="CC300" s="7">
        <v>950830</v>
      </c>
      <c r="CD300" s="7">
        <v>481612</v>
      </c>
      <c r="CE300" s="7">
        <v>819339</v>
      </c>
      <c r="CF300" s="7">
        <v>1651753</v>
      </c>
      <c r="CG300" s="7">
        <v>668640</v>
      </c>
      <c r="CH300" s="7">
        <v>1288997</v>
      </c>
      <c r="CI300" s="7">
        <v>701273</v>
      </c>
      <c r="CJ300" s="7">
        <v>955683</v>
      </c>
      <c r="CK300" s="7">
        <v>1713631</v>
      </c>
      <c r="CL300" s="7">
        <v>941302</v>
      </c>
      <c r="CM300" s="7">
        <v>1383085</v>
      </c>
      <c r="CN300" s="7">
        <v>2641585</v>
      </c>
      <c r="CO300" s="7">
        <v>314147</v>
      </c>
      <c r="CP300" s="7">
        <v>1313963</v>
      </c>
      <c r="CQ300" s="7">
        <v>743273</v>
      </c>
      <c r="CR300" s="7">
        <v>1343762</v>
      </c>
      <c r="CS300" s="7">
        <v>819401</v>
      </c>
      <c r="CT300" s="7">
        <v>1128758</v>
      </c>
      <c r="CU300" s="7">
        <v>557985</v>
      </c>
      <c r="CV300" s="7">
        <v>1096122</v>
      </c>
      <c r="CW300" s="7">
        <v>3308084</v>
      </c>
      <c r="CX300" s="7">
        <v>1218412</v>
      </c>
      <c r="CY300" s="7">
        <v>961494</v>
      </c>
      <c r="CZ300" s="7">
        <v>1171889</v>
      </c>
      <c r="DA300" s="7">
        <v>2133233</v>
      </c>
      <c r="DB300" s="7">
        <v>2379630</v>
      </c>
      <c r="DC300" s="7">
        <v>1813712</v>
      </c>
      <c r="DD300" s="7">
        <v>3773497</v>
      </c>
      <c r="DE300" s="9">
        <v>71942996</v>
      </c>
      <c r="DF300" s="1"/>
      <c r="DG300" s="221">
        <f t="shared" si="1778"/>
        <v>3229.2156862745096</v>
      </c>
      <c r="DH300" s="221">
        <f t="shared" si="1778"/>
        <v>3012.8424657534247</v>
      </c>
      <c r="DI300" s="221">
        <f t="shared" si="1778"/>
        <v>2684.6041666666665</v>
      </c>
      <c r="DJ300" s="221">
        <f t="shared" si="1778"/>
        <v>3348.9508196721313</v>
      </c>
      <c r="DK300" s="221">
        <f t="shared" si="1778"/>
        <v>3134.3125</v>
      </c>
      <c r="DL300" s="221">
        <f t="shared" si="1778"/>
        <v>3333.74</v>
      </c>
      <c r="DM300" s="221">
        <f t="shared" si="1778"/>
        <v>3195.136170212766</v>
      </c>
      <c r="DN300" s="221">
        <f t="shared" si="1778"/>
        <v>3242.7811447811446</v>
      </c>
      <c r="DO300" s="221">
        <f t="shared" si="1778"/>
        <v>3280.2617801047122</v>
      </c>
      <c r="DP300" s="221">
        <f t="shared" si="1778"/>
        <v>3215.1687499999998</v>
      </c>
      <c r="DQ300" s="221">
        <f t="shared" si="1779"/>
        <v>3180.3461538461538</v>
      </c>
      <c r="DR300" s="221">
        <f t="shared" si="1779"/>
        <v>3268.212121212121</v>
      </c>
      <c r="DS300" s="221">
        <f t="shared" si="1779"/>
        <v>3231.8728813559323</v>
      </c>
      <c r="DT300" s="221">
        <f t="shared" si="1779"/>
        <v>3058.5322580645161</v>
      </c>
      <c r="DU300" s="221">
        <f t="shared" si="1779"/>
        <v>3179.7740112994352</v>
      </c>
      <c r="DV300" s="221">
        <f t="shared" si="1779"/>
        <v>3289.5774550484093</v>
      </c>
      <c r="DW300" s="221">
        <f t="shared" si="1779"/>
        <v>3211.4577656675751</v>
      </c>
      <c r="DX300" s="221">
        <f t="shared" si="1779"/>
        <v>3036.4943820224721</v>
      </c>
      <c r="DY300" s="221">
        <f t="shared" si="1779"/>
        <v>3148.4039408866997</v>
      </c>
      <c r="DZ300" s="221">
        <f t="shared" si="1779"/>
        <v>3262.5568513119533</v>
      </c>
      <c r="EA300" s="221">
        <f t="shared" si="1780"/>
        <v>3207.5484949832776</v>
      </c>
      <c r="EB300" s="221">
        <f t="shared" si="1780"/>
        <v>3325.6963696369635</v>
      </c>
      <c r="EC300" s="221">
        <f t="shared" si="1780"/>
        <v>3148.4437086092717</v>
      </c>
      <c r="ED300" s="221">
        <f t="shared" si="1780"/>
        <v>3232.2953020134228</v>
      </c>
      <c r="EE300" s="221">
        <f t="shared" si="1780"/>
        <v>3188.0894941634242</v>
      </c>
      <c r="EF300" s="221">
        <f t="shared" si="1780"/>
        <v>3213.5272373540856</v>
      </c>
      <c r="EG300" s="221">
        <f t="shared" si="1780"/>
        <v>3095.5555555555557</v>
      </c>
      <c r="EH300" s="221">
        <f t="shared" si="1780"/>
        <v>3159.3063725490197</v>
      </c>
      <c r="EI300" s="221">
        <f t="shared" si="1780"/>
        <v>3116.7688888888888</v>
      </c>
      <c r="EJ300" s="221">
        <f t="shared" si="1780"/>
        <v>3261.7167235494881</v>
      </c>
      <c r="EK300" s="221">
        <f t="shared" si="1781"/>
        <v>3276.5411089866157</v>
      </c>
      <c r="EL300" s="221">
        <f t="shared" si="1781"/>
        <v>3148.1672240802677</v>
      </c>
      <c r="EM300" s="221">
        <f t="shared" si="1781"/>
        <v>3150.5353075170842</v>
      </c>
      <c r="EN300" s="221">
        <f t="shared" si="1781"/>
        <v>3335.3345959595958</v>
      </c>
      <c r="EO300" s="221">
        <f t="shared" si="1781"/>
        <v>3141.47</v>
      </c>
      <c r="EP300" s="221">
        <f t="shared" si="1781"/>
        <v>3326.4886075949366</v>
      </c>
      <c r="EQ300" s="221">
        <f t="shared" si="1781"/>
        <v>3033.7673469387755</v>
      </c>
      <c r="ER300" s="221">
        <f t="shared" si="1781"/>
        <v>3154.3708920187792</v>
      </c>
      <c r="ES300" s="221">
        <f t="shared" si="1781"/>
        <v>3139.4674329501918</v>
      </c>
      <c r="ET300" s="221">
        <f t="shared" si="1781"/>
        <v>3161.7871148459385</v>
      </c>
      <c r="EU300" s="221">
        <f t="shared" si="1782"/>
        <v>2513.4459459459458</v>
      </c>
      <c r="EV300" s="221">
        <f t="shared" si="1782"/>
        <v>3053.2646239554319</v>
      </c>
      <c r="EW300" s="221">
        <f t="shared" si="1782"/>
        <v>3358.4609137055836</v>
      </c>
      <c r="EX300" s="221">
        <f t="shared" si="1782"/>
        <v>3023.3548387096776</v>
      </c>
      <c r="EY300" s="221">
        <f t="shared" si="1782"/>
        <v>3204.98</v>
      </c>
      <c r="EZ300" s="221">
        <f t="shared" si="1782"/>
        <v>3028.136950904393</v>
      </c>
      <c r="FA300" s="221">
        <f t="shared" si="1782"/>
        <v>3338.3928012519564</v>
      </c>
      <c r="FB300" s="221">
        <f t="shared" si="1782"/>
        <v>3185.5823293172689</v>
      </c>
      <c r="FC300" s="221">
        <f t="shared" si="1782"/>
        <v>3148.8055555555557</v>
      </c>
      <c r="FD300" s="221">
        <f t="shared" si="1782"/>
        <v>3250.2127476313522</v>
      </c>
      <c r="FE300" s="222">
        <f t="shared" si="1783"/>
        <v>3220.6552063747872</v>
      </c>
    </row>
    <row r="301" spans="1:161">
      <c r="A301" s="1" t="s">
        <v>375</v>
      </c>
      <c r="B301" s="2" t="s">
        <v>369</v>
      </c>
      <c r="C301" s="37" t="s">
        <v>477</v>
      </c>
      <c r="D301" s="1">
        <v>6</v>
      </c>
      <c r="E301" s="2" t="s">
        <v>537</v>
      </c>
      <c r="F301" s="4" t="s">
        <v>538</v>
      </c>
      <c r="G301" s="7">
        <v>100</v>
      </c>
      <c r="H301" s="7">
        <v>193</v>
      </c>
      <c r="I301" s="7">
        <v>366</v>
      </c>
      <c r="J301" s="7">
        <v>79</v>
      </c>
      <c r="K301" s="7">
        <v>266</v>
      </c>
      <c r="L301" s="7">
        <v>2943</v>
      </c>
      <c r="M301" s="7">
        <v>448</v>
      </c>
      <c r="N301" s="7">
        <v>487</v>
      </c>
      <c r="O301" s="7">
        <v>459</v>
      </c>
      <c r="P301" s="7">
        <v>682</v>
      </c>
      <c r="Q301" s="7">
        <v>498</v>
      </c>
      <c r="R301" s="7">
        <v>221</v>
      </c>
      <c r="S301" s="7">
        <v>582</v>
      </c>
      <c r="T301" s="7">
        <v>217</v>
      </c>
      <c r="U301" s="7">
        <v>361</v>
      </c>
      <c r="V301" s="7">
        <v>3218</v>
      </c>
      <c r="W301" s="7">
        <v>535</v>
      </c>
      <c r="X301" s="7">
        <v>293</v>
      </c>
      <c r="Y301" s="7">
        <v>591</v>
      </c>
      <c r="Z301" s="7">
        <v>555</v>
      </c>
      <c r="AA301" s="7">
        <v>448</v>
      </c>
      <c r="AB301" s="7">
        <v>360</v>
      </c>
      <c r="AC301" s="7">
        <v>441</v>
      </c>
      <c r="AD301" s="7">
        <v>247</v>
      </c>
      <c r="AE301" s="7">
        <v>431</v>
      </c>
      <c r="AF301" s="7">
        <v>736</v>
      </c>
      <c r="AG301" s="7">
        <v>261</v>
      </c>
      <c r="AH301" s="7">
        <v>625</v>
      </c>
      <c r="AI301" s="7">
        <v>340</v>
      </c>
      <c r="AJ301" s="7">
        <v>422</v>
      </c>
      <c r="AK301" s="7">
        <v>623</v>
      </c>
      <c r="AL301" s="7">
        <v>428</v>
      </c>
      <c r="AM301" s="7">
        <v>515</v>
      </c>
      <c r="AN301" s="7">
        <v>811</v>
      </c>
      <c r="AO301" s="7">
        <v>175</v>
      </c>
      <c r="AP301" s="7">
        <v>432</v>
      </c>
      <c r="AQ301" s="7">
        <v>350</v>
      </c>
      <c r="AR301" s="7">
        <v>539</v>
      </c>
      <c r="AS301" s="7">
        <v>417</v>
      </c>
      <c r="AT301" s="7">
        <v>425</v>
      </c>
      <c r="AU301" s="7">
        <v>266</v>
      </c>
      <c r="AV301" s="7">
        <v>581</v>
      </c>
      <c r="AW301" s="7">
        <v>1058</v>
      </c>
      <c r="AX301" s="7">
        <v>600</v>
      </c>
      <c r="AY301" s="7">
        <v>431</v>
      </c>
      <c r="AZ301" s="7">
        <v>668</v>
      </c>
      <c r="BA301" s="7">
        <v>855</v>
      </c>
      <c r="BB301" s="7">
        <v>847</v>
      </c>
      <c r="BC301" s="7">
        <v>775</v>
      </c>
      <c r="BD301" s="7">
        <v>1473</v>
      </c>
      <c r="BE301" s="9">
        <v>29674</v>
      </c>
      <c r="BF301" s="7"/>
      <c r="BG301" s="7">
        <v>145215</v>
      </c>
      <c r="BH301" s="7">
        <v>281118</v>
      </c>
      <c r="BI301" s="7">
        <v>512921</v>
      </c>
      <c r="BJ301" s="7">
        <v>122642</v>
      </c>
      <c r="BK301" s="7">
        <v>391759</v>
      </c>
      <c r="BL301" s="7">
        <v>4387113</v>
      </c>
      <c r="BM301" s="7">
        <v>673382</v>
      </c>
      <c r="BN301" s="7">
        <v>711790</v>
      </c>
      <c r="BO301" s="7">
        <v>671078</v>
      </c>
      <c r="BP301" s="7">
        <v>997491</v>
      </c>
      <c r="BQ301" s="7">
        <v>742197</v>
      </c>
      <c r="BR301" s="7">
        <v>336087</v>
      </c>
      <c r="BS301" s="7">
        <v>867131</v>
      </c>
      <c r="BT301" s="7">
        <v>311574</v>
      </c>
      <c r="BU301" s="7">
        <v>5186017</v>
      </c>
      <c r="BV301" s="7">
        <v>4726508</v>
      </c>
      <c r="BW301" s="7">
        <v>795881</v>
      </c>
      <c r="BX301" s="7">
        <v>423621</v>
      </c>
      <c r="BY301" s="7">
        <v>886126</v>
      </c>
      <c r="BZ301" s="7">
        <v>831275</v>
      </c>
      <c r="CA301" s="7">
        <v>644823</v>
      </c>
      <c r="CB301" s="7">
        <v>672374</v>
      </c>
      <c r="CC301" s="7">
        <v>652748</v>
      </c>
      <c r="CD301" s="7">
        <v>373563</v>
      </c>
      <c r="CE301" s="7">
        <v>588447</v>
      </c>
      <c r="CF301" s="7">
        <v>1107214</v>
      </c>
      <c r="CG301" s="7">
        <v>326736</v>
      </c>
      <c r="CH301" s="7">
        <v>919714</v>
      </c>
      <c r="CI301" s="7">
        <v>493203</v>
      </c>
      <c r="CJ301" s="7">
        <v>640863</v>
      </c>
      <c r="CK301" s="7">
        <v>936418</v>
      </c>
      <c r="CL301" s="7">
        <v>649252</v>
      </c>
      <c r="CM301" s="7">
        <v>758991</v>
      </c>
      <c r="CN301" s="7">
        <v>1324215</v>
      </c>
      <c r="CO301" s="7">
        <v>265220</v>
      </c>
      <c r="CP301" s="7">
        <v>676854</v>
      </c>
      <c r="CQ301" s="7">
        <v>514765</v>
      </c>
      <c r="CR301" s="7">
        <v>815576</v>
      </c>
      <c r="CS301" s="7">
        <v>613508</v>
      </c>
      <c r="CT301" s="7">
        <v>685923</v>
      </c>
      <c r="CU301" s="7">
        <v>373102</v>
      </c>
      <c r="CV301" s="7">
        <v>886671</v>
      </c>
      <c r="CW301" s="7">
        <v>1630486</v>
      </c>
      <c r="CX301" s="7">
        <v>901690</v>
      </c>
      <c r="CY301" s="7">
        <v>647367</v>
      </c>
      <c r="CZ301" s="7">
        <v>999636</v>
      </c>
      <c r="DA301" s="7">
        <v>1295572</v>
      </c>
      <c r="DB301" s="7">
        <v>1278617</v>
      </c>
      <c r="DC301" s="7">
        <v>1164014</v>
      </c>
      <c r="DD301" s="7">
        <v>2171027</v>
      </c>
      <c r="DE301" s="9">
        <v>44354915</v>
      </c>
      <c r="DF301" s="1"/>
      <c r="DG301" s="221">
        <f t="shared" si="1778"/>
        <v>1452.15</v>
      </c>
      <c r="DH301" s="221">
        <f t="shared" si="1778"/>
        <v>1456.5699481865286</v>
      </c>
      <c r="DI301" s="221">
        <f t="shared" si="1778"/>
        <v>1401.4234972677596</v>
      </c>
      <c r="DJ301" s="221">
        <f t="shared" si="1778"/>
        <v>1552.4303797468353</v>
      </c>
      <c r="DK301" s="221">
        <f t="shared" si="1778"/>
        <v>1472.7781954887218</v>
      </c>
      <c r="DL301" s="221">
        <f t="shared" si="1778"/>
        <v>1490.6941896024464</v>
      </c>
      <c r="DM301" s="221">
        <f t="shared" si="1778"/>
        <v>1503.0848214285713</v>
      </c>
      <c r="DN301" s="221">
        <f t="shared" si="1778"/>
        <v>1461.5811088295688</v>
      </c>
      <c r="DO301" s="221">
        <f t="shared" si="1778"/>
        <v>1462.0435729847495</v>
      </c>
      <c r="DP301" s="221">
        <f t="shared" si="1778"/>
        <v>1462.5967741935483</v>
      </c>
      <c r="DQ301" s="221">
        <f t="shared" si="1779"/>
        <v>1490.3554216867469</v>
      </c>
      <c r="DR301" s="221">
        <f t="shared" si="1779"/>
        <v>1520.7556561085973</v>
      </c>
      <c r="DS301" s="221">
        <f t="shared" si="1779"/>
        <v>1489.9158075601374</v>
      </c>
      <c r="DT301" s="221">
        <f t="shared" si="1779"/>
        <v>1435.8248847926268</v>
      </c>
      <c r="DU301" s="221">
        <f t="shared" si="1779"/>
        <v>14365.698060941828</v>
      </c>
      <c r="DV301" s="221">
        <f t="shared" si="1779"/>
        <v>1468.7719080174022</v>
      </c>
      <c r="DW301" s="221">
        <f t="shared" si="1779"/>
        <v>1487.6280373831776</v>
      </c>
      <c r="DX301" s="221">
        <f t="shared" si="1779"/>
        <v>1445.8054607508532</v>
      </c>
      <c r="DY301" s="221">
        <f t="shared" si="1779"/>
        <v>1499.3671742808799</v>
      </c>
      <c r="DZ301" s="221">
        <f t="shared" si="1779"/>
        <v>1497.7927927927929</v>
      </c>
      <c r="EA301" s="221">
        <f t="shared" si="1780"/>
        <v>1439.3370535714287</v>
      </c>
      <c r="EB301" s="221">
        <f t="shared" si="1780"/>
        <v>1867.7055555555555</v>
      </c>
      <c r="EC301" s="221">
        <f t="shared" si="1780"/>
        <v>1480.1541950113378</v>
      </c>
      <c r="ED301" s="221">
        <f t="shared" si="1780"/>
        <v>1512.4008097165993</v>
      </c>
      <c r="EE301" s="221">
        <f t="shared" si="1780"/>
        <v>1365.3062645011601</v>
      </c>
      <c r="EF301" s="221">
        <f t="shared" si="1780"/>
        <v>1504.366847826087</v>
      </c>
      <c r="EG301" s="221">
        <f t="shared" si="1780"/>
        <v>1251.8620689655172</v>
      </c>
      <c r="EH301" s="221">
        <f t="shared" si="1780"/>
        <v>1471.5424</v>
      </c>
      <c r="EI301" s="221">
        <f t="shared" si="1780"/>
        <v>1450.5970588235293</v>
      </c>
      <c r="EJ301" s="221">
        <f t="shared" si="1780"/>
        <v>1518.6327014218009</v>
      </c>
      <c r="EK301" s="221">
        <f t="shared" si="1781"/>
        <v>1503.0786516853932</v>
      </c>
      <c r="EL301" s="221">
        <f t="shared" si="1781"/>
        <v>1516.9439252336449</v>
      </c>
      <c r="EM301" s="221">
        <f t="shared" si="1781"/>
        <v>1473.7689320388349</v>
      </c>
      <c r="EN301" s="221">
        <f t="shared" si="1781"/>
        <v>1632.8175092478423</v>
      </c>
      <c r="EO301" s="221">
        <f t="shared" si="1781"/>
        <v>1515.5428571428572</v>
      </c>
      <c r="EP301" s="221">
        <f t="shared" si="1781"/>
        <v>1566.7916666666667</v>
      </c>
      <c r="EQ301" s="221">
        <f t="shared" si="1781"/>
        <v>1470.7571428571428</v>
      </c>
      <c r="ER301" s="221">
        <f t="shared" si="1781"/>
        <v>1513.1280148423004</v>
      </c>
      <c r="ES301" s="221">
        <f t="shared" si="1781"/>
        <v>1471.242206235012</v>
      </c>
      <c r="ET301" s="221">
        <f t="shared" si="1781"/>
        <v>1613.9364705882354</v>
      </c>
      <c r="EU301" s="221">
        <f t="shared" si="1782"/>
        <v>1402.6390977443609</v>
      </c>
      <c r="EV301" s="221">
        <f t="shared" si="1782"/>
        <v>1526.1118760757315</v>
      </c>
      <c r="EW301" s="221">
        <f t="shared" si="1782"/>
        <v>1541.102079395085</v>
      </c>
      <c r="EX301" s="221">
        <f t="shared" si="1782"/>
        <v>1502.8166666666666</v>
      </c>
      <c r="EY301" s="221">
        <f t="shared" si="1782"/>
        <v>1502.0116009280744</v>
      </c>
      <c r="EZ301" s="221">
        <f t="shared" si="1782"/>
        <v>1496.4610778443114</v>
      </c>
      <c r="FA301" s="221">
        <f t="shared" si="1782"/>
        <v>1515.2888888888888</v>
      </c>
      <c r="FB301" s="221">
        <f t="shared" si="1782"/>
        <v>1509.5832349468712</v>
      </c>
      <c r="FC301" s="221">
        <f t="shared" si="1782"/>
        <v>1501.9535483870968</v>
      </c>
      <c r="FD301" s="221">
        <f t="shared" si="1782"/>
        <v>1473.8811948404616</v>
      </c>
      <c r="FE301" s="222">
        <f t="shared" si="1783"/>
        <v>1494.7400080878883</v>
      </c>
    </row>
    <row r="302" spans="1:161">
      <c r="A302" s="1" t="s">
        <v>539</v>
      </c>
      <c r="B302" s="2" t="s">
        <v>263</v>
      </c>
      <c r="C302" s="37" t="s">
        <v>542</v>
      </c>
      <c r="D302" s="1">
        <v>5</v>
      </c>
      <c r="E302" s="2" t="s">
        <v>346</v>
      </c>
      <c r="F302" s="4" t="s">
        <v>280</v>
      </c>
      <c r="G302" s="45">
        <v>13.635827778504989</v>
      </c>
      <c r="H302" s="45">
        <v>23.015034336634248</v>
      </c>
      <c r="I302" s="45">
        <v>25.319333026649353</v>
      </c>
      <c r="J302" s="45">
        <v>12.158133663420731</v>
      </c>
      <c r="K302" s="45">
        <v>15.332755695433539</v>
      </c>
      <c r="L302" s="45">
        <v>175.57280162682514</v>
      </c>
      <c r="M302" s="45">
        <v>42.192473291817386</v>
      </c>
      <c r="N302" s="45">
        <v>45.424952420045287</v>
      </c>
      <c r="O302" s="45">
        <v>17.742510540618589</v>
      </c>
      <c r="P302" s="45">
        <v>63.221605404276936</v>
      </c>
      <c r="Q302" s="45">
        <v>46.598574551357146</v>
      </c>
      <c r="R302" s="45">
        <v>30.238335471621962</v>
      </c>
      <c r="S302" s="45">
        <v>40.41187465969066</v>
      </c>
      <c r="T302" s="45">
        <v>21.462532887138526</v>
      </c>
      <c r="U302" s="45">
        <v>31.953703918383184</v>
      </c>
      <c r="V302" s="45">
        <v>77.08261484584061</v>
      </c>
      <c r="W302" s="45">
        <v>45.059808086178151</v>
      </c>
      <c r="X302" s="45">
        <v>21.818010191325452</v>
      </c>
      <c r="Y302" s="45">
        <v>29.993294217589074</v>
      </c>
      <c r="Z302" s="45">
        <v>28.094986918036394</v>
      </c>
      <c r="AA302" s="45">
        <v>33.197602032411346</v>
      </c>
      <c r="AB302" s="45">
        <v>29.997003505504054</v>
      </c>
      <c r="AC302" s="45">
        <v>30.787208502865489</v>
      </c>
      <c r="AD302" s="45">
        <v>28.711428055107302</v>
      </c>
      <c r="AE302" s="45">
        <v>25.475617496811775</v>
      </c>
      <c r="AF302" s="45">
        <v>50.511126613792769</v>
      </c>
      <c r="AG302" s="45">
        <v>34.780232535105853</v>
      </c>
      <c r="AH302" s="45">
        <v>38.297710448055014</v>
      </c>
      <c r="AI302" s="45">
        <v>23.277779452926247</v>
      </c>
      <c r="AJ302" s="45">
        <v>36.733294572175211</v>
      </c>
      <c r="AK302" s="45">
        <v>42.371250574596964</v>
      </c>
      <c r="AL302" s="45">
        <v>33.360802668328127</v>
      </c>
      <c r="AM302" s="45">
        <v>22.767766228939074</v>
      </c>
      <c r="AN302" s="45">
        <v>38.261875947670077</v>
      </c>
      <c r="AO302" s="45">
        <v>14.273329211230747</v>
      </c>
      <c r="AP302" s="45">
        <v>26.026878008297562</v>
      </c>
      <c r="AQ302" s="45">
        <v>25.682868556166259</v>
      </c>
      <c r="AR302" s="45">
        <v>27.161702436067934</v>
      </c>
      <c r="AS302" s="45">
        <v>27.557217801083794</v>
      </c>
      <c r="AT302" s="45">
        <v>28.586415542454926</v>
      </c>
      <c r="AU302" s="45">
        <v>16.651127624284264</v>
      </c>
      <c r="AV302" s="45">
        <v>40.306007379744933</v>
      </c>
      <c r="AW302" s="45">
        <v>54.679707151701763</v>
      </c>
      <c r="AX302" s="45">
        <v>42.316125524137931</v>
      </c>
      <c r="AY302" s="45">
        <v>16.448991848925999</v>
      </c>
      <c r="AZ302" s="45">
        <v>42.900914788347109</v>
      </c>
      <c r="BA302" s="45">
        <v>45.321794814920523</v>
      </c>
      <c r="BB302" s="45">
        <v>30.404932826025618</v>
      </c>
      <c r="BC302" s="45">
        <v>32.13580450533717</v>
      </c>
      <c r="BD302" s="45">
        <v>63.686319815596718</v>
      </c>
      <c r="BE302" s="9">
        <v>1809</v>
      </c>
      <c r="BF302" s="7"/>
      <c r="BG302" s="7">
        <v>87622.909696608403</v>
      </c>
      <c r="BH302" s="7">
        <v>147893.0585000646</v>
      </c>
      <c r="BI302" s="7">
        <v>162700.32647887326</v>
      </c>
      <c r="BJ302" s="7">
        <v>78127.346969617603</v>
      </c>
      <c r="BK302" s="7">
        <v>98527.254048996969</v>
      </c>
      <c r="BL302" s="7">
        <v>1128218.9825232993</v>
      </c>
      <c r="BM302" s="7">
        <v>271125.98788856313</v>
      </c>
      <c r="BN302" s="7">
        <v>291897.68076630484</v>
      </c>
      <c r="BO302" s="7">
        <v>114012.17616890397</v>
      </c>
      <c r="BP302" s="7">
        <v>406257.7726264688</v>
      </c>
      <c r="BQ302" s="7">
        <v>299439.29743236362</v>
      </c>
      <c r="BR302" s="7">
        <v>194309.50444991441</v>
      </c>
      <c r="BS302" s="7">
        <v>259683.98116311221</v>
      </c>
      <c r="BT302" s="7">
        <v>137916.78888719538</v>
      </c>
      <c r="BU302" s="7">
        <v>205332.34640336779</v>
      </c>
      <c r="BV302" s="7">
        <v>495327.68450351153</v>
      </c>
      <c r="BW302" s="7">
        <v>289551.28790241847</v>
      </c>
      <c r="BX302" s="7">
        <v>140201.0620703068</v>
      </c>
      <c r="BY302" s="7">
        <v>192734.88587722211</v>
      </c>
      <c r="BZ302" s="7">
        <v>180536.49119323221</v>
      </c>
      <c r="CA302" s="7">
        <v>213325.55179490882</v>
      </c>
      <c r="CB302" s="7">
        <v>192758.72151120726</v>
      </c>
      <c r="CC302" s="7">
        <v>197836.52553237253</v>
      </c>
      <c r="CD302" s="7">
        <v>184497.70036690519</v>
      </c>
      <c r="CE302" s="7">
        <v>163704.59994422246</v>
      </c>
      <c r="CF302" s="7">
        <v>324581.09312081448</v>
      </c>
      <c r="CG302" s="7">
        <v>223495.42867171278</v>
      </c>
      <c r="CH302" s="7">
        <v>246098.50451959143</v>
      </c>
      <c r="CI302" s="7">
        <v>149581.44089767529</v>
      </c>
      <c r="CJ302" s="7">
        <v>236045.67360629386</v>
      </c>
      <c r="CK302" s="7">
        <v>272274.79865086195</v>
      </c>
      <c r="CL302" s="7">
        <v>214374.26807496537</v>
      </c>
      <c r="CM302" s="7">
        <v>146304.13031591874</v>
      </c>
      <c r="CN302" s="7">
        <v>245868.23443681712</v>
      </c>
      <c r="CO302" s="7">
        <v>91719.450909840991</v>
      </c>
      <c r="CP302" s="7">
        <v>167246.9628137043</v>
      </c>
      <c r="CQ302" s="7">
        <v>165036.3812745038</v>
      </c>
      <c r="CR302" s="7">
        <v>174539.26805334492</v>
      </c>
      <c r="CS302" s="7">
        <v>177080.82311515324</v>
      </c>
      <c r="CT302" s="7">
        <v>183694.37839151674</v>
      </c>
      <c r="CU302" s="7">
        <v>106999.02315203092</v>
      </c>
      <c r="CV302" s="7">
        <v>259003.68516193121</v>
      </c>
      <c r="CW302" s="7">
        <v>351368.11052594968</v>
      </c>
      <c r="CX302" s="7">
        <v>271920.56879427732</v>
      </c>
      <c r="CY302" s="7">
        <v>105700.1122917316</v>
      </c>
      <c r="CZ302" s="7">
        <v>275678.3851675613</v>
      </c>
      <c r="DA302" s="7">
        <v>291234.79695278133</v>
      </c>
      <c r="DB302" s="7">
        <v>195380.04781389094</v>
      </c>
      <c r="DC302" s="7">
        <v>206502.51249416583</v>
      </c>
      <c r="DD302" s="7">
        <v>409243.99609300267</v>
      </c>
      <c r="DE302" s="9">
        <v>11624512</v>
      </c>
      <c r="DF302" s="1"/>
      <c r="DG302" s="221">
        <v>6425.9325594250968</v>
      </c>
      <c r="DH302" s="221">
        <v>6425.9325594250968</v>
      </c>
      <c r="DI302" s="221">
        <v>6425.9325594250968</v>
      </c>
      <c r="DJ302" s="221">
        <v>6425.9325594250968</v>
      </c>
      <c r="DK302" s="221">
        <v>6425.9325594250968</v>
      </c>
      <c r="DL302" s="221">
        <v>6425.9325594250968</v>
      </c>
      <c r="DM302" s="221">
        <v>6425.9325594250968</v>
      </c>
      <c r="DN302" s="221">
        <v>6425.9325594250968</v>
      </c>
      <c r="DO302" s="221">
        <v>6425.9325594250968</v>
      </c>
      <c r="DP302" s="221">
        <v>6425.9325594250968</v>
      </c>
      <c r="DQ302" s="221">
        <v>6425.9325594250968</v>
      </c>
      <c r="DR302" s="221">
        <v>6425.9325594250968</v>
      </c>
      <c r="DS302" s="221">
        <v>6425.9325594250968</v>
      </c>
      <c r="DT302" s="221">
        <v>6425.9325594250968</v>
      </c>
      <c r="DU302" s="221">
        <v>6425.9325594250968</v>
      </c>
      <c r="DV302" s="221">
        <v>6425.9325594250968</v>
      </c>
      <c r="DW302" s="221">
        <v>6425.9325594250968</v>
      </c>
      <c r="DX302" s="221">
        <v>6425.9325594250968</v>
      </c>
      <c r="DY302" s="221">
        <v>6425.9325594250968</v>
      </c>
      <c r="DZ302" s="221">
        <v>6425.9325594250968</v>
      </c>
      <c r="EA302" s="221">
        <v>6425.9325594250968</v>
      </c>
      <c r="EB302" s="221">
        <v>6425.9325594250968</v>
      </c>
      <c r="EC302" s="221">
        <v>6425.9325594250968</v>
      </c>
      <c r="ED302" s="221">
        <v>6425.9325594250968</v>
      </c>
      <c r="EE302" s="221">
        <v>6425.9325594250968</v>
      </c>
      <c r="EF302" s="221">
        <v>6425.9325594250968</v>
      </c>
      <c r="EG302" s="221">
        <v>6425.9325594250968</v>
      </c>
      <c r="EH302" s="221">
        <v>6425.9325594250968</v>
      </c>
      <c r="EI302" s="221">
        <v>6425.9325594250968</v>
      </c>
      <c r="EJ302" s="221">
        <v>6425.9325594250968</v>
      </c>
      <c r="EK302" s="221">
        <v>6425.9325594250968</v>
      </c>
      <c r="EL302" s="221">
        <v>6425.9325594250968</v>
      </c>
      <c r="EM302" s="221">
        <v>6425.9325594250968</v>
      </c>
      <c r="EN302" s="221">
        <v>6425.9325594250968</v>
      </c>
      <c r="EO302" s="221">
        <v>6425.9325594250968</v>
      </c>
      <c r="EP302" s="221">
        <v>6425.9325594250968</v>
      </c>
      <c r="EQ302" s="221">
        <v>6425.9325594250968</v>
      </c>
      <c r="ER302" s="221">
        <v>6425.9325594250968</v>
      </c>
      <c r="ES302" s="221">
        <v>6425.9325594250968</v>
      </c>
      <c r="ET302" s="221">
        <v>6425.9325594250968</v>
      </c>
      <c r="EU302" s="221">
        <v>6425.9325594250968</v>
      </c>
      <c r="EV302" s="221">
        <v>6425.9325594250968</v>
      </c>
      <c r="EW302" s="221">
        <v>6425.9325594250968</v>
      </c>
      <c r="EX302" s="221">
        <v>6425.9325594250968</v>
      </c>
      <c r="EY302" s="221">
        <v>6425.9325594250968</v>
      </c>
      <c r="EZ302" s="221">
        <v>6425.9325594250968</v>
      </c>
      <c r="FA302" s="221">
        <v>6425.9325594250968</v>
      </c>
      <c r="FB302" s="221">
        <v>6425.9325594250968</v>
      </c>
      <c r="FC302" s="221">
        <v>6425.9325594250968</v>
      </c>
      <c r="FD302" s="221">
        <v>6425.9325594250968</v>
      </c>
      <c r="FE302" s="222">
        <v>6425.9325594250968</v>
      </c>
    </row>
    <row r="303" spans="1:161">
      <c r="A303" s="1" t="s">
        <v>539</v>
      </c>
      <c r="B303" s="2" t="s">
        <v>368</v>
      </c>
      <c r="C303" s="37" t="s">
        <v>542</v>
      </c>
      <c r="D303" s="1">
        <v>5</v>
      </c>
      <c r="E303" s="2" t="s">
        <v>346</v>
      </c>
      <c r="F303" s="4" t="s">
        <v>280</v>
      </c>
      <c r="G303" s="45">
        <v>171.94409477914724</v>
      </c>
      <c r="H303" s="45">
        <v>290.21334895133435</v>
      </c>
      <c r="I303" s="45">
        <v>319.2699312719173</v>
      </c>
      <c r="J303" s="45">
        <v>153.31077224781112</v>
      </c>
      <c r="K303" s="45">
        <v>193.34189616834411</v>
      </c>
      <c r="L303" s="45">
        <v>2213.9254714812096</v>
      </c>
      <c r="M303" s="45">
        <v>532.03565962390621</v>
      </c>
      <c r="N303" s="45">
        <v>572.79634585608244</v>
      </c>
      <c r="O303" s="45">
        <v>223.72825204093459</v>
      </c>
      <c r="P303" s="45">
        <v>797.20731944552858</v>
      </c>
      <c r="Q303" s="45">
        <v>587.59540303538301</v>
      </c>
      <c r="R303" s="45">
        <v>381.29721970324414</v>
      </c>
      <c r="S303" s="45">
        <v>509.58279317976985</v>
      </c>
      <c r="T303" s="45">
        <v>270.63672619597395</v>
      </c>
      <c r="U303" s="45">
        <v>402.9275511786837</v>
      </c>
      <c r="V303" s="45">
        <v>971.99089400136552</v>
      </c>
      <c r="W303" s="45">
        <v>568.19197471189045</v>
      </c>
      <c r="X303" s="45">
        <v>275.11919871438636</v>
      </c>
      <c r="Y303" s="45">
        <v>378.2073158636951</v>
      </c>
      <c r="Z303" s="45">
        <v>354.27017500681495</v>
      </c>
      <c r="AA303" s="45">
        <v>418.61276946453029</v>
      </c>
      <c r="AB303" s="45">
        <v>378.25408897957601</v>
      </c>
      <c r="AC303" s="45">
        <v>388.21835995514908</v>
      </c>
      <c r="AD303" s="45">
        <v>362.04333077117337</v>
      </c>
      <c r="AE303" s="45">
        <v>321.24063610822191</v>
      </c>
      <c r="AF303" s="45">
        <v>636.93162475800273</v>
      </c>
      <c r="AG303" s="45">
        <v>438.56931141973445</v>
      </c>
      <c r="AH303" s="45">
        <v>482.92375513022824</v>
      </c>
      <c r="AI303" s="45">
        <v>293.52649369856306</v>
      </c>
      <c r="AJ303" s="45">
        <v>463.19689468540008</v>
      </c>
      <c r="AK303" s="45">
        <v>534.28999273473266</v>
      </c>
      <c r="AL303" s="45">
        <v>420.67068527763007</v>
      </c>
      <c r="AM303" s="45">
        <v>287.09536509028703</v>
      </c>
      <c r="AN303" s="45">
        <v>482.47189178678951</v>
      </c>
      <c r="AO303" s="45">
        <v>179.98281516715565</v>
      </c>
      <c r="AP303" s="45">
        <v>328.19188183929003</v>
      </c>
      <c r="AQ303" s="45">
        <v>323.85401582902625</v>
      </c>
      <c r="AR303" s="45">
        <v>342.50171048598429</v>
      </c>
      <c r="AS303" s="45">
        <v>347.48905210642482</v>
      </c>
      <c r="AT303" s="45">
        <v>360.46695684850158</v>
      </c>
      <c r="AU303" s="45">
        <v>209.96620908653861</v>
      </c>
      <c r="AV303" s="45">
        <v>508.24783545570017</v>
      </c>
      <c r="AW303" s="45">
        <v>689.49629620645044</v>
      </c>
      <c r="AX303" s="45">
        <v>533.59488078004995</v>
      </c>
      <c r="AY303" s="45">
        <v>207.41733171136042</v>
      </c>
      <c r="AZ303" s="45">
        <v>540.9689150010978</v>
      </c>
      <c r="BA303" s="45">
        <v>571.49555639754124</v>
      </c>
      <c r="BB303" s="45">
        <v>383.39796721640153</v>
      </c>
      <c r="BC303" s="45">
        <v>405.22379025497304</v>
      </c>
      <c r="BD303" s="45">
        <v>803.06724229606232</v>
      </c>
      <c r="BE303" s="9">
        <v>22811</v>
      </c>
      <c r="BF303" s="7"/>
      <c r="BG303" s="7">
        <v>487878.61125837581</v>
      </c>
      <c r="BH303" s="7">
        <v>823458.84478837484</v>
      </c>
      <c r="BI303" s="7">
        <v>905904.74122168415</v>
      </c>
      <c r="BJ303" s="7">
        <v>435007.9411059969</v>
      </c>
      <c r="BK303" s="7">
        <v>548593.28505483805</v>
      </c>
      <c r="BL303" s="7">
        <v>6281849.2594535518</v>
      </c>
      <c r="BM303" s="7">
        <v>1509611.7089141514</v>
      </c>
      <c r="BN303" s="7">
        <v>1625267.131791194</v>
      </c>
      <c r="BO303" s="7">
        <v>634812.31527721323</v>
      </c>
      <c r="BP303" s="7">
        <v>2262016.6188066504</v>
      </c>
      <c r="BQ303" s="7">
        <v>1667258.3584968527</v>
      </c>
      <c r="BR303" s="7">
        <v>1081902.5699279741</v>
      </c>
      <c r="BS303" s="7">
        <v>1445903.3663066011</v>
      </c>
      <c r="BT303" s="7">
        <v>767911.63024005259</v>
      </c>
      <c r="BU303" s="7">
        <v>1143277.0305911945</v>
      </c>
      <c r="BV303" s="7">
        <v>2757952.0432514693</v>
      </c>
      <c r="BW303" s="7">
        <v>1612202.5702985071</v>
      </c>
      <c r="BX303" s="7">
        <v>780630.31342656061</v>
      </c>
      <c r="BY303" s="7">
        <v>1073135.1970437968</v>
      </c>
      <c r="BZ303" s="7">
        <v>1005215.3359182891</v>
      </c>
      <c r="CA303" s="7">
        <v>1187782.6736864836</v>
      </c>
      <c r="CB303" s="7">
        <v>1073267.9122897</v>
      </c>
      <c r="CC303" s="7">
        <v>1101540.7918672678</v>
      </c>
      <c r="CD303" s="7">
        <v>1027271.0886574646</v>
      </c>
      <c r="CE303" s="7">
        <v>911496.46997498267</v>
      </c>
      <c r="CF303" s="7">
        <v>1807246.2270519417</v>
      </c>
      <c r="CG303" s="7">
        <v>1244407.880775627</v>
      </c>
      <c r="CH303" s="7">
        <v>1370260.3238525956</v>
      </c>
      <c r="CI303" s="7">
        <v>832859.64718436357</v>
      </c>
      <c r="CJ303" s="7">
        <v>1314286.8210075432</v>
      </c>
      <c r="CK303" s="7">
        <v>1516008.2118521354</v>
      </c>
      <c r="CL303" s="7">
        <v>1193621.8571156755</v>
      </c>
      <c r="CM303" s="7">
        <v>814611.79692663997</v>
      </c>
      <c r="CN303" s="7">
        <v>1368978.195142339</v>
      </c>
      <c r="CO303" s="7">
        <v>510687.88391315017</v>
      </c>
      <c r="CP303" s="7">
        <v>931220.11397767591</v>
      </c>
      <c r="CQ303" s="7">
        <v>918911.7410287197</v>
      </c>
      <c r="CR303" s="7">
        <v>971823.19102118711</v>
      </c>
      <c r="CS303" s="7">
        <v>985974.40282509907</v>
      </c>
      <c r="CT303" s="7">
        <v>1022798.2446135626</v>
      </c>
      <c r="CU303" s="7">
        <v>595763.53949172981</v>
      </c>
      <c r="CV303" s="7">
        <v>1442115.522813957</v>
      </c>
      <c r="CW303" s="7">
        <v>1956394.5821638824</v>
      </c>
      <c r="CX303" s="7">
        <v>1514035.883255708</v>
      </c>
      <c r="CY303" s="7">
        <v>588531.28905784851</v>
      </c>
      <c r="CZ303" s="7">
        <v>1534959.1582292251</v>
      </c>
      <c r="DA303" s="7">
        <v>1621576.2382168157</v>
      </c>
      <c r="DB303" s="7">
        <v>1087863.2851281103</v>
      </c>
      <c r="DC303" s="7">
        <v>1149792.4385968966</v>
      </c>
      <c r="DD303" s="7">
        <v>2278643.7151083392</v>
      </c>
      <c r="DE303" s="9">
        <v>64724520</v>
      </c>
      <c r="DF303" s="1"/>
      <c r="DG303" s="221">
        <v>2837.4258033404935</v>
      </c>
      <c r="DH303" s="221">
        <v>2837.4258033404935</v>
      </c>
      <c r="DI303" s="221">
        <v>2837.4258033404935</v>
      </c>
      <c r="DJ303" s="221">
        <v>2837.4258033404935</v>
      </c>
      <c r="DK303" s="221">
        <v>2837.4258033404935</v>
      </c>
      <c r="DL303" s="221">
        <v>2837.4258033404935</v>
      </c>
      <c r="DM303" s="221">
        <v>2837.4258033404935</v>
      </c>
      <c r="DN303" s="221">
        <v>2837.4258033404935</v>
      </c>
      <c r="DO303" s="221">
        <v>2837.4258033404935</v>
      </c>
      <c r="DP303" s="221">
        <v>2837.4258033404935</v>
      </c>
      <c r="DQ303" s="221">
        <v>2837.4258033404935</v>
      </c>
      <c r="DR303" s="221">
        <v>2837.4258033404935</v>
      </c>
      <c r="DS303" s="221">
        <v>2837.4258033404935</v>
      </c>
      <c r="DT303" s="221">
        <v>2837.4258033404935</v>
      </c>
      <c r="DU303" s="221">
        <v>2837.4258033404935</v>
      </c>
      <c r="DV303" s="221">
        <v>2837.4258033404935</v>
      </c>
      <c r="DW303" s="221">
        <v>2837.4258033404935</v>
      </c>
      <c r="DX303" s="221">
        <v>2837.4258033404935</v>
      </c>
      <c r="DY303" s="221">
        <v>2837.4258033404935</v>
      </c>
      <c r="DZ303" s="221">
        <v>2837.4258033404935</v>
      </c>
      <c r="EA303" s="221">
        <v>2837.4258033404935</v>
      </c>
      <c r="EB303" s="221">
        <v>2837.4258033404935</v>
      </c>
      <c r="EC303" s="221">
        <v>2837.4258033404935</v>
      </c>
      <c r="ED303" s="221">
        <v>2837.4258033404935</v>
      </c>
      <c r="EE303" s="221">
        <v>2837.4258033404935</v>
      </c>
      <c r="EF303" s="221">
        <v>2837.4258033404935</v>
      </c>
      <c r="EG303" s="221">
        <v>2837.4258033404935</v>
      </c>
      <c r="EH303" s="221">
        <v>2837.4258033404935</v>
      </c>
      <c r="EI303" s="221">
        <v>2837.4258033404935</v>
      </c>
      <c r="EJ303" s="221">
        <v>2837.4258033404935</v>
      </c>
      <c r="EK303" s="221">
        <v>2837.4258033404935</v>
      </c>
      <c r="EL303" s="221">
        <v>2837.4258033404935</v>
      </c>
      <c r="EM303" s="221">
        <v>2837.4258033404935</v>
      </c>
      <c r="EN303" s="221">
        <v>2837.4258033404935</v>
      </c>
      <c r="EO303" s="221">
        <v>2837.4258033404935</v>
      </c>
      <c r="EP303" s="221">
        <v>2837.4258033404935</v>
      </c>
      <c r="EQ303" s="221">
        <v>2837.4258033404935</v>
      </c>
      <c r="ER303" s="221">
        <v>2837.4258033404935</v>
      </c>
      <c r="ES303" s="221">
        <v>2837.4258033404935</v>
      </c>
      <c r="ET303" s="221">
        <v>2837.4258033404935</v>
      </c>
      <c r="EU303" s="221">
        <v>2837.4258033404935</v>
      </c>
      <c r="EV303" s="221">
        <v>2837.4258033404935</v>
      </c>
      <c r="EW303" s="221">
        <v>2837.4258033404935</v>
      </c>
      <c r="EX303" s="221">
        <v>2837.4258033404935</v>
      </c>
      <c r="EY303" s="221">
        <v>2837.4258033404935</v>
      </c>
      <c r="EZ303" s="221">
        <v>2837.4258033404935</v>
      </c>
      <c r="FA303" s="221">
        <v>2837.4258033404935</v>
      </c>
      <c r="FB303" s="221">
        <v>2837.4258033404935</v>
      </c>
      <c r="FC303" s="221">
        <v>2837.4258033404935</v>
      </c>
      <c r="FD303" s="221">
        <v>2837.4258033404935</v>
      </c>
      <c r="FE303" s="222">
        <v>2837.4258033404935</v>
      </c>
    </row>
    <row r="304" spans="1:161">
      <c r="A304" s="1" t="s">
        <v>539</v>
      </c>
      <c r="B304" s="2" t="s">
        <v>369</v>
      </c>
      <c r="C304" s="37" t="s">
        <v>542</v>
      </c>
      <c r="D304" s="1">
        <v>5</v>
      </c>
      <c r="E304" s="2" t="s">
        <v>273</v>
      </c>
      <c r="F304" s="4" t="s">
        <v>280</v>
      </c>
      <c r="G304" s="45">
        <v>494.31948584111592</v>
      </c>
      <c r="H304" s="45">
        <v>834.32998162638887</v>
      </c>
      <c r="I304" s="45">
        <v>917.86431208106023</v>
      </c>
      <c r="J304" s="45">
        <v>440.75082781286244</v>
      </c>
      <c r="K304" s="45">
        <v>555.83570246038482</v>
      </c>
      <c r="L304" s="45">
        <v>6364.7809606885385</v>
      </c>
      <c r="M304" s="45">
        <v>1529.5412968513501</v>
      </c>
      <c r="N304" s="45">
        <v>1646.7235791896903</v>
      </c>
      <c r="O304" s="45">
        <v>643.19297885197705</v>
      </c>
      <c r="P304" s="45">
        <v>2291.8793039287325</v>
      </c>
      <c r="Q304" s="45">
        <v>1689.2691655629908</v>
      </c>
      <c r="R304" s="45">
        <v>1096.1856284651724</v>
      </c>
      <c r="S304" s="45">
        <v>1464.9918896118595</v>
      </c>
      <c r="T304" s="45">
        <v>778.0494440053385</v>
      </c>
      <c r="U304" s="45">
        <v>1158.3703423237428</v>
      </c>
      <c r="V304" s="45">
        <v>2794.3619673716867</v>
      </c>
      <c r="W304" s="45">
        <v>1633.4865420030276</v>
      </c>
      <c r="X304" s="45">
        <v>790.93603667049854</v>
      </c>
      <c r="Y304" s="45">
        <v>1087.3025105004278</v>
      </c>
      <c r="Z304" s="45">
        <v>1018.48598512875</v>
      </c>
      <c r="AA304" s="45">
        <v>1203.4635399024344</v>
      </c>
      <c r="AB304" s="45">
        <v>1087.4369778261196</v>
      </c>
      <c r="AC304" s="45">
        <v>1116.0831102318496</v>
      </c>
      <c r="AD304" s="45">
        <v>1040.832913447143</v>
      </c>
      <c r="AE304" s="45">
        <v>923.52986170448844</v>
      </c>
      <c r="AF304" s="45">
        <v>1831.1051255975215</v>
      </c>
      <c r="AG304" s="45">
        <v>1260.8363015034311</v>
      </c>
      <c r="AH304" s="45">
        <v>1388.3502230364841</v>
      </c>
      <c r="AI304" s="45">
        <v>843.85489151102831</v>
      </c>
      <c r="AJ304" s="45">
        <v>1331.6377693469751</v>
      </c>
      <c r="AK304" s="45">
        <v>1536.0222451252043</v>
      </c>
      <c r="AL304" s="45">
        <v>1209.3798110482533</v>
      </c>
      <c r="AM304" s="45">
        <v>825.36613683117503</v>
      </c>
      <c r="AN304" s="45">
        <v>1387.0511679227509</v>
      </c>
      <c r="AO304" s="45">
        <v>517.42988189237212</v>
      </c>
      <c r="AP304" s="45">
        <v>943.51389325933997</v>
      </c>
      <c r="AQ304" s="45">
        <v>931.0430276643599</v>
      </c>
      <c r="AR304" s="45">
        <v>984.65300389988886</v>
      </c>
      <c r="AS304" s="45">
        <v>998.9910371350328</v>
      </c>
      <c r="AT304" s="45">
        <v>1036.3010198223612</v>
      </c>
      <c r="AU304" s="45">
        <v>603.62868903976653</v>
      </c>
      <c r="AV304" s="45">
        <v>1461.154039776834</v>
      </c>
      <c r="AW304" s="45">
        <v>1982.2225070765339</v>
      </c>
      <c r="AX304" s="45">
        <v>1534.0238782462363</v>
      </c>
      <c r="AY304" s="45">
        <v>596.30095990089455</v>
      </c>
      <c r="AZ304" s="45">
        <v>1555.2233780569459</v>
      </c>
      <c r="BA304" s="45">
        <v>1642.9839591861098</v>
      </c>
      <c r="BB304" s="45">
        <v>1102.2250358197534</v>
      </c>
      <c r="BC304" s="45">
        <v>1164.9717654259293</v>
      </c>
      <c r="BD304" s="45">
        <v>2308.725907787185</v>
      </c>
      <c r="BE304" s="9">
        <v>65579</v>
      </c>
      <c r="BF304" s="7"/>
      <c r="BG304" s="7">
        <v>725921.36736362346</v>
      </c>
      <c r="BH304" s="7">
        <v>1225235.8615079268</v>
      </c>
      <c r="BI304" s="7">
        <v>1347908.2568359768</v>
      </c>
      <c r="BJ304" s="7">
        <v>647254.3623242894</v>
      </c>
      <c r="BK304" s="7">
        <v>816259.57445920596</v>
      </c>
      <c r="BL304" s="7">
        <v>9346850.8329004999</v>
      </c>
      <c r="BM304" s="7">
        <v>2246172.2457899284</v>
      </c>
      <c r="BN304" s="7">
        <v>2418257.5571368895</v>
      </c>
      <c r="BO304" s="7">
        <v>944546.06799980102</v>
      </c>
      <c r="BP304" s="7">
        <v>3365685.9698933437</v>
      </c>
      <c r="BQ304" s="7">
        <v>2480736.8870440265</v>
      </c>
      <c r="BR304" s="7">
        <v>1609777.8725954553</v>
      </c>
      <c r="BS304" s="7">
        <v>2151379.7172573521</v>
      </c>
      <c r="BT304" s="7">
        <v>1142586.3888570259</v>
      </c>
      <c r="BU304" s="7">
        <v>1701097.7857413401</v>
      </c>
      <c r="BV304" s="7">
        <v>4103595.1815894139</v>
      </c>
      <c r="BW304" s="7">
        <v>2398818.6144902427</v>
      </c>
      <c r="BX304" s="7">
        <v>1161510.6943640877</v>
      </c>
      <c r="BY304" s="7">
        <v>1596732.776611737</v>
      </c>
      <c r="BZ304" s="7">
        <v>1495673.8711348071</v>
      </c>
      <c r="CA304" s="7">
        <v>1767318.3507458183</v>
      </c>
      <c r="CB304" s="7">
        <v>1596930.2454709015</v>
      </c>
      <c r="CC304" s="7">
        <v>1638997.855996639</v>
      </c>
      <c r="CD304" s="7">
        <v>1528490.9322176042</v>
      </c>
      <c r="CE304" s="7">
        <v>1356228.2677748688</v>
      </c>
      <c r="CF304" s="7">
        <v>2689026.7825443074</v>
      </c>
      <c r="CG304" s="7">
        <v>1851571.7834826561</v>
      </c>
      <c r="CH304" s="7">
        <v>2038829.3829270038</v>
      </c>
      <c r="CI304" s="7">
        <v>1239223.4460671467</v>
      </c>
      <c r="CJ304" s="7">
        <v>1955545.6299938513</v>
      </c>
      <c r="CK304" s="7">
        <v>2255689.6914248378</v>
      </c>
      <c r="CL304" s="7">
        <v>1776006.5529366727</v>
      </c>
      <c r="CM304" s="7">
        <v>1212072.2160175922</v>
      </c>
      <c r="CN304" s="7">
        <v>2036921.6857970045</v>
      </c>
      <c r="CO304" s="7">
        <v>759859.60120301344</v>
      </c>
      <c r="CP304" s="7">
        <v>1385575.3518515793</v>
      </c>
      <c r="CQ304" s="7">
        <v>1367261.5526504172</v>
      </c>
      <c r="CR304" s="7">
        <v>1445989.2345806721</v>
      </c>
      <c r="CS304" s="7">
        <v>1467045.0193301858</v>
      </c>
      <c r="CT304" s="7">
        <v>1521835.7253906869</v>
      </c>
      <c r="CU304" s="7">
        <v>886444.85171782365</v>
      </c>
      <c r="CV304" s="7">
        <v>2145743.7322723833</v>
      </c>
      <c r="CW304" s="7">
        <v>2910946.6933262884</v>
      </c>
      <c r="CX304" s="7">
        <v>2252755.0362902009</v>
      </c>
      <c r="CY304" s="7">
        <v>875683.88576660492</v>
      </c>
      <c r="CZ304" s="7">
        <v>2283887.067963663</v>
      </c>
      <c r="DA304" s="7">
        <v>2412765.8252829439</v>
      </c>
      <c r="DB304" s="7">
        <v>1618646.9035976289</v>
      </c>
      <c r="DC304" s="7">
        <v>1710792.1518793267</v>
      </c>
      <c r="DD304" s="7">
        <v>3390425.6576027046</v>
      </c>
      <c r="DE304" s="9">
        <v>96304513</v>
      </c>
      <c r="DF304" s="1"/>
      <c r="DG304" s="221">
        <v>1468.5267082450175</v>
      </c>
      <c r="DH304" s="221">
        <v>1468.5267082450175</v>
      </c>
      <c r="DI304" s="221">
        <v>1468.5267082450175</v>
      </c>
      <c r="DJ304" s="221">
        <v>1468.5267082450175</v>
      </c>
      <c r="DK304" s="221">
        <v>1468.5267082450175</v>
      </c>
      <c r="DL304" s="221">
        <v>1468.5267082450175</v>
      </c>
      <c r="DM304" s="221">
        <v>1468.5267082450175</v>
      </c>
      <c r="DN304" s="221">
        <v>1468.5267082450175</v>
      </c>
      <c r="DO304" s="221">
        <v>1468.5267082450175</v>
      </c>
      <c r="DP304" s="221">
        <v>1468.5267082450175</v>
      </c>
      <c r="DQ304" s="221">
        <v>1468.5267082450175</v>
      </c>
      <c r="DR304" s="221">
        <v>1468.5267082450175</v>
      </c>
      <c r="DS304" s="221">
        <v>1468.5267082450175</v>
      </c>
      <c r="DT304" s="221">
        <v>1468.5267082450175</v>
      </c>
      <c r="DU304" s="221">
        <v>1468.5267082450175</v>
      </c>
      <c r="DV304" s="221">
        <v>1468.5267082450175</v>
      </c>
      <c r="DW304" s="221">
        <v>1468.5267082450175</v>
      </c>
      <c r="DX304" s="221">
        <v>1468.5267082450175</v>
      </c>
      <c r="DY304" s="221">
        <v>1468.5267082450175</v>
      </c>
      <c r="DZ304" s="221">
        <v>1468.5267082450175</v>
      </c>
      <c r="EA304" s="221">
        <v>1468.5267082450175</v>
      </c>
      <c r="EB304" s="221">
        <v>1468.5267082450175</v>
      </c>
      <c r="EC304" s="221">
        <v>1468.5267082450175</v>
      </c>
      <c r="ED304" s="221">
        <v>1468.5267082450175</v>
      </c>
      <c r="EE304" s="221">
        <v>1468.5267082450175</v>
      </c>
      <c r="EF304" s="221">
        <v>1468.5267082450175</v>
      </c>
      <c r="EG304" s="221">
        <v>1468.5267082450175</v>
      </c>
      <c r="EH304" s="221">
        <v>1468.5267082450175</v>
      </c>
      <c r="EI304" s="221">
        <v>1468.5267082450175</v>
      </c>
      <c r="EJ304" s="221">
        <v>1468.5267082450175</v>
      </c>
      <c r="EK304" s="221">
        <v>1468.5267082450175</v>
      </c>
      <c r="EL304" s="221">
        <v>1468.5267082450175</v>
      </c>
      <c r="EM304" s="221">
        <v>1468.5267082450175</v>
      </c>
      <c r="EN304" s="221">
        <v>1468.5267082450175</v>
      </c>
      <c r="EO304" s="221">
        <v>1468.5267082450175</v>
      </c>
      <c r="EP304" s="221">
        <v>1468.5267082450175</v>
      </c>
      <c r="EQ304" s="221">
        <v>1468.5267082450175</v>
      </c>
      <c r="ER304" s="221">
        <v>1468.5267082450175</v>
      </c>
      <c r="ES304" s="221">
        <v>1468.5267082450175</v>
      </c>
      <c r="ET304" s="221">
        <v>1468.5267082450175</v>
      </c>
      <c r="EU304" s="221">
        <v>1468.5267082450175</v>
      </c>
      <c r="EV304" s="221">
        <v>1468.5267082450175</v>
      </c>
      <c r="EW304" s="221">
        <v>1468.5267082450175</v>
      </c>
      <c r="EX304" s="221">
        <v>1468.5267082450175</v>
      </c>
      <c r="EY304" s="221">
        <v>1468.5267082450175</v>
      </c>
      <c r="EZ304" s="221">
        <v>1468.5267082450175</v>
      </c>
      <c r="FA304" s="221">
        <v>1468.5267082450175</v>
      </c>
      <c r="FB304" s="221">
        <v>1468.5267082450175</v>
      </c>
      <c r="FC304" s="221">
        <v>1468.5267082450175</v>
      </c>
      <c r="FD304" s="221">
        <v>1468.5267082450175</v>
      </c>
      <c r="FE304" s="222">
        <v>1468.5267082450175</v>
      </c>
    </row>
    <row r="305" spans="1:164">
      <c r="A305" s="1" t="s">
        <v>539</v>
      </c>
      <c r="B305" s="2" t="s">
        <v>281</v>
      </c>
      <c r="C305" s="37" t="s">
        <v>542</v>
      </c>
      <c r="D305" s="1">
        <v>5</v>
      </c>
      <c r="E305" s="2" t="s">
        <v>273</v>
      </c>
      <c r="F305" s="4" t="s">
        <v>280</v>
      </c>
      <c r="G305" s="45">
        <v>358.02608825363728</v>
      </c>
      <c r="H305" s="45">
        <v>604.28914536142111</v>
      </c>
      <c r="I305" s="45">
        <v>664.79145292609905</v>
      </c>
      <c r="J305" s="45">
        <v>319.22734040695229</v>
      </c>
      <c r="K305" s="45">
        <v>402.5810998022601</v>
      </c>
      <c r="L305" s="45">
        <v>4609.8883317721011</v>
      </c>
      <c r="M305" s="45">
        <v>1107.8173185956475</v>
      </c>
      <c r="N305" s="45">
        <v>1192.690190007628</v>
      </c>
      <c r="O305" s="45">
        <v>465.85229351973044</v>
      </c>
      <c r="P305" s="45">
        <v>1659.9640625917284</v>
      </c>
      <c r="Q305" s="45">
        <v>1223.5051392418686</v>
      </c>
      <c r="R305" s="45">
        <v>793.946149809247</v>
      </c>
      <c r="S305" s="45">
        <v>1061.0654254678216</v>
      </c>
      <c r="T305" s="45">
        <v>563.52623532766017</v>
      </c>
      <c r="U305" s="45">
        <v>838.98534104014209</v>
      </c>
      <c r="V305" s="45">
        <v>2023.9025832463115</v>
      </c>
      <c r="W305" s="45">
        <v>1183.102858778019</v>
      </c>
      <c r="X305" s="45">
        <v>572.85974633618275</v>
      </c>
      <c r="Y305" s="45">
        <v>787.5122784618502</v>
      </c>
      <c r="Z305" s="45">
        <v>737.66979381023737</v>
      </c>
      <c r="AA305" s="45">
        <v>871.64547603052461</v>
      </c>
      <c r="AB305" s="45">
        <v>787.60967055743686</v>
      </c>
      <c r="AC305" s="45">
        <v>808.35751283876607</v>
      </c>
      <c r="AD305" s="45">
        <v>753.85524382684923</v>
      </c>
      <c r="AE305" s="45">
        <v>668.8949014600596</v>
      </c>
      <c r="AF305" s="45">
        <v>1326.2341948413161</v>
      </c>
      <c r="AG305" s="45">
        <v>913.19946286833169</v>
      </c>
      <c r="AH305" s="45">
        <v>1005.5553416714467</v>
      </c>
      <c r="AI305" s="45">
        <v>611.18785424230464</v>
      </c>
      <c r="AJ305" s="45">
        <v>964.47960314341572</v>
      </c>
      <c r="AK305" s="45">
        <v>1112.5113446761975</v>
      </c>
      <c r="AL305" s="45">
        <v>875.93051733692016</v>
      </c>
      <c r="AM305" s="45">
        <v>597.79680512465632</v>
      </c>
      <c r="AN305" s="45">
        <v>1004.6144610585686</v>
      </c>
      <c r="AO305" s="45">
        <v>374.76450325288539</v>
      </c>
      <c r="AP305" s="45">
        <v>683.368950835124</v>
      </c>
      <c r="AQ305" s="45">
        <v>674.33654294104656</v>
      </c>
      <c r="AR305" s="45">
        <v>713.16521676991147</v>
      </c>
      <c r="AS305" s="45">
        <v>723.54997824394968</v>
      </c>
      <c r="AT305" s="45">
        <v>750.57288051053911</v>
      </c>
      <c r="AU305" s="45">
        <v>437.19663999659201</v>
      </c>
      <c r="AV305" s="45">
        <v>1058.2857447085225</v>
      </c>
      <c r="AW305" s="45">
        <v>1435.6856053314409</v>
      </c>
      <c r="AX305" s="45">
        <v>1111.0639660130742</v>
      </c>
      <c r="AY305" s="45">
        <v>431.88930683551206</v>
      </c>
      <c r="AZ305" s="45">
        <v>1126.4183556488524</v>
      </c>
      <c r="BA305" s="45">
        <v>1189.9816552243819</v>
      </c>
      <c r="BB305" s="45">
        <v>798.32037630135403</v>
      </c>
      <c r="BC305" s="45">
        <v>843.76662471978796</v>
      </c>
      <c r="BD305" s="45">
        <v>1672.1657334798126</v>
      </c>
      <c r="BE305" s="9">
        <v>47497.607345246128</v>
      </c>
      <c r="BF305" s="7"/>
      <c r="BG305" s="7">
        <v>179013.04412681866</v>
      </c>
      <c r="BH305" s="7">
        <v>302144.57268071058</v>
      </c>
      <c r="BI305" s="7">
        <v>332395.72646304953</v>
      </c>
      <c r="BJ305" s="7">
        <v>159613.67020347615</v>
      </c>
      <c r="BK305" s="7">
        <v>201290.54990113006</v>
      </c>
      <c r="BL305" s="7">
        <v>2304944.1658860506</v>
      </c>
      <c r="BM305" s="7">
        <v>553908.65929782379</v>
      </c>
      <c r="BN305" s="7">
        <v>596345.09500381397</v>
      </c>
      <c r="BO305" s="7">
        <v>232926.14675986522</v>
      </c>
      <c r="BP305" s="7">
        <v>829982.03129586426</v>
      </c>
      <c r="BQ305" s="7">
        <v>611752.56962093432</v>
      </c>
      <c r="BR305" s="7">
        <v>396973.0749046235</v>
      </c>
      <c r="BS305" s="7">
        <v>530532.71273391077</v>
      </c>
      <c r="BT305" s="7">
        <v>281763.11766383011</v>
      </c>
      <c r="BU305" s="7">
        <v>419492.67052007106</v>
      </c>
      <c r="BV305" s="7">
        <v>1011951.2916231557</v>
      </c>
      <c r="BW305" s="7">
        <v>591551.42938900949</v>
      </c>
      <c r="BX305" s="7">
        <v>286429.87316809135</v>
      </c>
      <c r="BY305" s="7">
        <v>393756.13923092512</v>
      </c>
      <c r="BZ305" s="7">
        <v>368834.89690511866</v>
      </c>
      <c r="CA305" s="7">
        <v>435822.73801526229</v>
      </c>
      <c r="CB305" s="7">
        <v>393804.83527871844</v>
      </c>
      <c r="CC305" s="7">
        <v>404178.75641938305</v>
      </c>
      <c r="CD305" s="7">
        <v>376927.62191342463</v>
      </c>
      <c r="CE305" s="7">
        <v>334447.45073002978</v>
      </c>
      <c r="CF305" s="7">
        <v>663117.0974206581</v>
      </c>
      <c r="CG305" s="7">
        <v>456599.73143416585</v>
      </c>
      <c r="CH305" s="7">
        <v>502777.67083572334</v>
      </c>
      <c r="CI305" s="7">
        <v>305593.92712115234</v>
      </c>
      <c r="CJ305" s="7">
        <v>482239.80157170788</v>
      </c>
      <c r="CK305" s="7">
        <v>556255.67233809875</v>
      </c>
      <c r="CL305" s="7">
        <v>437965.25866846007</v>
      </c>
      <c r="CM305" s="7">
        <v>298898.40256232815</v>
      </c>
      <c r="CN305" s="7">
        <v>502307.23052928434</v>
      </c>
      <c r="CO305" s="7">
        <v>187382.25162644268</v>
      </c>
      <c r="CP305" s="7">
        <v>341684.475417562</v>
      </c>
      <c r="CQ305" s="7">
        <v>337168.27147052326</v>
      </c>
      <c r="CR305" s="7">
        <v>356582.60838495573</v>
      </c>
      <c r="CS305" s="7">
        <v>361774.98912197485</v>
      </c>
      <c r="CT305" s="7">
        <v>375286.44025526952</v>
      </c>
      <c r="CU305" s="7">
        <v>218598.31999829601</v>
      </c>
      <c r="CV305" s="7">
        <v>529142.87235426123</v>
      </c>
      <c r="CW305" s="7">
        <v>717842.80266572046</v>
      </c>
      <c r="CX305" s="7">
        <v>555531.98300653708</v>
      </c>
      <c r="CY305" s="7">
        <v>215944.65341775602</v>
      </c>
      <c r="CZ305" s="7">
        <v>563209.17782442621</v>
      </c>
      <c r="DA305" s="7">
        <v>594990.82761219097</v>
      </c>
      <c r="DB305" s="7">
        <v>399160.18815067702</v>
      </c>
      <c r="DC305" s="7">
        <v>421883.31235989399</v>
      </c>
      <c r="DD305" s="7">
        <v>836082.86673990625</v>
      </c>
      <c r="DE305" s="9">
        <v>23748803.672623064</v>
      </c>
      <c r="DF305" s="1"/>
      <c r="DG305" s="236">
        <v>500</v>
      </c>
      <c r="DH305" s="236">
        <v>500</v>
      </c>
      <c r="DI305" s="236">
        <v>500</v>
      </c>
      <c r="DJ305" s="236">
        <v>500</v>
      </c>
      <c r="DK305" s="236">
        <v>500</v>
      </c>
      <c r="DL305" s="236">
        <v>500</v>
      </c>
      <c r="DM305" s="236">
        <v>500</v>
      </c>
      <c r="DN305" s="236">
        <v>500</v>
      </c>
      <c r="DO305" s="236">
        <v>500</v>
      </c>
      <c r="DP305" s="236">
        <v>500</v>
      </c>
      <c r="DQ305" s="236">
        <v>500</v>
      </c>
      <c r="DR305" s="236">
        <v>500</v>
      </c>
      <c r="DS305" s="236">
        <v>500</v>
      </c>
      <c r="DT305" s="236">
        <v>500</v>
      </c>
      <c r="DU305" s="236">
        <v>500</v>
      </c>
      <c r="DV305" s="236">
        <v>500</v>
      </c>
      <c r="DW305" s="236">
        <v>500</v>
      </c>
      <c r="DX305" s="236">
        <v>500</v>
      </c>
      <c r="DY305" s="236">
        <v>500</v>
      </c>
      <c r="DZ305" s="236">
        <v>500</v>
      </c>
      <c r="EA305" s="236">
        <v>500</v>
      </c>
      <c r="EB305" s="236">
        <v>500</v>
      </c>
      <c r="EC305" s="236">
        <v>500</v>
      </c>
      <c r="ED305" s="236">
        <v>500</v>
      </c>
      <c r="EE305" s="236">
        <v>500</v>
      </c>
      <c r="EF305" s="236">
        <v>500</v>
      </c>
      <c r="EG305" s="236">
        <v>500</v>
      </c>
      <c r="EH305" s="236">
        <v>500</v>
      </c>
      <c r="EI305" s="236">
        <v>500</v>
      </c>
      <c r="EJ305" s="236">
        <v>500</v>
      </c>
      <c r="EK305" s="236">
        <v>500</v>
      </c>
      <c r="EL305" s="236">
        <v>500</v>
      </c>
      <c r="EM305" s="236">
        <v>500</v>
      </c>
      <c r="EN305" s="236">
        <v>500</v>
      </c>
      <c r="EO305" s="236">
        <v>500</v>
      </c>
      <c r="EP305" s="236">
        <v>500</v>
      </c>
      <c r="EQ305" s="236">
        <v>500</v>
      </c>
      <c r="ER305" s="236">
        <v>500</v>
      </c>
      <c r="ES305" s="236">
        <v>500</v>
      </c>
      <c r="ET305" s="236">
        <v>500</v>
      </c>
      <c r="EU305" s="236">
        <v>500</v>
      </c>
      <c r="EV305" s="236">
        <v>500</v>
      </c>
      <c r="EW305" s="236">
        <v>500</v>
      </c>
      <c r="EX305" s="236">
        <v>500</v>
      </c>
      <c r="EY305" s="236">
        <v>500</v>
      </c>
      <c r="EZ305" s="236">
        <v>500</v>
      </c>
      <c r="FA305" s="236">
        <v>500</v>
      </c>
      <c r="FB305" s="236">
        <v>500</v>
      </c>
      <c r="FC305" s="236">
        <v>500</v>
      </c>
      <c r="FD305" s="236">
        <v>500</v>
      </c>
      <c r="FE305" s="242">
        <v>500</v>
      </c>
    </row>
    <row r="306" spans="1:164">
      <c r="A306" s="1" t="s">
        <v>224</v>
      </c>
      <c r="B306" s="1" t="s">
        <v>225</v>
      </c>
      <c r="C306" s="37" t="s">
        <v>437</v>
      </c>
      <c r="D306" s="1">
        <v>1</v>
      </c>
      <c r="E306" s="1">
        <v>5</v>
      </c>
      <c r="F306" s="1" t="s">
        <v>265</v>
      </c>
      <c r="G306" s="54" t="s">
        <v>228</v>
      </c>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9"/>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9"/>
      <c r="DF306" s="1"/>
      <c r="DG306" s="221">
        <v>56.841125501652542</v>
      </c>
      <c r="DH306" s="221">
        <v>54.11748823803169</v>
      </c>
      <c r="DI306" s="221">
        <v>67.261998510288834</v>
      </c>
      <c r="DJ306" s="221">
        <v>62.169981017432463</v>
      </c>
      <c r="DK306" s="221">
        <v>54.946421318264122</v>
      </c>
      <c r="DL306" s="221">
        <v>84.788012206631706</v>
      </c>
      <c r="DM306" s="221">
        <v>54.709583295340572</v>
      </c>
      <c r="DN306" s="221">
        <v>44.407129298166048</v>
      </c>
      <c r="DO306" s="221">
        <v>49.262308768098869</v>
      </c>
      <c r="DP306" s="221">
        <v>54.709583295340572</v>
      </c>
      <c r="DQ306" s="221">
        <v>57.077963524576099</v>
      </c>
      <c r="DR306" s="221">
        <v>51.157012951487289</v>
      </c>
      <c r="DS306" s="221">
        <v>98.287779513274188</v>
      </c>
      <c r="DT306" s="221">
        <v>70.577730831218574</v>
      </c>
      <c r="DU306" s="221">
        <v>80.406508782545998</v>
      </c>
      <c r="DV306" s="221">
        <v>91.182638825567622</v>
      </c>
      <c r="DW306" s="221">
        <v>89.998448710949859</v>
      </c>
      <c r="DX306" s="221">
        <v>65.130456303976871</v>
      </c>
      <c r="DY306" s="221">
        <v>81.709117908625529</v>
      </c>
      <c r="DZ306" s="221">
        <v>93.551019054803135</v>
      </c>
      <c r="EA306" s="221">
        <v>62.762076074741344</v>
      </c>
      <c r="EB306" s="221">
        <v>67.025160487365284</v>
      </c>
      <c r="EC306" s="221">
        <v>56.72270649019076</v>
      </c>
      <c r="ED306" s="221">
        <v>60.393695845505825</v>
      </c>
      <c r="EE306" s="221">
        <v>65.130456303976871</v>
      </c>
      <c r="EF306" s="221">
        <v>73.064530071915868</v>
      </c>
      <c r="EG306" s="221">
        <v>57.196382536037866</v>
      </c>
      <c r="EH306" s="221">
        <v>62.762076074741344</v>
      </c>
      <c r="EI306" s="221">
        <v>63.946266189359108</v>
      </c>
      <c r="EJ306" s="221">
        <v>69.038283682215479</v>
      </c>
      <c r="EK306" s="221">
        <v>77.44603349600159</v>
      </c>
      <c r="EL306" s="221">
        <v>57.196382536037866</v>
      </c>
      <c r="EM306" s="221">
        <v>121.97158180562941</v>
      </c>
      <c r="EN306" s="221">
        <v>108.94549054483403</v>
      </c>
      <c r="EO306" s="221">
        <v>102.07718788005103</v>
      </c>
      <c r="EP306" s="221">
        <v>54.472745272417015</v>
      </c>
      <c r="EQ306" s="221">
        <v>78.156547564772239</v>
      </c>
      <c r="ER306" s="221">
        <v>63.235752120588451</v>
      </c>
      <c r="ES306" s="221">
        <v>52.104365043181495</v>
      </c>
      <c r="ET306" s="221">
        <v>58.498991662117405</v>
      </c>
      <c r="EU306" s="221">
        <v>58.262153639193855</v>
      </c>
      <c r="EV306" s="221">
        <v>58.735829685040962</v>
      </c>
      <c r="EW306" s="221">
        <v>51.393850974410839</v>
      </c>
      <c r="EX306" s="221">
        <v>70.696149842680356</v>
      </c>
      <c r="EY306" s="221">
        <v>103.85347305197766</v>
      </c>
      <c r="EZ306" s="221">
        <v>104.6824061322101</v>
      </c>
      <c r="FA306" s="221">
        <v>108.70865252191048</v>
      </c>
      <c r="FB306" s="221">
        <v>82.893308023243293</v>
      </c>
      <c r="FC306" s="221">
        <v>121.85316279416764</v>
      </c>
      <c r="FD306" s="221">
        <v>97.695684455965306</v>
      </c>
      <c r="FE306" s="222"/>
      <c r="FF306" s="1" t="s">
        <v>502</v>
      </c>
      <c r="FG306" s="1">
        <v>72.664273813175086</v>
      </c>
      <c r="FH306" s="1">
        <v>65.130456303976871</v>
      </c>
    </row>
    <row r="307" spans="1:164">
      <c r="A307" s="1" t="s">
        <v>119</v>
      </c>
      <c r="B307" s="1" t="s">
        <v>503</v>
      </c>
      <c r="C307" s="37"/>
      <c r="D307" s="1">
        <v>6</v>
      </c>
      <c r="E307" s="2" t="s">
        <v>527</v>
      </c>
      <c r="F307" s="1" t="s">
        <v>361</v>
      </c>
      <c r="G307" s="54" t="s">
        <v>228</v>
      </c>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9"/>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9"/>
      <c r="DF307" s="1"/>
      <c r="DG307" s="221"/>
      <c r="DH307" s="221"/>
      <c r="DI307" s="221"/>
      <c r="DJ307" s="221"/>
      <c r="DK307" s="221"/>
      <c r="DL307" s="221"/>
      <c r="DM307" s="221"/>
      <c r="DN307" s="221"/>
      <c r="DO307" s="221"/>
      <c r="DP307" s="221"/>
      <c r="DQ307" s="221"/>
      <c r="DR307" s="221"/>
      <c r="DS307" s="221"/>
      <c r="DT307" s="221"/>
      <c r="DU307" s="221"/>
      <c r="DV307" s="221"/>
      <c r="DW307" s="221"/>
      <c r="DX307" s="221"/>
      <c r="DY307" s="221"/>
      <c r="DZ307" s="221"/>
      <c r="EA307" s="221"/>
      <c r="EB307" s="221"/>
      <c r="EC307" s="221"/>
      <c r="ED307" s="221"/>
      <c r="EE307" s="221"/>
      <c r="EF307" s="221"/>
      <c r="EG307" s="221"/>
      <c r="EH307" s="221"/>
      <c r="EI307" s="221"/>
      <c r="EJ307" s="221"/>
      <c r="EK307" s="221"/>
      <c r="EL307" s="221"/>
      <c r="EM307" s="221"/>
      <c r="EN307" s="221"/>
      <c r="EO307" s="221"/>
      <c r="EP307" s="221"/>
      <c r="EQ307" s="221"/>
      <c r="ER307" s="221"/>
      <c r="ES307" s="221"/>
      <c r="ET307" s="221"/>
      <c r="EU307" s="221"/>
      <c r="EV307" s="221"/>
      <c r="EW307" s="221"/>
      <c r="EX307" s="221"/>
      <c r="EY307" s="221"/>
      <c r="EZ307" s="221"/>
      <c r="FA307" s="221"/>
      <c r="FB307" s="221"/>
      <c r="FC307" s="221"/>
      <c r="FD307" s="221"/>
      <c r="FE307" s="222"/>
    </row>
    <row r="308" spans="1:164">
      <c r="A308" s="1" t="s">
        <v>119</v>
      </c>
      <c r="B308" s="1" t="s">
        <v>504</v>
      </c>
      <c r="C308" s="37"/>
      <c r="D308" s="1">
        <v>6</v>
      </c>
      <c r="E308" s="2" t="s">
        <v>527</v>
      </c>
      <c r="F308" s="1" t="s">
        <v>361</v>
      </c>
      <c r="G308" s="54" t="s">
        <v>228</v>
      </c>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9"/>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9"/>
      <c r="DF308" s="1"/>
      <c r="DG308" s="221"/>
      <c r="DH308" s="221"/>
      <c r="DI308" s="221"/>
      <c r="DJ308" s="221"/>
      <c r="DK308" s="221"/>
      <c r="DL308" s="221">
        <v>245.11835545713981</v>
      </c>
      <c r="DM308" s="221"/>
      <c r="DN308" s="221"/>
      <c r="DO308" s="221"/>
      <c r="DP308" s="221"/>
      <c r="DQ308" s="221"/>
      <c r="DR308" s="221"/>
      <c r="DS308" s="221"/>
      <c r="DT308" s="221"/>
      <c r="DU308" s="221"/>
      <c r="DV308" s="221">
        <v>185.9110232211157</v>
      </c>
      <c r="DW308" s="221">
        <v>152.45888050776207</v>
      </c>
      <c r="DX308" s="221"/>
      <c r="DY308" s="221">
        <v>121.96710440620967</v>
      </c>
      <c r="DZ308" s="221">
        <v>150.03137988608509</v>
      </c>
      <c r="EA308" s="221"/>
      <c r="EB308" s="221"/>
      <c r="EC308" s="221"/>
      <c r="ED308" s="221"/>
      <c r="EE308" s="221">
        <v>171.70126348446993</v>
      </c>
      <c r="EF308" s="221"/>
      <c r="EG308" s="221"/>
      <c r="EH308" s="221"/>
      <c r="EI308" s="221"/>
      <c r="EJ308" s="221"/>
      <c r="EK308" s="221">
        <v>167.31992089900416</v>
      </c>
      <c r="EL308" s="221"/>
      <c r="EM308" s="221"/>
      <c r="EN308" s="221"/>
      <c r="EO308" s="221"/>
      <c r="EP308" s="221"/>
      <c r="EQ308" s="221"/>
      <c r="ER308" s="221"/>
      <c r="ES308" s="221"/>
      <c r="ET308" s="221"/>
      <c r="EU308" s="221"/>
      <c r="EV308" s="221"/>
      <c r="EW308" s="221">
        <v>131.55869222844558</v>
      </c>
      <c r="EX308" s="221"/>
      <c r="EY308" s="221"/>
      <c r="EZ308" s="221"/>
      <c r="FA308" s="221"/>
      <c r="FB308" s="221"/>
      <c r="FC308" s="221"/>
      <c r="FD308" s="221">
        <v>266.43299506210849</v>
      </c>
      <c r="FE308" s="222"/>
    </row>
    <row r="309" spans="1:164">
      <c r="A309" s="1" t="s">
        <v>119</v>
      </c>
      <c r="B309" s="1" t="s">
        <v>505</v>
      </c>
      <c r="C309" s="37"/>
      <c r="D309" s="1">
        <v>6</v>
      </c>
      <c r="E309" s="2" t="s">
        <v>527</v>
      </c>
      <c r="F309" s="1" t="s">
        <v>361</v>
      </c>
      <c r="G309" s="54" t="s">
        <v>228</v>
      </c>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9"/>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9"/>
      <c r="DF309" s="1"/>
      <c r="DG309" s="221"/>
      <c r="DH309" s="221"/>
      <c r="DI309" s="221"/>
      <c r="DJ309" s="221"/>
      <c r="DK309" s="221"/>
      <c r="DL309" s="221"/>
      <c r="DM309" s="221"/>
      <c r="DN309" s="221"/>
      <c r="DO309" s="221"/>
      <c r="DP309" s="221"/>
      <c r="DQ309" s="221"/>
      <c r="DR309" s="221"/>
      <c r="DS309" s="221"/>
      <c r="DT309" s="221"/>
      <c r="DU309" s="221"/>
      <c r="DV309" s="221"/>
      <c r="DW309" s="221"/>
      <c r="DX309" s="221"/>
      <c r="DY309" s="221"/>
      <c r="DZ309" s="221"/>
      <c r="EA309" s="221"/>
      <c r="EB309" s="221"/>
      <c r="EC309" s="221"/>
      <c r="ED309" s="221"/>
      <c r="EE309" s="221"/>
      <c r="EF309" s="221"/>
      <c r="EG309" s="221"/>
      <c r="EH309" s="221"/>
      <c r="EI309" s="221"/>
      <c r="EJ309" s="221"/>
      <c r="EK309" s="221">
        <v>119.51422921357438</v>
      </c>
      <c r="EL309" s="221"/>
      <c r="EM309" s="221"/>
      <c r="EN309" s="221"/>
      <c r="EO309" s="221"/>
      <c r="EP309" s="221"/>
      <c r="EQ309" s="221"/>
      <c r="ER309" s="221"/>
      <c r="ES309" s="221"/>
      <c r="ET309" s="221"/>
      <c r="EU309" s="221"/>
      <c r="EV309" s="221"/>
      <c r="EW309" s="221">
        <v>100.37928217030397</v>
      </c>
      <c r="EX309" s="221"/>
      <c r="EY309" s="221"/>
      <c r="EZ309" s="221"/>
      <c r="FA309" s="221"/>
      <c r="FB309" s="221"/>
      <c r="FC309" s="221"/>
      <c r="FD309" s="221">
        <v>159.85979703726511</v>
      </c>
      <c r="FE309" s="222"/>
    </row>
    <row r="310" spans="1:164">
      <c r="A310" s="1" t="s">
        <v>119</v>
      </c>
      <c r="B310" s="1" t="s">
        <v>506</v>
      </c>
      <c r="C310" s="37"/>
      <c r="D310" s="1">
        <v>6</v>
      </c>
      <c r="E310" s="2" t="s">
        <v>527</v>
      </c>
      <c r="F310" s="1" t="s">
        <v>361</v>
      </c>
      <c r="G310" s="54" t="s">
        <v>228</v>
      </c>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9"/>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9"/>
      <c r="DF310" s="1"/>
      <c r="DG310" s="221"/>
      <c r="DH310" s="221"/>
      <c r="DI310" s="221"/>
      <c r="DJ310" s="221"/>
      <c r="DK310" s="221"/>
      <c r="DL310" s="221"/>
      <c r="DM310" s="221"/>
      <c r="DN310" s="221"/>
      <c r="DO310" s="221"/>
      <c r="DP310" s="221"/>
      <c r="DQ310" s="221"/>
      <c r="DR310" s="221"/>
      <c r="DS310" s="221">
        <v>120.78295776148919</v>
      </c>
      <c r="DT310" s="221"/>
      <c r="DU310" s="221"/>
      <c r="DV310" s="221">
        <v>146.83418394533979</v>
      </c>
      <c r="DW310" s="221">
        <v>182.06254662577413</v>
      </c>
      <c r="DX310" s="221"/>
      <c r="DY310" s="221">
        <v>115.69112718919111</v>
      </c>
      <c r="DZ310" s="221">
        <v>113.97411455434641</v>
      </c>
      <c r="EA310" s="221"/>
      <c r="EB310" s="221"/>
      <c r="EC310" s="221"/>
      <c r="ED310" s="221"/>
      <c r="EE310" s="221">
        <v>76.969531906831349</v>
      </c>
      <c r="EF310" s="221"/>
      <c r="EG310" s="221"/>
      <c r="EH310" s="221"/>
      <c r="EI310" s="221"/>
      <c r="EJ310" s="221"/>
      <c r="EK310" s="221"/>
      <c r="EL310" s="221"/>
      <c r="EM310" s="221"/>
      <c r="EN310" s="221">
        <v>162.8201636490663</v>
      </c>
      <c r="EO310" s="221">
        <v>224.98786249689164</v>
      </c>
      <c r="EP310" s="221">
        <v>243.7763225931233</v>
      </c>
      <c r="EQ310" s="221"/>
      <c r="ER310" s="221"/>
      <c r="ES310" s="221">
        <v>243.7763225931233</v>
      </c>
      <c r="ET310" s="221"/>
      <c r="EU310" s="221"/>
      <c r="EV310" s="221"/>
      <c r="EW310" s="221">
        <v>108.34941799192413</v>
      </c>
      <c r="EX310" s="221"/>
      <c r="EY310" s="221"/>
      <c r="EZ310" s="221"/>
      <c r="FA310" s="221"/>
      <c r="FB310" s="221"/>
      <c r="FC310" s="221"/>
      <c r="FD310" s="221">
        <v>367.08545986334951</v>
      </c>
      <c r="FE310" s="222"/>
    </row>
    <row r="311" spans="1:164">
      <c r="A311" s="1" t="s">
        <v>119</v>
      </c>
      <c r="B311" s="1" t="s">
        <v>507</v>
      </c>
      <c r="C311" s="37"/>
      <c r="D311" s="1">
        <v>6</v>
      </c>
      <c r="E311" s="2" t="s">
        <v>527</v>
      </c>
      <c r="F311" s="1" t="s">
        <v>361</v>
      </c>
      <c r="G311" s="54" t="s">
        <v>228</v>
      </c>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9"/>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9"/>
      <c r="DF311" s="1"/>
      <c r="DG311" s="221"/>
      <c r="DH311" s="221"/>
      <c r="DI311" s="221"/>
      <c r="DJ311" s="221"/>
      <c r="DK311" s="221"/>
      <c r="DL311" s="221">
        <v>423.33242548757238</v>
      </c>
      <c r="DM311" s="221"/>
      <c r="DN311" s="221"/>
      <c r="DO311" s="221"/>
      <c r="DP311" s="221"/>
      <c r="DQ311" s="221"/>
      <c r="DR311" s="221"/>
      <c r="DS311" s="221"/>
      <c r="DT311" s="221"/>
      <c r="DU311" s="221"/>
      <c r="DV311" s="221">
        <v>376.67704768558536</v>
      </c>
      <c r="DW311" s="221">
        <v>370.63789979751095</v>
      </c>
      <c r="DX311" s="221"/>
      <c r="DY311" s="221">
        <v>355.24399341614469</v>
      </c>
      <c r="DZ311" s="221">
        <v>290.11592795651814</v>
      </c>
      <c r="EA311" s="221"/>
      <c r="EB311" s="221"/>
      <c r="EC311" s="221"/>
      <c r="ED311" s="221"/>
      <c r="EE311" s="221">
        <v>343.40252696893987</v>
      </c>
      <c r="EF311" s="221"/>
      <c r="EG311" s="221"/>
      <c r="EH311" s="221"/>
      <c r="EI311" s="221"/>
      <c r="EJ311" s="221"/>
      <c r="EK311" s="221">
        <v>290.11592795651814</v>
      </c>
      <c r="EL311" s="221"/>
      <c r="EM311" s="221"/>
      <c r="EN311" s="221">
        <v>373.0061930869519</v>
      </c>
      <c r="EO311" s="221">
        <v>296.03666118012057</v>
      </c>
      <c r="EP311" s="221">
        <v>351.9283828109273</v>
      </c>
      <c r="EQ311" s="221"/>
      <c r="ER311" s="221"/>
      <c r="ES311" s="221">
        <v>351.9283828109273</v>
      </c>
      <c r="ET311" s="221"/>
      <c r="EU311" s="221"/>
      <c r="EV311" s="221"/>
      <c r="EW311" s="221">
        <v>304.91776101552415</v>
      </c>
      <c r="EX311" s="221"/>
      <c r="EY311" s="221"/>
      <c r="EZ311" s="221"/>
      <c r="FA311" s="221"/>
      <c r="FB311" s="221"/>
      <c r="FC311" s="221"/>
      <c r="FD311" s="221">
        <v>455.89645821738566</v>
      </c>
      <c r="FE311" s="222"/>
    </row>
    <row r="312" spans="1:164">
      <c r="A312" s="1" t="s">
        <v>119</v>
      </c>
      <c r="B312" s="1" t="s">
        <v>226</v>
      </c>
      <c r="C312" s="37"/>
      <c r="D312" s="1">
        <v>6</v>
      </c>
      <c r="E312" s="2" t="s">
        <v>527</v>
      </c>
      <c r="F312" s="1" t="s">
        <v>361</v>
      </c>
      <c r="G312" s="54" t="s">
        <v>228</v>
      </c>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9"/>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9"/>
      <c r="DF312" s="1"/>
      <c r="DG312" s="221"/>
      <c r="DH312" s="221"/>
      <c r="DI312" s="221"/>
      <c r="DJ312" s="221"/>
      <c r="DK312" s="221"/>
      <c r="DL312" s="221">
        <v>512.14342384160852</v>
      </c>
      <c r="DM312" s="221"/>
      <c r="DN312" s="221"/>
      <c r="DO312" s="221"/>
      <c r="DP312" s="221"/>
      <c r="DQ312" s="221"/>
      <c r="DR312" s="221"/>
      <c r="DS312" s="221"/>
      <c r="DT312" s="221"/>
      <c r="DU312" s="221"/>
      <c r="DV312" s="221">
        <v>391.1236367511753</v>
      </c>
      <c r="DW312" s="221">
        <v>404.58347641771962</v>
      </c>
      <c r="DX312" s="221"/>
      <c r="DY312" s="221">
        <v>289.91853071084324</v>
      </c>
      <c r="DZ312" s="221">
        <v>390.76839275775916</v>
      </c>
      <c r="EA312" s="221"/>
      <c r="EB312" s="221"/>
      <c r="EC312" s="221"/>
      <c r="ED312" s="221"/>
      <c r="EE312" s="221">
        <v>432.21352532297601</v>
      </c>
      <c r="EF312" s="221"/>
      <c r="EG312" s="221"/>
      <c r="EH312" s="221"/>
      <c r="EI312" s="221"/>
      <c r="EJ312" s="221"/>
      <c r="EK312" s="221">
        <v>370.99314379092704</v>
      </c>
      <c r="EL312" s="221"/>
      <c r="EM312" s="221"/>
      <c r="EN312" s="221">
        <v>473.65865788819292</v>
      </c>
      <c r="EO312" s="221">
        <v>355.24399341614469</v>
      </c>
      <c r="EP312" s="221">
        <v>263.4726284503073</v>
      </c>
      <c r="EQ312" s="221"/>
      <c r="ER312" s="221"/>
      <c r="ES312" s="221">
        <v>263.4726284503073</v>
      </c>
      <c r="ET312" s="221"/>
      <c r="EU312" s="221"/>
      <c r="EV312" s="221"/>
      <c r="EW312" s="221">
        <v>378.92692631055434</v>
      </c>
      <c r="EX312" s="221"/>
      <c r="EY312" s="221"/>
      <c r="EZ312" s="221"/>
      <c r="FA312" s="221"/>
      <c r="FB312" s="221"/>
      <c r="FC312" s="221"/>
      <c r="FD312" s="221">
        <v>497.34159078260257</v>
      </c>
      <c r="FE312" s="222"/>
    </row>
    <row r="313" spans="1:164">
      <c r="A313" s="1" t="s">
        <v>119</v>
      </c>
      <c r="B313" s="1" t="s">
        <v>227</v>
      </c>
      <c r="C313" s="37"/>
      <c r="D313" s="1">
        <v>6</v>
      </c>
      <c r="E313" s="2" t="s">
        <v>527</v>
      </c>
      <c r="F313" s="1" t="s">
        <v>361</v>
      </c>
      <c r="G313" s="54" t="s">
        <v>228</v>
      </c>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9"/>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9"/>
      <c r="DF313" s="1"/>
      <c r="DG313" s="221">
        <v>183.24</v>
      </c>
      <c r="DH313" s="221">
        <v>138.91999999999999</v>
      </c>
      <c r="DI313" s="221">
        <v>182.29</v>
      </c>
      <c r="DJ313" s="221">
        <v>202.12</v>
      </c>
      <c r="DK313" s="221">
        <v>168.35</v>
      </c>
      <c r="DL313" s="221">
        <v>366.17</v>
      </c>
      <c r="DM313" s="221">
        <v>155.4</v>
      </c>
      <c r="DN313" s="221">
        <v>122.8</v>
      </c>
      <c r="DO313" s="221">
        <v>318.8</v>
      </c>
      <c r="DP313" s="221">
        <v>226.2</v>
      </c>
      <c r="DQ313" s="221">
        <v>167.9</v>
      </c>
      <c r="DR313" s="221">
        <v>180.8</v>
      </c>
      <c r="DS313" s="221">
        <v>163.47</v>
      </c>
      <c r="DT313" s="221">
        <v>158.1</v>
      </c>
      <c r="DU313" s="221">
        <v>147.5</v>
      </c>
      <c r="DV313" s="221">
        <v>204.45</v>
      </c>
      <c r="DW313" s="221">
        <v>122.8</v>
      </c>
      <c r="DX313" s="221">
        <v>141.56</v>
      </c>
      <c r="DY313" s="221">
        <v>195.5</v>
      </c>
      <c r="DZ313" s="221">
        <v>157.63</v>
      </c>
      <c r="EA313" s="221">
        <v>104</v>
      </c>
      <c r="EB313" s="221">
        <v>114.9</v>
      </c>
      <c r="EC313" s="221">
        <v>258.7</v>
      </c>
      <c r="ED313" s="221">
        <v>92.9</v>
      </c>
      <c r="EE313" s="221">
        <v>113.58</v>
      </c>
      <c r="EF313" s="221">
        <v>162.30000000000001</v>
      </c>
      <c r="EG313" s="221">
        <v>125.9</v>
      </c>
      <c r="EH313" s="221">
        <v>103.8</v>
      </c>
      <c r="EI313" s="221">
        <v>288.3</v>
      </c>
      <c r="EJ313" s="221">
        <v>139.80000000000001</v>
      </c>
      <c r="EK313" s="221">
        <v>213</v>
      </c>
      <c r="EL313" s="221">
        <v>98.3</v>
      </c>
      <c r="EM313" s="221">
        <v>247.11</v>
      </c>
      <c r="EN313" s="221">
        <v>296.76</v>
      </c>
      <c r="EO313" s="221">
        <v>254.77</v>
      </c>
      <c r="EP313" s="221">
        <v>215.52</v>
      </c>
      <c r="EQ313" s="221">
        <v>134</v>
      </c>
      <c r="ER313" s="221">
        <v>171.81</v>
      </c>
      <c r="ES313" s="221">
        <v>259.73</v>
      </c>
      <c r="ET313" s="221">
        <v>125</v>
      </c>
      <c r="EU313" s="221">
        <v>150.6</v>
      </c>
      <c r="EV313" s="221">
        <v>140.1</v>
      </c>
      <c r="EW313" s="221">
        <v>111</v>
      </c>
      <c r="EX313" s="221">
        <v>70.099999999999994</v>
      </c>
      <c r="EY313" s="221">
        <v>179.6</v>
      </c>
      <c r="EZ313" s="221">
        <v>204.9</v>
      </c>
      <c r="FA313" s="221">
        <v>297.7</v>
      </c>
      <c r="FB313" s="221">
        <v>337.2</v>
      </c>
      <c r="FC313" s="221">
        <v>312.8</v>
      </c>
      <c r="FD313" s="221">
        <v>291.10000000000002</v>
      </c>
      <c r="FE313" s="222"/>
    </row>
    <row r="314" spans="1:164">
      <c r="A314" s="49" t="s">
        <v>195</v>
      </c>
      <c r="B314" s="6"/>
      <c r="C314" s="37" t="s">
        <v>464</v>
      </c>
      <c r="D314" s="2" t="s">
        <v>463</v>
      </c>
      <c r="E314" s="2" t="s">
        <v>464</v>
      </c>
      <c r="F314" s="50" t="s">
        <v>326</v>
      </c>
      <c r="G314" s="7">
        <v>74678.639752096613</v>
      </c>
      <c r="H314" s="7">
        <v>275724.00632231211</v>
      </c>
      <c r="I314" s="7">
        <v>285486.95962230029</v>
      </c>
      <c r="J314" s="7">
        <v>74576.12742663578</v>
      </c>
      <c r="K314" s="7">
        <v>206247.30732192926</v>
      </c>
      <c r="L314" s="7">
        <v>368813.91810731252</v>
      </c>
      <c r="M314" s="7">
        <v>577683.39487546764</v>
      </c>
      <c r="N314" s="7">
        <v>446521.94258349354</v>
      </c>
      <c r="O314" s="7">
        <v>197155.50510921807</v>
      </c>
      <c r="P314" s="7">
        <v>655053.43317348033</v>
      </c>
      <c r="Q314" s="7">
        <v>533262.14617381734</v>
      </c>
      <c r="R314" s="7">
        <v>454601.25661005848</v>
      </c>
      <c r="S314" s="7">
        <v>329627.98131880298</v>
      </c>
      <c r="T314" s="7">
        <v>219413.14237304733</v>
      </c>
      <c r="U314" s="7">
        <v>306248.62452417338</v>
      </c>
      <c r="V314" s="7">
        <v>410427.89822080283</v>
      </c>
      <c r="W314" s="7">
        <v>345487.44102936587</v>
      </c>
      <c r="X314" s="7">
        <v>278809.0181142253</v>
      </c>
      <c r="Y314" s="7">
        <v>376996.4492255011</v>
      </c>
      <c r="Z314" s="7">
        <v>247601.06516430047</v>
      </c>
      <c r="AA314" s="7">
        <v>471363.42586483847</v>
      </c>
      <c r="AB314" s="7">
        <v>418175.0441483889</v>
      </c>
      <c r="AC314" s="7">
        <v>374690.50734165782</v>
      </c>
      <c r="AD314" s="7">
        <v>282229.96275182324</v>
      </c>
      <c r="AE314" s="7">
        <v>325549.02293352399</v>
      </c>
      <c r="AF314" s="7">
        <v>472298.02546564594</v>
      </c>
      <c r="AG314" s="7">
        <v>306518.12180862011</v>
      </c>
      <c r="AH314" s="7">
        <v>489400.58934844809</v>
      </c>
      <c r="AI314" s="7">
        <v>266384.94307476003</v>
      </c>
      <c r="AJ314" s="7">
        <v>563290.98952427949</v>
      </c>
      <c r="AK314" s="7">
        <v>464104.91668046929</v>
      </c>
      <c r="AL314" s="7">
        <v>465068.29010751157</v>
      </c>
      <c r="AM314" s="7">
        <v>136380.84627274491</v>
      </c>
      <c r="AN314" s="7">
        <v>271634.81430226704</v>
      </c>
      <c r="AO314" s="7">
        <v>92744.081090103078</v>
      </c>
      <c r="AP314" s="7">
        <v>297844.92247960111</v>
      </c>
      <c r="AQ314" s="7">
        <v>277349.95990134933</v>
      </c>
      <c r="AR314" s="7">
        <v>297510.20975407964</v>
      </c>
      <c r="AS314" s="7">
        <v>315357.73891515483</v>
      </c>
      <c r="AT314" s="7">
        <v>405890.48420220136</v>
      </c>
      <c r="AU314" s="7">
        <v>250332.01807943478</v>
      </c>
      <c r="AV314" s="7">
        <v>605958.01051821222</v>
      </c>
      <c r="AW314" s="7">
        <v>748653.88050900097</v>
      </c>
      <c r="AX314" s="7">
        <v>662144.45085469796</v>
      </c>
      <c r="AY314" s="7">
        <v>141707.2942810845</v>
      </c>
      <c r="AZ314" s="7">
        <v>438579.38733924332</v>
      </c>
      <c r="BA314" s="7">
        <v>511023.78537060763</v>
      </c>
      <c r="BB314" s="7">
        <v>431711.10027987539</v>
      </c>
      <c r="BC314" s="7">
        <v>262122.4691097037</v>
      </c>
      <c r="BD314" s="7">
        <v>574473.70496060001</v>
      </c>
      <c r="BE314" s="9">
        <v>18284909.254318267</v>
      </c>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9"/>
      <c r="DF314" s="1"/>
      <c r="DG314" s="221"/>
      <c r="DH314" s="221"/>
      <c r="DI314" s="221"/>
      <c r="DJ314" s="221"/>
      <c r="DK314" s="221"/>
      <c r="DL314" s="221"/>
      <c r="DM314" s="221"/>
      <c r="DN314" s="221"/>
      <c r="DO314" s="221"/>
      <c r="DP314" s="221"/>
      <c r="DQ314" s="221"/>
      <c r="DR314" s="221"/>
      <c r="DS314" s="221"/>
      <c r="DT314" s="221"/>
      <c r="DU314" s="221"/>
      <c r="DV314" s="221"/>
      <c r="DW314" s="221"/>
      <c r="DX314" s="221"/>
      <c r="DY314" s="221"/>
      <c r="DZ314" s="221"/>
      <c r="EA314" s="221"/>
      <c r="EB314" s="221"/>
      <c r="EC314" s="221"/>
      <c r="ED314" s="221"/>
      <c r="EE314" s="221"/>
      <c r="EF314" s="221"/>
      <c r="EG314" s="221"/>
      <c r="EH314" s="221"/>
      <c r="EI314" s="221"/>
      <c r="EJ314" s="221"/>
      <c r="EK314" s="221"/>
      <c r="EL314" s="221"/>
      <c r="EM314" s="221"/>
      <c r="EN314" s="221"/>
      <c r="EO314" s="221"/>
      <c r="EP314" s="221"/>
      <c r="EQ314" s="221"/>
      <c r="ER314" s="221"/>
      <c r="ES314" s="221"/>
      <c r="ET314" s="221"/>
      <c r="EU314" s="221"/>
      <c r="EV314" s="221"/>
      <c r="EW314" s="221"/>
      <c r="EX314" s="221"/>
      <c r="EY314" s="221"/>
      <c r="EZ314" s="221"/>
      <c r="FA314" s="221"/>
      <c r="FB314" s="221"/>
      <c r="FC314" s="221"/>
      <c r="FD314" s="221"/>
      <c r="FE314" s="222"/>
    </row>
  </sheetData>
  <sheetCalcPr fullCalcOnLoad="1"/>
  <sortState ref="A10:XFD117">
    <sortCondition ref="F10:F117"/>
  </sortState>
  <phoneticPr fontId="4" type="noConversion"/>
  <pageMargins left="0.75" right="0.75" top="1" bottom="1" header="0.5" footer="0.5"/>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FF123"/>
  <sheetViews>
    <sheetView workbookViewId="0">
      <pane xSplit="12160" ySplit="3320" topLeftCell="EY102"/>
      <selection activeCell="C5" sqref="C5:C9"/>
      <selection pane="topRight" activeCell="FF8" sqref="FF8:FF119"/>
      <selection pane="bottomLeft" activeCell="B112" sqref="B112:G115"/>
      <selection pane="bottomRight" activeCell="FF120" sqref="FF120:FF123"/>
    </sheetView>
  </sheetViews>
  <sheetFormatPr baseColWidth="10" defaultRowHeight="15"/>
  <cols>
    <col min="1" max="1" width="4.7109375" style="1" customWidth="1"/>
    <col min="2" max="2" width="16.5703125" style="1" customWidth="1"/>
    <col min="3" max="3" width="11.42578125" style="1" customWidth="1"/>
    <col min="4" max="4" width="13.7109375" style="1" customWidth="1"/>
    <col min="5" max="5" width="7.7109375" style="1" customWidth="1"/>
    <col min="6" max="6" width="8.28515625" style="1" customWidth="1"/>
    <col min="7" max="7" width="13.5703125" style="1" customWidth="1"/>
    <col min="8" max="57" width="12.42578125" style="323" customWidth="1"/>
    <col min="58" max="58" width="12.42578125" style="324" customWidth="1"/>
    <col min="59" max="59" width="3.7109375" style="323" customWidth="1"/>
    <col min="60" max="109" width="12.42578125" style="323" customWidth="1"/>
    <col min="110" max="110" width="14" style="324" customWidth="1"/>
    <col min="111" max="111" width="3.7109375" style="1" customWidth="1"/>
    <col min="112" max="159" width="10.7109375" style="337"/>
    <col min="160" max="160" width="11.42578125" style="337" customWidth="1"/>
    <col min="161" max="161" width="9.42578125" style="337" customWidth="1"/>
    <col min="162" max="162" width="12.42578125" style="338" customWidth="1"/>
    <col min="163" max="16384" width="10.7109375" style="1"/>
  </cols>
  <sheetData>
    <row r="1" spans="1:162" ht="18">
      <c r="B1" s="1" t="s">
        <v>497</v>
      </c>
      <c r="D1" s="3" t="s">
        <v>61</v>
      </c>
      <c r="DA1" s="323" t="s">
        <v>470</v>
      </c>
    </row>
    <row r="2" spans="1:162">
      <c r="B2" s="1" t="s">
        <v>403</v>
      </c>
      <c r="D2" s="37"/>
      <c r="G2" s="4" t="s">
        <v>498</v>
      </c>
    </row>
    <row r="3" spans="1:162">
      <c r="B3" s="16">
        <f>'(3) HH &amp; income data inputs'!A3</f>
        <v>39429</v>
      </c>
      <c r="C3" s="16"/>
      <c r="D3" s="37"/>
      <c r="G3" s="359" t="s">
        <v>103</v>
      </c>
    </row>
    <row r="4" spans="1:162">
      <c r="D4" s="37"/>
    </row>
    <row r="5" spans="1:162" s="346" customFormat="1">
      <c r="C5" s="2" t="s">
        <v>197</v>
      </c>
      <c r="D5" s="347"/>
      <c r="E5" s="348"/>
      <c r="F5" s="349"/>
      <c r="G5" s="349" t="s">
        <v>386</v>
      </c>
      <c r="H5" s="350">
        <v>1</v>
      </c>
      <c r="I5" s="350">
        <v>1</v>
      </c>
      <c r="J5" s="350">
        <v>1</v>
      </c>
      <c r="K5" s="350">
        <v>1</v>
      </c>
      <c r="L5" s="350">
        <v>1</v>
      </c>
      <c r="M5" s="350">
        <v>1</v>
      </c>
      <c r="N5" s="350">
        <v>1</v>
      </c>
      <c r="O5" s="350">
        <v>1</v>
      </c>
      <c r="P5" s="350">
        <v>1</v>
      </c>
      <c r="Q5" s="350">
        <v>1</v>
      </c>
      <c r="R5" s="350">
        <v>1</v>
      </c>
      <c r="S5" s="350">
        <v>1</v>
      </c>
      <c r="T5" s="350">
        <v>1</v>
      </c>
      <c r="U5" s="350">
        <v>1</v>
      </c>
      <c r="V5" s="350">
        <v>1</v>
      </c>
      <c r="W5" s="350">
        <v>1</v>
      </c>
      <c r="X5" s="350">
        <v>1</v>
      </c>
      <c r="Y5" s="350">
        <v>1</v>
      </c>
      <c r="Z5" s="350">
        <v>1</v>
      </c>
      <c r="AA5" s="350">
        <v>1</v>
      </c>
      <c r="AB5" s="350">
        <v>1</v>
      </c>
      <c r="AC5" s="350">
        <v>1</v>
      </c>
      <c r="AD5" s="350">
        <v>1</v>
      </c>
      <c r="AE5" s="350">
        <v>1</v>
      </c>
      <c r="AF5" s="350">
        <v>1</v>
      </c>
      <c r="AG5" s="350">
        <v>1</v>
      </c>
      <c r="AH5" s="350">
        <v>1</v>
      </c>
      <c r="AI5" s="350">
        <v>1</v>
      </c>
      <c r="AJ5" s="350">
        <v>1</v>
      </c>
      <c r="AK5" s="350">
        <v>1</v>
      </c>
      <c r="AL5" s="350">
        <v>1</v>
      </c>
      <c r="AM5" s="350">
        <v>1</v>
      </c>
      <c r="AN5" s="350">
        <v>1</v>
      </c>
      <c r="AO5" s="350">
        <v>1</v>
      </c>
      <c r="AP5" s="350">
        <v>1</v>
      </c>
      <c r="AQ5" s="350">
        <v>1</v>
      </c>
      <c r="AR5" s="350">
        <v>1</v>
      </c>
      <c r="AS5" s="350">
        <v>1</v>
      </c>
      <c r="AT5" s="350">
        <v>1</v>
      </c>
      <c r="AU5" s="350">
        <v>1</v>
      </c>
      <c r="AV5" s="350">
        <v>1</v>
      </c>
      <c r="AW5" s="350">
        <v>1</v>
      </c>
      <c r="AX5" s="350">
        <v>1</v>
      </c>
      <c r="AY5" s="350">
        <v>1</v>
      </c>
      <c r="AZ5" s="350">
        <v>1</v>
      </c>
      <c r="BA5" s="350">
        <v>1</v>
      </c>
      <c r="BB5" s="350">
        <v>1</v>
      </c>
      <c r="BC5" s="350">
        <v>1</v>
      </c>
      <c r="BD5" s="350">
        <v>1</v>
      </c>
      <c r="BE5" s="350">
        <v>1</v>
      </c>
      <c r="BF5" s="351">
        <v>1</v>
      </c>
      <c r="BG5" s="350"/>
      <c r="BH5" s="350">
        <v>2</v>
      </c>
      <c r="BI5" s="350">
        <v>2</v>
      </c>
      <c r="BJ5" s="350">
        <v>2</v>
      </c>
      <c r="BK5" s="350">
        <v>2</v>
      </c>
      <c r="BL5" s="350">
        <v>2</v>
      </c>
      <c r="BM5" s="350">
        <v>2</v>
      </c>
      <c r="BN5" s="350">
        <v>2</v>
      </c>
      <c r="BO5" s="350">
        <v>2</v>
      </c>
      <c r="BP5" s="350">
        <v>2</v>
      </c>
      <c r="BQ5" s="350">
        <v>2</v>
      </c>
      <c r="BR5" s="350">
        <v>2</v>
      </c>
      <c r="BS5" s="350">
        <v>2</v>
      </c>
      <c r="BT5" s="350">
        <v>2</v>
      </c>
      <c r="BU5" s="350">
        <v>2</v>
      </c>
      <c r="BV5" s="350">
        <v>2</v>
      </c>
      <c r="BW5" s="350">
        <v>2</v>
      </c>
      <c r="BX5" s="350">
        <v>2</v>
      </c>
      <c r="BY5" s="350">
        <v>2</v>
      </c>
      <c r="BZ5" s="350">
        <v>2</v>
      </c>
      <c r="CA5" s="350">
        <v>2</v>
      </c>
      <c r="CB5" s="350">
        <v>2</v>
      </c>
      <c r="CC5" s="350">
        <v>2</v>
      </c>
      <c r="CD5" s="350">
        <v>2</v>
      </c>
      <c r="CE5" s="350">
        <v>2</v>
      </c>
      <c r="CF5" s="350">
        <v>2</v>
      </c>
      <c r="CG5" s="350">
        <v>2</v>
      </c>
      <c r="CH5" s="350">
        <v>2</v>
      </c>
      <c r="CI5" s="350">
        <v>2</v>
      </c>
      <c r="CJ5" s="350">
        <v>2</v>
      </c>
      <c r="CK5" s="350">
        <v>2</v>
      </c>
      <c r="CL5" s="350">
        <v>2</v>
      </c>
      <c r="CM5" s="350">
        <v>2</v>
      </c>
      <c r="CN5" s="350">
        <v>2</v>
      </c>
      <c r="CO5" s="350">
        <v>2</v>
      </c>
      <c r="CP5" s="350">
        <v>2</v>
      </c>
      <c r="CQ5" s="350">
        <v>2</v>
      </c>
      <c r="CR5" s="350">
        <v>2</v>
      </c>
      <c r="CS5" s="350">
        <v>2</v>
      </c>
      <c r="CT5" s="350">
        <v>2</v>
      </c>
      <c r="CU5" s="350">
        <v>2</v>
      </c>
      <c r="CV5" s="350">
        <v>2</v>
      </c>
      <c r="CW5" s="350">
        <v>2</v>
      </c>
      <c r="CX5" s="350">
        <v>2</v>
      </c>
      <c r="CY5" s="350">
        <v>2</v>
      </c>
      <c r="CZ5" s="350">
        <v>2</v>
      </c>
      <c r="DA5" s="350">
        <v>2</v>
      </c>
      <c r="DB5" s="350">
        <v>2</v>
      </c>
      <c r="DC5" s="350">
        <v>2</v>
      </c>
      <c r="DD5" s="350">
        <v>2</v>
      </c>
      <c r="DE5" s="350">
        <v>2</v>
      </c>
      <c r="DF5" s="351">
        <v>2</v>
      </c>
      <c r="DG5" s="350"/>
      <c r="DH5" s="350">
        <v>3</v>
      </c>
      <c r="DI5" s="350">
        <v>3</v>
      </c>
      <c r="DJ5" s="350">
        <v>3</v>
      </c>
      <c r="DK5" s="350">
        <v>3</v>
      </c>
      <c r="DL5" s="350">
        <v>3</v>
      </c>
      <c r="DM5" s="350">
        <v>3</v>
      </c>
      <c r="DN5" s="350">
        <v>3</v>
      </c>
      <c r="DO5" s="350">
        <v>3</v>
      </c>
      <c r="DP5" s="350">
        <v>3</v>
      </c>
      <c r="DQ5" s="350">
        <v>3</v>
      </c>
      <c r="DR5" s="350">
        <v>3</v>
      </c>
      <c r="DS5" s="350">
        <v>3</v>
      </c>
      <c r="DT5" s="350">
        <v>3</v>
      </c>
      <c r="DU5" s="350">
        <v>3</v>
      </c>
      <c r="DV5" s="350">
        <v>3</v>
      </c>
      <c r="DW5" s="350">
        <v>3</v>
      </c>
      <c r="DX5" s="350">
        <v>3</v>
      </c>
      <c r="DY5" s="350">
        <v>3</v>
      </c>
      <c r="DZ5" s="350">
        <v>3</v>
      </c>
      <c r="EA5" s="350">
        <v>3</v>
      </c>
      <c r="EB5" s="350">
        <v>3</v>
      </c>
      <c r="EC5" s="350">
        <v>3</v>
      </c>
      <c r="ED5" s="350">
        <v>3</v>
      </c>
      <c r="EE5" s="350">
        <v>3</v>
      </c>
      <c r="EF5" s="350">
        <v>3</v>
      </c>
      <c r="EG5" s="350">
        <v>3</v>
      </c>
      <c r="EH5" s="350">
        <v>3</v>
      </c>
      <c r="EI5" s="350">
        <v>3</v>
      </c>
      <c r="EJ5" s="350">
        <v>3</v>
      </c>
      <c r="EK5" s="350">
        <v>3</v>
      </c>
      <c r="EL5" s="350">
        <v>3</v>
      </c>
      <c r="EM5" s="350">
        <v>3</v>
      </c>
      <c r="EN5" s="350">
        <v>3</v>
      </c>
      <c r="EO5" s="350">
        <v>3</v>
      </c>
      <c r="EP5" s="350">
        <v>3</v>
      </c>
      <c r="EQ5" s="350">
        <v>3</v>
      </c>
      <c r="ER5" s="350">
        <v>3</v>
      </c>
      <c r="ES5" s="350">
        <v>3</v>
      </c>
      <c r="ET5" s="350">
        <v>3</v>
      </c>
      <c r="EU5" s="350">
        <v>3</v>
      </c>
      <c r="EV5" s="350">
        <v>3</v>
      </c>
      <c r="EW5" s="350">
        <v>3</v>
      </c>
      <c r="EX5" s="350">
        <v>3</v>
      </c>
      <c r="EY5" s="350">
        <v>3</v>
      </c>
      <c r="EZ5" s="350">
        <v>3</v>
      </c>
      <c r="FA5" s="350">
        <v>3</v>
      </c>
      <c r="FB5" s="350">
        <v>3</v>
      </c>
      <c r="FC5" s="350">
        <v>3</v>
      </c>
      <c r="FD5" s="350">
        <v>3</v>
      </c>
      <c r="FE5" s="350">
        <v>3</v>
      </c>
      <c r="FF5" s="351">
        <v>3</v>
      </c>
    </row>
    <row r="6" spans="1:162" s="346" customFormat="1">
      <c r="C6" s="2" t="s">
        <v>32</v>
      </c>
      <c r="D6" s="347"/>
      <c r="E6" s="348"/>
      <c r="F6" s="348"/>
      <c r="G6" s="349" t="s">
        <v>387</v>
      </c>
      <c r="H6" s="350">
        <v>1</v>
      </c>
      <c r="I6" s="350">
        <v>7</v>
      </c>
      <c r="J6" s="350">
        <v>26</v>
      </c>
      <c r="K6" s="350">
        <v>27</v>
      </c>
      <c r="L6" s="350">
        <v>34</v>
      </c>
      <c r="M6" s="350">
        <v>37</v>
      </c>
      <c r="N6" s="350">
        <v>10</v>
      </c>
      <c r="O6" s="350">
        <v>14</v>
      </c>
      <c r="P6" s="350">
        <v>28</v>
      </c>
      <c r="Q6" s="350">
        <v>31</v>
      </c>
      <c r="R6" s="350">
        <v>36</v>
      </c>
      <c r="S6" s="350">
        <v>45</v>
      </c>
      <c r="T6" s="350">
        <v>6</v>
      </c>
      <c r="U6" s="350">
        <v>15</v>
      </c>
      <c r="V6" s="350">
        <v>18</v>
      </c>
      <c r="W6" s="350">
        <v>24</v>
      </c>
      <c r="X6" s="350">
        <v>25</v>
      </c>
      <c r="Y6" s="350">
        <v>40</v>
      </c>
      <c r="Z6" s="350">
        <v>43</v>
      </c>
      <c r="AA6" s="350">
        <v>50</v>
      </c>
      <c r="AB6" s="350">
        <v>9</v>
      </c>
      <c r="AC6" s="350">
        <v>20</v>
      </c>
      <c r="AD6" s="350">
        <v>29</v>
      </c>
      <c r="AE6" s="350">
        <v>30</v>
      </c>
      <c r="AF6" s="350">
        <v>35</v>
      </c>
      <c r="AG6" s="350">
        <v>38</v>
      </c>
      <c r="AH6" s="350">
        <v>39</v>
      </c>
      <c r="AI6" s="350">
        <v>42</v>
      </c>
      <c r="AJ6" s="350">
        <v>44</v>
      </c>
      <c r="AK6" s="350">
        <v>33</v>
      </c>
      <c r="AL6" s="350">
        <v>46</v>
      </c>
      <c r="AM6" s="350">
        <v>48</v>
      </c>
      <c r="AN6" s="350">
        <v>19</v>
      </c>
      <c r="AO6" s="350">
        <v>21</v>
      </c>
      <c r="AP6" s="350">
        <v>49</v>
      </c>
      <c r="AQ6" s="350">
        <v>4</v>
      </c>
      <c r="AR6" s="350">
        <v>5</v>
      </c>
      <c r="AS6" s="350">
        <v>11</v>
      </c>
      <c r="AT6" s="350">
        <v>17</v>
      </c>
      <c r="AU6" s="350">
        <v>22</v>
      </c>
      <c r="AV6" s="350">
        <v>23</v>
      </c>
      <c r="AW6" s="350">
        <v>8</v>
      </c>
      <c r="AX6" s="350">
        <v>16</v>
      </c>
      <c r="AY6" s="350">
        <v>32</v>
      </c>
      <c r="AZ6" s="350">
        <v>2</v>
      </c>
      <c r="BA6" s="350">
        <v>3</v>
      </c>
      <c r="BB6" s="350">
        <v>12</v>
      </c>
      <c r="BC6" s="350">
        <v>13</v>
      </c>
      <c r="BD6" s="350">
        <v>41</v>
      </c>
      <c r="BE6" s="350">
        <v>47</v>
      </c>
      <c r="BF6" s="351">
        <v>51</v>
      </c>
      <c r="BG6" s="350"/>
      <c r="BH6" s="350">
        <v>1</v>
      </c>
      <c r="BI6" s="350">
        <v>7</v>
      </c>
      <c r="BJ6" s="350">
        <v>26</v>
      </c>
      <c r="BK6" s="350">
        <v>27</v>
      </c>
      <c r="BL6" s="350">
        <v>34</v>
      </c>
      <c r="BM6" s="350">
        <v>37</v>
      </c>
      <c r="BN6" s="350">
        <v>10</v>
      </c>
      <c r="BO6" s="350">
        <v>14</v>
      </c>
      <c r="BP6" s="350">
        <v>28</v>
      </c>
      <c r="BQ6" s="350">
        <v>31</v>
      </c>
      <c r="BR6" s="350">
        <v>36</v>
      </c>
      <c r="BS6" s="350">
        <v>45</v>
      </c>
      <c r="BT6" s="350">
        <v>6</v>
      </c>
      <c r="BU6" s="350">
        <v>15</v>
      </c>
      <c r="BV6" s="350">
        <v>18</v>
      </c>
      <c r="BW6" s="350">
        <v>24</v>
      </c>
      <c r="BX6" s="350">
        <v>25</v>
      </c>
      <c r="BY6" s="350">
        <v>40</v>
      </c>
      <c r="BZ6" s="350">
        <v>43</v>
      </c>
      <c r="CA6" s="350">
        <v>50</v>
      </c>
      <c r="CB6" s="350">
        <v>9</v>
      </c>
      <c r="CC6" s="350">
        <v>20</v>
      </c>
      <c r="CD6" s="350">
        <v>29</v>
      </c>
      <c r="CE6" s="350">
        <v>30</v>
      </c>
      <c r="CF6" s="350">
        <v>35</v>
      </c>
      <c r="CG6" s="350">
        <v>38</v>
      </c>
      <c r="CH6" s="350">
        <v>39</v>
      </c>
      <c r="CI6" s="350">
        <v>42</v>
      </c>
      <c r="CJ6" s="350">
        <v>44</v>
      </c>
      <c r="CK6" s="350">
        <v>33</v>
      </c>
      <c r="CL6" s="350">
        <v>46</v>
      </c>
      <c r="CM6" s="350">
        <v>48</v>
      </c>
      <c r="CN6" s="350">
        <v>19</v>
      </c>
      <c r="CO6" s="350">
        <v>21</v>
      </c>
      <c r="CP6" s="350">
        <v>49</v>
      </c>
      <c r="CQ6" s="350">
        <v>4</v>
      </c>
      <c r="CR6" s="350">
        <v>5</v>
      </c>
      <c r="CS6" s="350">
        <v>11</v>
      </c>
      <c r="CT6" s="350">
        <v>17</v>
      </c>
      <c r="CU6" s="350">
        <v>22</v>
      </c>
      <c r="CV6" s="350">
        <v>23</v>
      </c>
      <c r="CW6" s="350">
        <v>8</v>
      </c>
      <c r="CX6" s="350">
        <v>16</v>
      </c>
      <c r="CY6" s="350">
        <v>32</v>
      </c>
      <c r="CZ6" s="350">
        <v>2</v>
      </c>
      <c r="DA6" s="350">
        <v>3</v>
      </c>
      <c r="DB6" s="350">
        <v>12</v>
      </c>
      <c r="DC6" s="350">
        <v>13</v>
      </c>
      <c r="DD6" s="350">
        <v>41</v>
      </c>
      <c r="DE6" s="350">
        <v>47</v>
      </c>
      <c r="DF6" s="351">
        <v>51</v>
      </c>
      <c r="DG6" s="350"/>
      <c r="DH6" s="350">
        <v>1</v>
      </c>
      <c r="DI6" s="350">
        <v>7</v>
      </c>
      <c r="DJ6" s="350">
        <v>26</v>
      </c>
      <c r="DK6" s="350">
        <v>27</v>
      </c>
      <c r="DL6" s="350">
        <v>34</v>
      </c>
      <c r="DM6" s="350">
        <v>37</v>
      </c>
      <c r="DN6" s="350">
        <v>10</v>
      </c>
      <c r="DO6" s="350">
        <v>14</v>
      </c>
      <c r="DP6" s="350">
        <v>28</v>
      </c>
      <c r="DQ6" s="350">
        <v>31</v>
      </c>
      <c r="DR6" s="350">
        <v>36</v>
      </c>
      <c r="DS6" s="350">
        <v>45</v>
      </c>
      <c r="DT6" s="350">
        <v>6</v>
      </c>
      <c r="DU6" s="350">
        <v>15</v>
      </c>
      <c r="DV6" s="350">
        <v>18</v>
      </c>
      <c r="DW6" s="350">
        <v>24</v>
      </c>
      <c r="DX6" s="350">
        <v>25</v>
      </c>
      <c r="DY6" s="350">
        <v>40</v>
      </c>
      <c r="DZ6" s="350">
        <v>43</v>
      </c>
      <c r="EA6" s="350">
        <v>50</v>
      </c>
      <c r="EB6" s="350">
        <v>9</v>
      </c>
      <c r="EC6" s="350">
        <v>20</v>
      </c>
      <c r="ED6" s="350">
        <v>29</v>
      </c>
      <c r="EE6" s="350">
        <v>30</v>
      </c>
      <c r="EF6" s="350">
        <v>35</v>
      </c>
      <c r="EG6" s="350">
        <v>38</v>
      </c>
      <c r="EH6" s="350">
        <v>39</v>
      </c>
      <c r="EI6" s="350">
        <v>42</v>
      </c>
      <c r="EJ6" s="350">
        <v>44</v>
      </c>
      <c r="EK6" s="350">
        <v>33</v>
      </c>
      <c r="EL6" s="350">
        <v>46</v>
      </c>
      <c r="EM6" s="350">
        <v>48</v>
      </c>
      <c r="EN6" s="350">
        <v>19</v>
      </c>
      <c r="EO6" s="350">
        <v>21</v>
      </c>
      <c r="EP6" s="350">
        <v>49</v>
      </c>
      <c r="EQ6" s="350">
        <v>4</v>
      </c>
      <c r="ER6" s="350">
        <v>5</v>
      </c>
      <c r="ES6" s="350">
        <v>11</v>
      </c>
      <c r="ET6" s="350">
        <v>17</v>
      </c>
      <c r="EU6" s="350">
        <v>22</v>
      </c>
      <c r="EV6" s="350">
        <v>23</v>
      </c>
      <c r="EW6" s="350">
        <v>8</v>
      </c>
      <c r="EX6" s="350">
        <v>16</v>
      </c>
      <c r="EY6" s="350">
        <v>32</v>
      </c>
      <c r="EZ6" s="350">
        <v>2</v>
      </c>
      <c r="FA6" s="350">
        <v>3</v>
      </c>
      <c r="FB6" s="350">
        <v>12</v>
      </c>
      <c r="FC6" s="350">
        <v>13</v>
      </c>
      <c r="FD6" s="350">
        <v>41</v>
      </c>
      <c r="FE6" s="350">
        <v>47</v>
      </c>
      <c r="FF6" s="351">
        <v>51</v>
      </c>
    </row>
    <row r="7" spans="1:162" s="346" customFormat="1">
      <c r="C7" s="2" t="s">
        <v>33</v>
      </c>
      <c r="D7" s="347"/>
      <c r="E7" s="348"/>
      <c r="F7" s="348"/>
      <c r="G7" s="349" t="s">
        <v>474</v>
      </c>
      <c r="H7" s="350">
        <v>1</v>
      </c>
      <c r="I7" s="350">
        <v>1</v>
      </c>
      <c r="J7" s="350">
        <v>1</v>
      </c>
      <c r="K7" s="350">
        <v>1</v>
      </c>
      <c r="L7" s="350">
        <v>1</v>
      </c>
      <c r="M7" s="350">
        <v>1</v>
      </c>
      <c r="N7" s="350">
        <v>2</v>
      </c>
      <c r="O7" s="350">
        <v>2</v>
      </c>
      <c r="P7" s="350">
        <v>2</v>
      </c>
      <c r="Q7" s="350">
        <v>2</v>
      </c>
      <c r="R7" s="350">
        <v>2</v>
      </c>
      <c r="S7" s="350">
        <v>2</v>
      </c>
      <c r="T7" s="350">
        <v>3</v>
      </c>
      <c r="U7" s="350">
        <v>3</v>
      </c>
      <c r="V7" s="350">
        <v>3</v>
      </c>
      <c r="W7" s="350">
        <v>3</v>
      </c>
      <c r="X7" s="350">
        <v>3</v>
      </c>
      <c r="Y7" s="350">
        <v>3</v>
      </c>
      <c r="Z7" s="350">
        <v>3</v>
      </c>
      <c r="AA7" s="350">
        <v>3</v>
      </c>
      <c r="AB7" s="350">
        <v>4</v>
      </c>
      <c r="AC7" s="350">
        <v>4</v>
      </c>
      <c r="AD7" s="350">
        <v>4</v>
      </c>
      <c r="AE7" s="350">
        <v>4</v>
      </c>
      <c r="AF7" s="350">
        <v>4</v>
      </c>
      <c r="AG7" s="350">
        <v>4</v>
      </c>
      <c r="AH7" s="350">
        <v>4</v>
      </c>
      <c r="AI7" s="350">
        <v>4</v>
      </c>
      <c r="AJ7" s="350">
        <v>4</v>
      </c>
      <c r="AK7" s="350">
        <v>5</v>
      </c>
      <c r="AL7" s="350">
        <v>5</v>
      </c>
      <c r="AM7" s="350">
        <v>5</v>
      </c>
      <c r="AN7" s="350">
        <v>6</v>
      </c>
      <c r="AO7" s="350">
        <v>6</v>
      </c>
      <c r="AP7" s="350">
        <v>6</v>
      </c>
      <c r="AQ7" s="350">
        <v>7</v>
      </c>
      <c r="AR7" s="350">
        <v>7</v>
      </c>
      <c r="AS7" s="350">
        <v>7</v>
      </c>
      <c r="AT7" s="350">
        <v>7</v>
      </c>
      <c r="AU7" s="350">
        <v>7</v>
      </c>
      <c r="AV7" s="350">
        <v>7</v>
      </c>
      <c r="AW7" s="350">
        <v>8</v>
      </c>
      <c r="AX7" s="350">
        <v>8</v>
      </c>
      <c r="AY7" s="350">
        <v>8</v>
      </c>
      <c r="AZ7" s="350">
        <v>9</v>
      </c>
      <c r="BA7" s="350">
        <v>9</v>
      </c>
      <c r="BB7" s="350">
        <v>9</v>
      </c>
      <c r="BC7" s="350">
        <v>9</v>
      </c>
      <c r="BD7" s="350">
        <v>9</v>
      </c>
      <c r="BE7" s="350">
        <v>9</v>
      </c>
      <c r="BF7" s="351">
        <v>10</v>
      </c>
      <c r="BG7" s="350"/>
      <c r="BH7" s="350">
        <v>1</v>
      </c>
      <c r="BI7" s="350">
        <v>1</v>
      </c>
      <c r="BJ7" s="350">
        <v>1</v>
      </c>
      <c r="BK7" s="350">
        <v>1</v>
      </c>
      <c r="BL7" s="350">
        <v>1</v>
      </c>
      <c r="BM7" s="350">
        <v>1</v>
      </c>
      <c r="BN7" s="350">
        <v>2</v>
      </c>
      <c r="BO7" s="350">
        <v>2</v>
      </c>
      <c r="BP7" s="350">
        <v>2</v>
      </c>
      <c r="BQ7" s="350">
        <v>2</v>
      </c>
      <c r="BR7" s="350">
        <v>2</v>
      </c>
      <c r="BS7" s="350">
        <v>2</v>
      </c>
      <c r="BT7" s="350">
        <v>3</v>
      </c>
      <c r="BU7" s="350">
        <v>3</v>
      </c>
      <c r="BV7" s="350">
        <v>3</v>
      </c>
      <c r="BW7" s="350">
        <v>3</v>
      </c>
      <c r="BX7" s="350">
        <v>3</v>
      </c>
      <c r="BY7" s="350">
        <v>3</v>
      </c>
      <c r="BZ7" s="350">
        <v>3</v>
      </c>
      <c r="CA7" s="350">
        <v>3</v>
      </c>
      <c r="CB7" s="350">
        <v>4</v>
      </c>
      <c r="CC7" s="350">
        <v>4</v>
      </c>
      <c r="CD7" s="350">
        <v>4</v>
      </c>
      <c r="CE7" s="350">
        <v>4</v>
      </c>
      <c r="CF7" s="350">
        <v>4</v>
      </c>
      <c r="CG7" s="350">
        <v>4</v>
      </c>
      <c r="CH7" s="350">
        <v>4</v>
      </c>
      <c r="CI7" s="350">
        <v>4</v>
      </c>
      <c r="CJ7" s="350">
        <v>4</v>
      </c>
      <c r="CK7" s="350">
        <v>5</v>
      </c>
      <c r="CL7" s="350">
        <v>5</v>
      </c>
      <c r="CM7" s="350">
        <v>5</v>
      </c>
      <c r="CN7" s="350">
        <v>6</v>
      </c>
      <c r="CO7" s="350">
        <v>6</v>
      </c>
      <c r="CP7" s="350">
        <v>6</v>
      </c>
      <c r="CQ7" s="350">
        <v>7</v>
      </c>
      <c r="CR7" s="350">
        <v>7</v>
      </c>
      <c r="CS7" s="350">
        <v>7</v>
      </c>
      <c r="CT7" s="350">
        <v>7</v>
      </c>
      <c r="CU7" s="350">
        <v>7</v>
      </c>
      <c r="CV7" s="350">
        <v>7</v>
      </c>
      <c r="CW7" s="350">
        <v>8</v>
      </c>
      <c r="CX7" s="350">
        <v>8</v>
      </c>
      <c r="CY7" s="350">
        <v>8</v>
      </c>
      <c r="CZ7" s="350">
        <v>9</v>
      </c>
      <c r="DA7" s="350">
        <v>9</v>
      </c>
      <c r="DB7" s="350">
        <v>9</v>
      </c>
      <c r="DC7" s="350">
        <v>9</v>
      </c>
      <c r="DD7" s="350">
        <v>9</v>
      </c>
      <c r="DE7" s="350">
        <v>9</v>
      </c>
      <c r="DF7" s="351">
        <v>10</v>
      </c>
      <c r="DG7" s="350"/>
      <c r="DH7" s="350">
        <v>1</v>
      </c>
      <c r="DI7" s="350">
        <v>1</v>
      </c>
      <c r="DJ7" s="350">
        <v>1</v>
      </c>
      <c r="DK7" s="350">
        <v>1</v>
      </c>
      <c r="DL7" s="350">
        <v>1</v>
      </c>
      <c r="DM7" s="350">
        <v>1</v>
      </c>
      <c r="DN7" s="350">
        <v>2</v>
      </c>
      <c r="DO7" s="350">
        <v>2</v>
      </c>
      <c r="DP7" s="350">
        <v>2</v>
      </c>
      <c r="DQ7" s="350">
        <v>2</v>
      </c>
      <c r="DR7" s="350">
        <v>2</v>
      </c>
      <c r="DS7" s="350">
        <v>2</v>
      </c>
      <c r="DT7" s="350">
        <v>3</v>
      </c>
      <c r="DU7" s="350">
        <v>3</v>
      </c>
      <c r="DV7" s="350">
        <v>3</v>
      </c>
      <c r="DW7" s="350">
        <v>3</v>
      </c>
      <c r="DX7" s="350">
        <v>3</v>
      </c>
      <c r="DY7" s="350">
        <v>3</v>
      </c>
      <c r="DZ7" s="350">
        <v>3</v>
      </c>
      <c r="EA7" s="350">
        <v>3</v>
      </c>
      <c r="EB7" s="350">
        <v>4</v>
      </c>
      <c r="EC7" s="350">
        <v>4</v>
      </c>
      <c r="ED7" s="350">
        <v>4</v>
      </c>
      <c r="EE7" s="350">
        <v>4</v>
      </c>
      <c r="EF7" s="350">
        <v>4</v>
      </c>
      <c r="EG7" s="350">
        <v>4</v>
      </c>
      <c r="EH7" s="350">
        <v>4</v>
      </c>
      <c r="EI7" s="350">
        <v>4</v>
      </c>
      <c r="EJ7" s="350">
        <v>4</v>
      </c>
      <c r="EK7" s="350">
        <v>5</v>
      </c>
      <c r="EL7" s="350">
        <v>5</v>
      </c>
      <c r="EM7" s="350">
        <v>5</v>
      </c>
      <c r="EN7" s="350">
        <v>6</v>
      </c>
      <c r="EO7" s="350">
        <v>6</v>
      </c>
      <c r="EP7" s="350">
        <v>6</v>
      </c>
      <c r="EQ7" s="350">
        <v>7</v>
      </c>
      <c r="ER7" s="350">
        <v>7</v>
      </c>
      <c r="ES7" s="350">
        <v>7</v>
      </c>
      <c r="ET7" s="350">
        <v>7</v>
      </c>
      <c r="EU7" s="350">
        <v>7</v>
      </c>
      <c r="EV7" s="350">
        <v>7</v>
      </c>
      <c r="EW7" s="350">
        <v>8</v>
      </c>
      <c r="EX7" s="350">
        <v>8</v>
      </c>
      <c r="EY7" s="350">
        <v>8</v>
      </c>
      <c r="EZ7" s="350">
        <v>9</v>
      </c>
      <c r="FA7" s="350">
        <v>9</v>
      </c>
      <c r="FB7" s="350">
        <v>9</v>
      </c>
      <c r="FC7" s="350">
        <v>9</v>
      </c>
      <c r="FD7" s="350">
        <v>9</v>
      </c>
      <c r="FE7" s="350">
        <v>9</v>
      </c>
      <c r="FF7" s="351">
        <v>10</v>
      </c>
    </row>
    <row r="8" spans="1:162">
      <c r="B8" s="1" t="s">
        <v>559</v>
      </c>
      <c r="C8" s="2" t="s">
        <v>383</v>
      </c>
      <c r="D8" s="37"/>
      <c r="E8" s="2" t="s">
        <v>560</v>
      </c>
      <c r="F8" s="2" t="s">
        <v>561</v>
      </c>
      <c r="G8" s="11"/>
      <c r="H8" s="326" t="s">
        <v>379</v>
      </c>
      <c r="I8" s="327"/>
      <c r="J8" s="327"/>
      <c r="K8" s="327"/>
      <c r="L8" s="327"/>
      <c r="M8" s="327"/>
      <c r="N8" s="327"/>
      <c r="O8" s="327"/>
      <c r="P8" s="327"/>
      <c r="Q8" s="327"/>
      <c r="R8" s="327"/>
      <c r="S8" s="327"/>
      <c r="T8" s="328" t="s">
        <v>379</v>
      </c>
      <c r="U8" s="327"/>
      <c r="V8" s="327"/>
      <c r="W8" s="327"/>
      <c r="X8" s="327"/>
      <c r="Y8" s="327"/>
      <c r="Z8" s="327"/>
      <c r="AA8" s="327"/>
      <c r="AB8" s="327"/>
      <c r="AC8" s="327"/>
      <c r="AD8" s="327"/>
      <c r="AE8" s="327"/>
      <c r="AF8" s="327"/>
      <c r="AG8" s="328" t="s">
        <v>379</v>
      </c>
      <c r="AH8" s="327"/>
      <c r="AI8" s="327"/>
      <c r="AJ8" s="327"/>
      <c r="AK8" s="327"/>
      <c r="AL8" s="327"/>
      <c r="AM8" s="327"/>
      <c r="AN8" s="327"/>
      <c r="AO8" s="327"/>
      <c r="AP8" s="327"/>
      <c r="AQ8" s="328" t="s">
        <v>379</v>
      </c>
      <c r="AR8" s="327"/>
      <c r="AS8" s="327"/>
      <c r="AT8" s="327"/>
      <c r="AU8" s="327"/>
      <c r="AV8" s="327"/>
      <c r="AW8" s="327"/>
      <c r="AX8" s="327"/>
      <c r="AY8" s="327"/>
      <c r="AZ8" s="327"/>
      <c r="BA8" s="327"/>
      <c r="BB8" s="327"/>
      <c r="BC8" s="328" t="s">
        <v>379</v>
      </c>
      <c r="BD8" s="327"/>
      <c r="BE8" s="327"/>
      <c r="BF8" s="329"/>
      <c r="BG8" s="325"/>
      <c r="BH8" s="330" t="s">
        <v>382</v>
      </c>
      <c r="BI8" s="331"/>
      <c r="BJ8" s="331"/>
      <c r="BK8" s="331"/>
      <c r="BL8" s="331"/>
      <c r="BM8" s="331"/>
      <c r="BN8" s="331"/>
      <c r="BO8" s="331"/>
      <c r="BP8" s="331"/>
      <c r="BQ8" s="331"/>
      <c r="BR8" s="331"/>
      <c r="BS8" s="331"/>
      <c r="BT8" s="331"/>
      <c r="BU8" s="332" t="s">
        <v>382</v>
      </c>
      <c r="BV8" s="331"/>
      <c r="BW8" s="331"/>
      <c r="BX8" s="331"/>
      <c r="BY8" s="331"/>
      <c r="BZ8" s="331"/>
      <c r="CA8" s="331"/>
      <c r="CB8" s="331"/>
      <c r="CC8" s="331"/>
      <c r="CD8" s="331"/>
      <c r="CE8" s="331"/>
      <c r="CF8" s="331"/>
      <c r="CG8" s="332" t="s">
        <v>382</v>
      </c>
      <c r="CH8" s="331"/>
      <c r="CI8" s="331"/>
      <c r="CJ8" s="331"/>
      <c r="CK8" s="331"/>
      <c r="CL8" s="331"/>
      <c r="CM8" s="331"/>
      <c r="CN8" s="331"/>
      <c r="CO8" s="331"/>
      <c r="CP8" s="331"/>
      <c r="CQ8" s="332" t="s">
        <v>382</v>
      </c>
      <c r="CR8" s="331"/>
      <c r="CS8" s="331"/>
      <c r="CT8" s="331"/>
      <c r="CU8" s="331"/>
      <c r="CV8" s="331"/>
      <c r="CW8" s="331"/>
      <c r="CX8" s="331"/>
      <c r="CY8" s="331"/>
      <c r="CZ8" s="331"/>
      <c r="DA8" s="331"/>
      <c r="DB8" s="331"/>
      <c r="DC8" s="332" t="s">
        <v>382</v>
      </c>
      <c r="DD8" s="331"/>
      <c r="DE8" s="331"/>
      <c r="DF8" s="333"/>
      <c r="DG8" s="313"/>
      <c r="DH8" s="339" t="s">
        <v>407</v>
      </c>
      <c r="DI8" s="340"/>
      <c r="DJ8" s="340"/>
      <c r="DK8" s="340"/>
      <c r="DL8" s="340"/>
      <c r="DM8" s="340"/>
      <c r="DN8" s="340"/>
      <c r="DO8" s="340"/>
      <c r="DP8" s="340"/>
      <c r="DQ8" s="341" t="s">
        <v>407</v>
      </c>
      <c r="DR8" s="340"/>
      <c r="DS8" s="340"/>
      <c r="DT8" s="340"/>
      <c r="DU8" s="340"/>
      <c r="DV8" s="340"/>
      <c r="DW8" s="340"/>
      <c r="DX8" s="340"/>
      <c r="DY8" s="340"/>
      <c r="DZ8" s="340"/>
      <c r="EA8" s="340"/>
      <c r="EB8" s="341" t="s">
        <v>407</v>
      </c>
      <c r="EC8" s="340"/>
      <c r="ED8" s="340"/>
      <c r="EE8" s="340"/>
      <c r="EF8" s="340"/>
      <c r="EG8" s="340"/>
      <c r="EH8" s="340"/>
      <c r="EI8" s="340"/>
      <c r="EJ8" s="340"/>
      <c r="EK8" s="340"/>
      <c r="EL8" s="340"/>
      <c r="EM8" s="341" t="s">
        <v>407</v>
      </c>
      <c r="EN8" s="340"/>
      <c r="EO8" s="340"/>
      <c r="EP8" s="340"/>
      <c r="EQ8" s="340"/>
      <c r="ER8" s="340"/>
      <c r="ES8" s="340"/>
      <c r="ET8" s="340"/>
      <c r="EU8" s="340"/>
      <c r="EV8" s="340"/>
      <c r="EW8" s="341" t="s">
        <v>407</v>
      </c>
      <c r="EX8" s="340"/>
      <c r="EY8" s="340"/>
      <c r="EZ8" s="340"/>
      <c r="FA8" s="340"/>
      <c r="FB8" s="340"/>
      <c r="FC8" s="340"/>
      <c r="FD8" s="341" t="s">
        <v>407</v>
      </c>
      <c r="FE8" s="340"/>
      <c r="FF8" s="342"/>
    </row>
    <row r="9" spans="1:162">
      <c r="B9" s="5" t="s">
        <v>585</v>
      </c>
      <c r="C9" s="6" t="s">
        <v>384</v>
      </c>
      <c r="D9" s="38" t="s">
        <v>564</v>
      </c>
      <c r="E9" s="6" t="s">
        <v>604</v>
      </c>
      <c r="F9" s="6" t="s">
        <v>604</v>
      </c>
      <c r="G9" s="5" t="s">
        <v>605</v>
      </c>
      <c r="H9" s="334" t="s">
        <v>606</v>
      </c>
      <c r="I9" s="334" t="s">
        <v>446</v>
      </c>
      <c r="J9" s="334" t="s">
        <v>325</v>
      </c>
      <c r="K9" s="334" t="s">
        <v>333</v>
      </c>
      <c r="L9" s="334" t="s">
        <v>153</v>
      </c>
      <c r="M9" s="334" t="s">
        <v>154</v>
      </c>
      <c r="N9" s="334" t="s">
        <v>334</v>
      </c>
      <c r="O9" s="334" t="s">
        <v>156</v>
      </c>
      <c r="P9" s="334" t="s">
        <v>230</v>
      </c>
      <c r="Q9" s="334" t="s">
        <v>159</v>
      </c>
      <c r="R9" s="334" t="s">
        <v>516</v>
      </c>
      <c r="S9" s="334" t="s">
        <v>572</v>
      </c>
      <c r="T9" s="334" t="s">
        <v>421</v>
      </c>
      <c r="U9" s="334" t="s">
        <v>573</v>
      </c>
      <c r="V9" s="334" t="s">
        <v>574</v>
      </c>
      <c r="W9" s="334" t="s">
        <v>575</v>
      </c>
      <c r="X9" s="334" t="s">
        <v>252</v>
      </c>
      <c r="Y9" s="334" t="s">
        <v>576</v>
      </c>
      <c r="Z9" s="334" t="s">
        <v>445</v>
      </c>
      <c r="AA9" s="334" t="s">
        <v>631</v>
      </c>
      <c r="AB9" s="334" t="s">
        <v>535</v>
      </c>
      <c r="AC9" s="334" t="s">
        <v>632</v>
      </c>
      <c r="AD9" s="334" t="s">
        <v>633</v>
      </c>
      <c r="AE9" s="334" t="s">
        <v>634</v>
      </c>
      <c r="AF9" s="334" t="s">
        <v>332</v>
      </c>
      <c r="AG9" s="334" t="s">
        <v>461</v>
      </c>
      <c r="AH9" s="334" t="s">
        <v>635</v>
      </c>
      <c r="AI9" s="334" t="s">
        <v>353</v>
      </c>
      <c r="AJ9" s="334" t="s">
        <v>388</v>
      </c>
      <c r="AK9" s="334" t="s">
        <v>389</v>
      </c>
      <c r="AL9" s="334" t="s">
        <v>354</v>
      </c>
      <c r="AM9" s="334" t="s">
        <v>355</v>
      </c>
      <c r="AN9" s="334" t="s">
        <v>356</v>
      </c>
      <c r="AO9" s="334" t="s">
        <v>268</v>
      </c>
      <c r="AP9" s="334" t="s">
        <v>269</v>
      </c>
      <c r="AQ9" s="334" t="s">
        <v>390</v>
      </c>
      <c r="AR9" s="334" t="s">
        <v>405</v>
      </c>
      <c r="AS9" s="334" t="s">
        <v>555</v>
      </c>
      <c r="AT9" s="334" t="s">
        <v>696</v>
      </c>
      <c r="AU9" s="334" t="s">
        <v>697</v>
      </c>
      <c r="AV9" s="334" t="s">
        <v>234</v>
      </c>
      <c r="AW9" s="334" t="s">
        <v>698</v>
      </c>
      <c r="AX9" s="334" t="s">
        <v>236</v>
      </c>
      <c r="AY9" s="334" t="s">
        <v>586</v>
      </c>
      <c r="AZ9" s="334" t="s">
        <v>238</v>
      </c>
      <c r="BA9" s="334" t="s">
        <v>587</v>
      </c>
      <c r="BB9" s="335" t="s">
        <v>517</v>
      </c>
      <c r="BC9" s="334" t="s">
        <v>241</v>
      </c>
      <c r="BD9" s="334" t="s">
        <v>518</v>
      </c>
      <c r="BE9" s="334" t="s">
        <v>425</v>
      </c>
      <c r="BF9" s="336" t="s">
        <v>29</v>
      </c>
      <c r="BH9" s="334" t="s">
        <v>562</v>
      </c>
      <c r="BI9" s="334" t="s">
        <v>563</v>
      </c>
      <c r="BJ9" s="334" t="s">
        <v>325</v>
      </c>
      <c r="BK9" s="334" t="s">
        <v>333</v>
      </c>
      <c r="BL9" s="334" t="s">
        <v>153</v>
      </c>
      <c r="BM9" s="334" t="s">
        <v>154</v>
      </c>
      <c r="BN9" s="334" t="s">
        <v>334</v>
      </c>
      <c r="BO9" s="334" t="s">
        <v>156</v>
      </c>
      <c r="BP9" s="334" t="s">
        <v>230</v>
      </c>
      <c r="BQ9" s="334" t="s">
        <v>159</v>
      </c>
      <c r="BR9" s="334" t="s">
        <v>516</v>
      </c>
      <c r="BS9" s="334" t="s">
        <v>572</v>
      </c>
      <c r="BT9" s="334" t="s">
        <v>421</v>
      </c>
      <c r="BU9" s="334" t="s">
        <v>573</v>
      </c>
      <c r="BV9" s="334" t="s">
        <v>574</v>
      </c>
      <c r="BW9" s="334" t="s">
        <v>575</v>
      </c>
      <c r="BX9" s="334" t="s">
        <v>252</v>
      </c>
      <c r="BY9" s="334" t="s">
        <v>576</v>
      </c>
      <c r="BZ9" s="334" t="s">
        <v>445</v>
      </c>
      <c r="CA9" s="334" t="s">
        <v>631</v>
      </c>
      <c r="CB9" s="334" t="s">
        <v>535</v>
      </c>
      <c r="CC9" s="334" t="s">
        <v>632</v>
      </c>
      <c r="CD9" s="334" t="s">
        <v>633</v>
      </c>
      <c r="CE9" s="334" t="s">
        <v>634</v>
      </c>
      <c r="CF9" s="334" t="s">
        <v>332</v>
      </c>
      <c r="CG9" s="334" t="s">
        <v>461</v>
      </c>
      <c r="CH9" s="334" t="s">
        <v>635</v>
      </c>
      <c r="CI9" s="334" t="s">
        <v>353</v>
      </c>
      <c r="CJ9" s="334" t="s">
        <v>388</v>
      </c>
      <c r="CK9" s="334" t="s">
        <v>389</v>
      </c>
      <c r="CL9" s="334" t="s">
        <v>354</v>
      </c>
      <c r="CM9" s="334" t="s">
        <v>355</v>
      </c>
      <c r="CN9" s="334" t="s">
        <v>356</v>
      </c>
      <c r="CO9" s="334" t="s">
        <v>268</v>
      </c>
      <c r="CP9" s="334" t="s">
        <v>269</v>
      </c>
      <c r="CQ9" s="334" t="s">
        <v>390</v>
      </c>
      <c r="CR9" s="334" t="s">
        <v>405</v>
      </c>
      <c r="CS9" s="334" t="s">
        <v>555</v>
      </c>
      <c r="CT9" s="334" t="s">
        <v>696</v>
      </c>
      <c r="CU9" s="334" t="s">
        <v>697</v>
      </c>
      <c r="CV9" s="334" t="s">
        <v>234</v>
      </c>
      <c r="CW9" s="334" t="s">
        <v>698</v>
      </c>
      <c r="CX9" s="334" t="s">
        <v>236</v>
      </c>
      <c r="CY9" s="334" t="s">
        <v>586</v>
      </c>
      <c r="CZ9" s="334" t="s">
        <v>238</v>
      </c>
      <c r="DA9" s="334" t="s">
        <v>587</v>
      </c>
      <c r="DB9" s="335" t="s">
        <v>517</v>
      </c>
      <c r="DC9" s="334" t="s">
        <v>241</v>
      </c>
      <c r="DD9" s="334" t="s">
        <v>518</v>
      </c>
      <c r="DE9" s="334" t="s">
        <v>425</v>
      </c>
      <c r="DF9" s="336" t="s">
        <v>29</v>
      </c>
      <c r="DG9" s="313"/>
      <c r="DH9" s="343" t="s">
        <v>562</v>
      </c>
      <c r="DI9" s="343" t="s">
        <v>563</v>
      </c>
      <c r="DJ9" s="343" t="s">
        <v>325</v>
      </c>
      <c r="DK9" s="343" t="s">
        <v>333</v>
      </c>
      <c r="DL9" s="343" t="s">
        <v>153</v>
      </c>
      <c r="DM9" s="343" t="s">
        <v>154</v>
      </c>
      <c r="DN9" s="343" t="s">
        <v>334</v>
      </c>
      <c r="DO9" s="343" t="s">
        <v>156</v>
      </c>
      <c r="DP9" s="343" t="s">
        <v>230</v>
      </c>
      <c r="DQ9" s="343" t="s">
        <v>159</v>
      </c>
      <c r="DR9" s="343" t="s">
        <v>516</v>
      </c>
      <c r="DS9" s="343" t="s">
        <v>572</v>
      </c>
      <c r="DT9" s="343" t="s">
        <v>421</v>
      </c>
      <c r="DU9" s="343" t="s">
        <v>573</v>
      </c>
      <c r="DV9" s="343" t="s">
        <v>574</v>
      </c>
      <c r="DW9" s="343" t="s">
        <v>575</v>
      </c>
      <c r="DX9" s="343" t="s">
        <v>252</v>
      </c>
      <c r="DY9" s="343" t="s">
        <v>576</v>
      </c>
      <c r="DZ9" s="343" t="s">
        <v>445</v>
      </c>
      <c r="EA9" s="343" t="s">
        <v>631</v>
      </c>
      <c r="EB9" s="343" t="s">
        <v>535</v>
      </c>
      <c r="EC9" s="343" t="s">
        <v>632</v>
      </c>
      <c r="ED9" s="343" t="s">
        <v>633</v>
      </c>
      <c r="EE9" s="343" t="s">
        <v>634</v>
      </c>
      <c r="EF9" s="343" t="s">
        <v>332</v>
      </c>
      <c r="EG9" s="343" t="s">
        <v>461</v>
      </c>
      <c r="EH9" s="343" t="s">
        <v>635</v>
      </c>
      <c r="EI9" s="343" t="s">
        <v>353</v>
      </c>
      <c r="EJ9" s="343" t="s">
        <v>388</v>
      </c>
      <c r="EK9" s="343" t="s">
        <v>389</v>
      </c>
      <c r="EL9" s="343" t="s">
        <v>354</v>
      </c>
      <c r="EM9" s="343" t="s">
        <v>355</v>
      </c>
      <c r="EN9" s="343" t="s">
        <v>356</v>
      </c>
      <c r="EO9" s="343" t="s">
        <v>268</v>
      </c>
      <c r="EP9" s="343" t="s">
        <v>269</v>
      </c>
      <c r="EQ9" s="343" t="s">
        <v>390</v>
      </c>
      <c r="ER9" s="343" t="s">
        <v>405</v>
      </c>
      <c r="ES9" s="343" t="s">
        <v>555</v>
      </c>
      <c r="ET9" s="343" t="s">
        <v>696</v>
      </c>
      <c r="EU9" s="343" t="s">
        <v>697</v>
      </c>
      <c r="EV9" s="343" t="s">
        <v>234</v>
      </c>
      <c r="EW9" s="343" t="s">
        <v>698</v>
      </c>
      <c r="EX9" s="343" t="s">
        <v>236</v>
      </c>
      <c r="EY9" s="343" t="s">
        <v>586</v>
      </c>
      <c r="EZ9" s="343" t="s">
        <v>238</v>
      </c>
      <c r="FA9" s="343" t="s">
        <v>587</v>
      </c>
      <c r="FB9" s="344" t="s">
        <v>517</v>
      </c>
      <c r="FC9" s="343" t="s">
        <v>241</v>
      </c>
      <c r="FD9" s="343" t="s">
        <v>518</v>
      </c>
      <c r="FE9" s="343" t="s">
        <v>425</v>
      </c>
      <c r="FF9" s="345" t="s">
        <v>29</v>
      </c>
    </row>
    <row r="10" spans="1:162">
      <c r="A10" s="69"/>
      <c r="B10" s="106" t="s">
        <v>385</v>
      </c>
      <c r="DG10" s="313"/>
    </row>
    <row r="11" spans="1:162">
      <c r="A11" s="69"/>
      <c r="B11" s="1" t="str">
        <f>'(5) Middle (M) details'!A63</f>
        <v>Estim. full income</v>
      </c>
      <c r="C11" s="1" t="str">
        <f>'(5) Middle (M) details'!B63</f>
        <v>land 50k-up</v>
      </c>
      <c r="D11" s="37" t="str">
        <f>'(5) Middle (M) details'!C63</f>
        <v>Agric</v>
      </c>
      <c r="E11" s="1">
        <f>'(5) Middle (M) details'!D63</f>
        <v>1</v>
      </c>
      <c r="F11" s="1">
        <f>'(5) Middle (M) details'!E63</f>
        <v>1</v>
      </c>
      <c r="G11" s="69" t="str">
        <f>'(5) Middle (M) details'!F63</f>
        <v>Nobility</v>
      </c>
      <c r="H11" s="323">
        <f>'(5) Middle (M) details'!G63</f>
        <v>0</v>
      </c>
      <c r="I11" s="323">
        <f>'(5) Middle (M) details'!H63</f>
        <v>0</v>
      </c>
      <c r="J11" s="323">
        <f>'(5) Middle (M) details'!I63</f>
        <v>3.208333333333333</v>
      </c>
      <c r="K11" s="323">
        <f>'(5) Middle (M) details'!J63</f>
        <v>0.2</v>
      </c>
      <c r="L11" s="323">
        <f>'(5) Middle (M) details'!K63</f>
        <v>0.66666666666666663</v>
      </c>
      <c r="M11" s="323">
        <f>'(5) Middle (M) details'!L63</f>
        <v>4.1739130434782608</v>
      </c>
      <c r="N11" s="323">
        <f>'(5) Middle (M) details'!M63</f>
        <v>1.25</v>
      </c>
      <c r="O11" s="323">
        <f>'(5) Middle (M) details'!N63</f>
        <v>4.166666666666667</v>
      </c>
      <c r="P11" s="323">
        <f>'(5) Middle (M) details'!O63</f>
        <v>3.8888888888888888</v>
      </c>
      <c r="Q11" s="323">
        <f>'(5) Middle (M) details'!P63</f>
        <v>14.101694915254237</v>
      </c>
      <c r="R11" s="323">
        <f>'(5) Middle (M) details'!Q63</f>
        <v>6.9795918367346941</v>
      </c>
      <c r="S11" s="323">
        <f>'(5) Middle (M) details'!R63</f>
        <v>4.3333333333333339</v>
      </c>
      <c r="T11" s="323">
        <f>'(5) Middle (M) details'!S63</f>
        <v>4.8000000000000007</v>
      </c>
      <c r="U11" s="323">
        <f>'(5) Middle (M) details'!T63</f>
        <v>1</v>
      </c>
      <c r="V11" s="323">
        <f>'(5) Middle (M) details'!U63</f>
        <v>2.1538461538461537</v>
      </c>
      <c r="W11" s="323">
        <f>'(5) Middle (M) details'!V63</f>
        <v>14</v>
      </c>
      <c r="X11" s="323">
        <f>'(5) Middle (M) details'!W63</f>
        <v>3.75</v>
      </c>
      <c r="Y11" s="323">
        <f>'(5) Middle (M) details'!X63</f>
        <v>10.285714285714285</v>
      </c>
      <c r="Z11" s="323">
        <f>'(5) Middle (M) details'!Y63</f>
        <v>2.5714285714285712</v>
      </c>
      <c r="AA11" s="323">
        <f>'(5) Middle (M) details'!Z63</f>
        <v>2.5</v>
      </c>
      <c r="AB11" s="323">
        <f>'(5) Middle (M) details'!AA63</f>
        <v>21.5625</v>
      </c>
      <c r="AC11" s="323">
        <f>'(5) Middle (M) details'!AB63</f>
        <v>18</v>
      </c>
      <c r="AD11" s="323">
        <f>'(5) Middle (M) details'!AC63</f>
        <v>6.4285714285714288</v>
      </c>
      <c r="AE11" s="323">
        <f>'(5) Middle (M) details'!AD63</f>
        <v>10</v>
      </c>
      <c r="AF11" s="323">
        <f>'(5) Middle (M) details'!AE63</f>
        <v>7.0714285714285712</v>
      </c>
      <c r="AG11" s="323">
        <f>'(5) Middle (M) details'!AF63</f>
        <v>25.94736842105263</v>
      </c>
      <c r="AH11" s="323">
        <f>'(5) Middle (M) details'!AG63</f>
        <v>6.4285714285714288</v>
      </c>
      <c r="AI11" s="323">
        <f>'(5) Middle (M) details'!AH63</f>
        <v>20.967741935483872</v>
      </c>
      <c r="AJ11" s="323">
        <f>'(5) Middle (M) details'!AI63</f>
        <v>5</v>
      </c>
      <c r="AK11" s="323">
        <f>'(5) Middle (M) details'!AJ63</f>
        <v>15</v>
      </c>
      <c r="AL11" s="323">
        <f>'(5) Middle (M) details'!AK63</f>
        <v>14.571428571428571</v>
      </c>
      <c r="AM11" s="323">
        <f>'(5) Middle (M) details'!AL63</f>
        <v>7.7142857142857135</v>
      </c>
      <c r="AN11" s="323">
        <f>'(5) Middle (M) details'!AM63</f>
        <v>13</v>
      </c>
      <c r="AO11" s="323">
        <f>'(5) Middle (M) details'!AN63</f>
        <v>7</v>
      </c>
      <c r="AP11" s="323">
        <f>'(5) Middle (M) details'!AO63</f>
        <v>2</v>
      </c>
      <c r="AQ11" s="323">
        <f>'(5) Middle (M) details'!AP63</f>
        <v>6.2222222222222214</v>
      </c>
      <c r="AR11" s="323">
        <f>'(5) Middle (M) details'!AQ63</f>
        <v>4.375</v>
      </c>
      <c r="AS11" s="323">
        <f>'(5) Middle (M) details'!AR63</f>
        <v>2</v>
      </c>
      <c r="AT11" s="323">
        <f>'(5) Middle (M) details'!AS63</f>
        <v>11</v>
      </c>
      <c r="AU11" s="323">
        <f>'(5) Middle (M) details'!AT63</f>
        <v>16.399999999999999</v>
      </c>
      <c r="AV11" s="323">
        <f>'(5) Middle (M) details'!AU63</f>
        <v>6</v>
      </c>
      <c r="AW11" s="323">
        <f>'(5) Middle (M) details'!AV63</f>
        <v>25.777777777777775</v>
      </c>
      <c r="AX11" s="323">
        <f>'(5) Middle (M) details'!AW63</f>
        <v>28.52</v>
      </c>
      <c r="AY11" s="323">
        <f>'(5) Middle (M) details'!AX63</f>
        <v>45</v>
      </c>
      <c r="AZ11" s="323">
        <f>'(5) Middle (M) details'!AY63</f>
        <v>1</v>
      </c>
      <c r="BA11" s="323">
        <f>'(5) Middle (M) details'!AZ63</f>
        <v>26</v>
      </c>
      <c r="BB11" s="323">
        <f>'(5) Middle (M) details'!BA63</f>
        <v>1.6</v>
      </c>
      <c r="BC11" s="323">
        <f>'(5) Middle (M) details'!BB63</f>
        <v>37.097560975609753</v>
      </c>
      <c r="BD11" s="323">
        <f>'(5) Middle (M) details'!BC63</f>
        <v>18.490566037735849</v>
      </c>
      <c r="BE11" s="323">
        <f>'(5) Middle (M) details'!BD63</f>
        <v>50.769230769230774</v>
      </c>
      <c r="BF11" s="324">
        <f>'(5) Middle (M) details'!BE63</f>
        <v>544.97433154874363</v>
      </c>
      <c r="BH11" s="323">
        <f>'(5) Middle (M) details'!BG63</f>
        <v>0</v>
      </c>
      <c r="BI11" s="323">
        <f>'(5) Middle (M) details'!BH63</f>
        <v>0</v>
      </c>
      <c r="BJ11" s="323">
        <f>'(5) Middle (M) details'!BI63</f>
        <v>390804.16335841222</v>
      </c>
      <c r="BK11" s="323">
        <f>'(5) Middle (M) details'!BJ63</f>
        <v>42541.550547017912</v>
      </c>
      <c r="BL11" s="323">
        <f>'(5) Middle (M) details'!BK63</f>
        <v>47666.368490059685</v>
      </c>
      <c r="BM11" s="323">
        <f>'(5) Middle (M) details'!BL63</f>
        <v>460098.20967689547</v>
      </c>
      <c r="BN11" s="323">
        <f>'(5) Middle (M) details'!BM63</f>
        <v>414414.24091886199</v>
      </c>
      <c r="BO11" s="323">
        <f>'(5) Middle (M) details'!BN63</f>
        <v>287224.2030628731</v>
      </c>
      <c r="BP11" s="323">
        <f>'(5) Middle (M) details'!BO63</f>
        <v>465680.97619201476</v>
      </c>
      <c r="BQ11" s="323">
        <f>'(5) Middle (M) details'!BP63</f>
        <v>5403946.947043974</v>
      </c>
      <c r="BR11" s="323">
        <f>'(5) Middle (M) details'!BQ63</f>
        <v>838480.15174286987</v>
      </c>
      <c r="BS11" s="323">
        <f>'(5) Middle (M) details'!BR63</f>
        <v>1083634.5180425309</v>
      </c>
      <c r="BT11" s="323">
        <f>'(5) Middle (M) details'!BS63</f>
        <v>456469.50112842984</v>
      </c>
      <c r="BU11" s="323">
        <f>'(5) Middle (M) details'!BT63</f>
        <v>91877.952735089537</v>
      </c>
      <c r="BV11" s="323">
        <f>'(5) Middle (M) details'!BU63</f>
        <v>211891.06127557743</v>
      </c>
      <c r="BW11" s="323">
        <f>'(5) Middle (M) details'!BV63</f>
        <v>1712300.2782912536</v>
      </c>
      <c r="BX11" s="323">
        <f>'(5) Middle (M) details'!BW63</f>
        <v>391645.75775658578</v>
      </c>
      <c r="BY11" s="323">
        <f>'(5) Middle (M) details'!BX63</f>
        <v>674590.34813234932</v>
      </c>
      <c r="BZ11" s="323">
        <f>'(5) Middle (M) details'!BY63</f>
        <v>182696.79274737308</v>
      </c>
      <c r="CA11" s="323">
        <f>'(5) Middle (M) details'!BZ63</f>
        <v>226049.68183772382</v>
      </c>
      <c r="CB11" s="323">
        <f>'(5) Middle (M) details'!CA63</f>
        <v>2873372.4496003683</v>
      </c>
      <c r="CC11" s="323">
        <f>'(5) Middle (M) details'!CB63</f>
        <v>2146988.3292316115</v>
      </c>
      <c r="CD11" s="323">
        <f>'(5) Middle (M) details'!CC63</f>
        <v>1073901.7247255757</v>
      </c>
      <c r="CE11" s="323">
        <f>'(5) Middle (M) details'!CD63</f>
        <v>1107349.9273508952</v>
      </c>
      <c r="CF11" s="323">
        <f>'(5) Middle (M) details'!CE63</f>
        <v>714627.86576956173</v>
      </c>
      <c r="CG11" s="323">
        <f>'(5) Middle (M) details'!CF63</f>
        <v>2665178.8914946914</v>
      </c>
      <c r="CH11" s="323">
        <f>'(5) Middle (M) details'!CG63</f>
        <v>718978.19615414692</v>
      </c>
      <c r="CI11" s="323">
        <f>'(5) Middle (M) details'!CH63</f>
        <v>2134973.543155103</v>
      </c>
      <c r="CJ11" s="323">
        <f>'(5) Middle (M) details'!CI63</f>
        <v>469644.24367544765</v>
      </c>
      <c r="CK11" s="323">
        <f>'(5) Middle (M) details'!CJ63</f>
        <v>2130096.9710263428</v>
      </c>
      <c r="CL11" s="323">
        <f>'(5) Middle (M) details'!CK63</f>
        <v>1504387.0598541617</v>
      </c>
      <c r="CM11" s="323">
        <f>'(5) Middle (M) details'!CL63</f>
        <v>609487.45252783352</v>
      </c>
      <c r="CN11" s="323">
        <f>'(5) Middle (M) details'!CM63</f>
        <v>1049017.7855561639</v>
      </c>
      <c r="CO11" s="323">
        <f>'(5) Middle (M) details'!CN63</f>
        <v>524842.76914562681</v>
      </c>
      <c r="CP11" s="323">
        <f>'(5) Middle (M) details'!CO63</f>
        <v>194926.46547017907</v>
      </c>
      <c r="CQ11" s="323">
        <f>'(5) Middle (M) details'!CP63</f>
        <v>591365.46590722376</v>
      </c>
      <c r="CR11" s="323">
        <f>'(5) Middle (M) details'!CQ63</f>
        <v>528789.24321601668</v>
      </c>
      <c r="CS11" s="323">
        <f>'(5) Middle (M) details'!CR63</f>
        <v>151758.80547017907</v>
      </c>
      <c r="CT11" s="323">
        <f>'(5) Middle (M) details'!CS63</f>
        <v>1105839.9800859848</v>
      </c>
      <c r="CU11" s="323">
        <f>'(5) Middle (M) details'!CT63</f>
        <v>1936315.6275221349</v>
      </c>
      <c r="CV11" s="323">
        <f>'(5) Middle (M) details'!CU63</f>
        <v>883181.05641053722</v>
      </c>
      <c r="CW11" s="323">
        <f>'(5) Middle (M) details'!CV63</f>
        <v>2411475.4749489743</v>
      </c>
      <c r="CX11" s="323">
        <f>'(5) Middle (M) details'!CW63</f>
        <v>4129924.6520047542</v>
      </c>
      <c r="CY11" s="323">
        <f>'(5) Middle (M) details'!CX63</f>
        <v>4231495.8330790289</v>
      </c>
      <c r="CZ11" s="323">
        <f>'(5) Middle (M) details'!CY63</f>
        <v>172578.19273508954</v>
      </c>
      <c r="DA11" s="323">
        <f>'(5) Middle (M) details'!CZ63</f>
        <v>2542868.5122887981</v>
      </c>
      <c r="DB11" s="323">
        <f>'(5) Middle (M) details'!DA63</f>
        <v>119821.74837614327</v>
      </c>
      <c r="DC11" s="323">
        <f>'(5) Middle (M) details'!DB63</f>
        <v>3755830.9987822236</v>
      </c>
      <c r="DD11" s="323">
        <f>'(5) Middle (M) details'!DC63</f>
        <v>2334696.235479014</v>
      </c>
      <c r="DE11" s="323">
        <f>'(5) Middle (M) details'!DD63</f>
        <v>4929081.6927045453</v>
      </c>
      <c r="DF11" s="324">
        <f>'(5) Middle (M) details'!DE63</f>
        <v>63124809.896728247</v>
      </c>
      <c r="DG11" s="313"/>
      <c r="DH11" s="337">
        <f>'(5) Middle (M) details'!DG63</f>
        <v>0</v>
      </c>
      <c r="DI11" s="337">
        <f>'(5) Middle (M) details'!DH63</f>
        <v>0</v>
      </c>
      <c r="DJ11" s="337">
        <f>'(5) Middle (M) details'!DI63</f>
        <v>121809.08987794668</v>
      </c>
      <c r="DK11" s="337">
        <f>'(5) Middle (M) details'!DJ63</f>
        <v>212707.75273508954</v>
      </c>
      <c r="DL11" s="337">
        <f>'(5) Middle (M) details'!DK63</f>
        <v>71499.552735089528</v>
      </c>
      <c r="DM11" s="337">
        <f>'(5) Middle (M) details'!DL63</f>
        <v>110231.86273508954</v>
      </c>
      <c r="DN11" s="337">
        <f>'(5) Middle (M) details'!DM63</f>
        <v>331531.39273508958</v>
      </c>
      <c r="DO11" s="337">
        <f>'(5) Middle (M) details'!DN63</f>
        <v>68933.808735089537</v>
      </c>
      <c r="DP11" s="337">
        <f>'(5) Middle (M) details'!DO63</f>
        <v>119746.53673508951</v>
      </c>
      <c r="DQ11" s="337">
        <f>'(5) Middle (M) details'!DP63</f>
        <v>383212.5839850895</v>
      </c>
      <c r="DR11" s="337">
        <f>'(5) Middle (M) details'!DQ63</f>
        <v>120133.12115614217</v>
      </c>
      <c r="DS11" s="337">
        <f>'(5) Middle (M) details'!DR63</f>
        <v>250069.50416366092</v>
      </c>
      <c r="DT11" s="337">
        <f>'(5) Middle (M) details'!DS63</f>
        <v>95097.812735089537</v>
      </c>
      <c r="DU11" s="337">
        <f>'(5) Middle (M) details'!DT63</f>
        <v>91877.952735089537</v>
      </c>
      <c r="DV11" s="337">
        <f>'(5) Middle (M) details'!DU63</f>
        <v>98377.99273508953</v>
      </c>
      <c r="DW11" s="337">
        <f>'(5) Middle (M) details'!DV63</f>
        <v>122307.16273508954</v>
      </c>
      <c r="DX11" s="337">
        <f>'(5) Middle (M) details'!DW63</f>
        <v>104438.86873508953</v>
      </c>
      <c r="DY11" s="337">
        <f>'(5) Middle (M) details'!DX63</f>
        <v>65585.172735089523</v>
      </c>
      <c r="DZ11" s="337">
        <f>'(5) Middle (M) details'!DY63</f>
        <v>71048.75273508954</v>
      </c>
      <c r="EA11" s="337">
        <f>'(5) Middle (M) details'!DZ63</f>
        <v>90419.872735089535</v>
      </c>
      <c r="EB11" s="337">
        <f>'(5) Middle (M) details'!EA63</f>
        <v>133257.85273508955</v>
      </c>
      <c r="EC11" s="337">
        <f>'(5) Middle (M) details'!EB63</f>
        <v>119277.12940175619</v>
      </c>
      <c r="ED11" s="337">
        <f>'(5) Middle (M) details'!EC63</f>
        <v>167051.37940175622</v>
      </c>
      <c r="EE11" s="337">
        <f>'(5) Middle (M) details'!ED63</f>
        <v>110734.99273508953</v>
      </c>
      <c r="EF11" s="337">
        <f>'(5) Middle (M) details'!EE63</f>
        <v>101058.48606842288</v>
      </c>
      <c r="EG11" s="337">
        <f>'(5) Middle (M) details'!EF63</f>
        <v>102714.80514888263</v>
      </c>
      <c r="EH11" s="337">
        <f>'(5) Middle (M) details'!EG63</f>
        <v>111841.05273508951</v>
      </c>
      <c r="EI11" s="337">
        <f>'(5) Middle (M) details'!EH63</f>
        <v>101821.81513508952</v>
      </c>
      <c r="EJ11" s="337">
        <f>'(5) Middle (M) details'!EI63</f>
        <v>93928.84873508953</v>
      </c>
      <c r="EK11" s="337">
        <f>'(5) Middle (M) details'!EJ63</f>
        <v>142006.46473508951</v>
      </c>
      <c r="EL11" s="337">
        <f>'(5) Middle (M) details'!EK63</f>
        <v>103242.24920567777</v>
      </c>
      <c r="EM11" s="337">
        <f>'(5) Middle (M) details'!EL63</f>
        <v>79007.632735089544</v>
      </c>
      <c r="EN11" s="337">
        <f>'(5) Middle (M) details'!EM63</f>
        <v>80693.675812012603</v>
      </c>
      <c r="EO11" s="337">
        <f>'(5) Middle (M) details'!EN63</f>
        <v>74977.538449375264</v>
      </c>
      <c r="EP11" s="337">
        <f>'(5) Middle (M) details'!EO63</f>
        <v>97463.232735089536</v>
      </c>
      <c r="EQ11" s="337">
        <f>'(5) Middle (M) details'!EP63</f>
        <v>95040.878449375261</v>
      </c>
      <c r="ER11" s="337">
        <f>'(5) Middle (M) details'!EQ63</f>
        <v>120866.11273508953</v>
      </c>
      <c r="ES11" s="337">
        <f>'(5) Middle (M) details'!ER63</f>
        <v>75879.402735089534</v>
      </c>
      <c r="ET11" s="337">
        <f>'(5) Middle (M) details'!ES63</f>
        <v>100530.90728054407</v>
      </c>
      <c r="EU11" s="337">
        <f>'(5) Middle (M) details'!ET63</f>
        <v>118068.02606842287</v>
      </c>
      <c r="EV11" s="337">
        <f>'(5) Middle (M) details'!EU63</f>
        <v>147196.84273508954</v>
      </c>
      <c r="EW11" s="337">
        <f>'(5) Middle (M) details'!EV63</f>
        <v>93548.617562675732</v>
      </c>
      <c r="EX11" s="337">
        <f>'(5) Middle (M) details'!EW63</f>
        <v>144808.01725121858</v>
      </c>
      <c r="EY11" s="337">
        <f>'(5) Middle (M) details'!EX63</f>
        <v>94033.240735089537</v>
      </c>
      <c r="EZ11" s="337">
        <f>'(5) Middle (M) details'!EY63</f>
        <v>172578.19273508954</v>
      </c>
      <c r="FA11" s="337">
        <f>'(5) Middle (M) details'!EZ63</f>
        <v>97802.6350880307</v>
      </c>
      <c r="FB11" s="337">
        <f>'(5) Middle (M) details'!FA63</f>
        <v>74888.592735089536</v>
      </c>
      <c r="FC11" s="337">
        <f>'(5) Middle (M) details'!FB63</f>
        <v>101241.99273508953</v>
      </c>
      <c r="FD11" s="337">
        <f>'(5) Middle (M) details'!FC63</f>
        <v>126264.18416366096</v>
      </c>
      <c r="FE11" s="337">
        <f>'(5) Middle (M) details'!FD63</f>
        <v>97087.972735089526</v>
      </c>
      <c r="FF11" s="338">
        <f>'(5) Middle (M) details'!FE63</f>
        <v>115830.79466758744</v>
      </c>
    </row>
    <row r="12" spans="1:162">
      <c r="A12" s="69"/>
      <c r="B12" s="1" t="str">
        <f>'(5) Middle (M) details'!A64</f>
        <v>Estim. full income</v>
      </c>
      <c r="C12" s="1" t="str">
        <f>'(5) Middle (M) details'!B64</f>
        <v>land 20k-50k</v>
      </c>
      <c r="D12" s="37" t="str">
        <f>'(5) Middle (M) details'!C64</f>
        <v>Agric</v>
      </c>
      <c r="E12" s="1">
        <f>'(5) Middle (M) details'!D64</f>
        <v>1</v>
      </c>
      <c r="F12" s="1">
        <f>'(5) Middle (M) details'!E64</f>
        <v>1</v>
      </c>
      <c r="G12" s="69" t="str">
        <f>'(5) Middle (M) details'!F64</f>
        <v>Nobility</v>
      </c>
      <c r="H12" s="323">
        <f>'(5) Middle (M) details'!G64</f>
        <v>0</v>
      </c>
      <c r="I12" s="323">
        <f>'(5) Middle (M) details'!H64</f>
        <v>0</v>
      </c>
      <c r="J12" s="323">
        <f>'(5) Middle (M) details'!I64</f>
        <v>10.541666666666666</v>
      </c>
      <c r="K12" s="323">
        <f>'(5) Middle (M) details'!J64</f>
        <v>0.60000000000000009</v>
      </c>
      <c r="L12" s="323">
        <f>'(5) Middle (M) details'!K64</f>
        <v>3</v>
      </c>
      <c r="M12" s="323">
        <f>'(5) Middle (M) details'!L64</f>
        <v>30.983606557377048</v>
      </c>
      <c r="N12" s="323">
        <f>'(5) Middle (M) details'!M64</f>
        <v>1.875</v>
      </c>
      <c r="O12" s="323">
        <f>'(5) Middle (M) details'!N64</f>
        <v>9.7777777777777768</v>
      </c>
      <c r="P12" s="323">
        <f>'(5) Middle (M) details'!O64</f>
        <v>7.7777777777777777</v>
      </c>
      <c r="Q12" s="323">
        <f>'(5) Middle (M) details'!P64</f>
        <v>1.7627118644067796</v>
      </c>
      <c r="R12" s="323">
        <f>'(5) Middle (M) details'!Q64</f>
        <v>19.836734693877553</v>
      </c>
      <c r="S12" s="323">
        <f>'(5) Middle (M) details'!R64</f>
        <v>5.5714285714285712</v>
      </c>
      <c r="T12" s="323">
        <f>'(5) Middle (M) details'!S64</f>
        <v>7.1999999999999993</v>
      </c>
      <c r="U12" s="323">
        <f>'(5) Middle (M) details'!T64</f>
        <v>10.666666666666666</v>
      </c>
      <c r="V12" s="323">
        <f>'(5) Middle (M) details'!U64</f>
        <v>7</v>
      </c>
      <c r="W12" s="323">
        <f>'(5) Middle (M) details'!V64</f>
        <v>46.097560975609753</v>
      </c>
      <c r="X12" s="323">
        <f>'(5) Middle (M) details'!W64</f>
        <v>11.375</v>
      </c>
      <c r="Y12" s="323">
        <f>'(5) Middle (M) details'!X64</f>
        <v>11.941176470588236</v>
      </c>
      <c r="Z12" s="323">
        <f>'(5) Middle (M) details'!Y64</f>
        <v>4.5</v>
      </c>
      <c r="AA12" s="323">
        <f>'(5) Middle (M) details'!Z64</f>
        <v>4.166666666666667</v>
      </c>
      <c r="AB12" s="323">
        <f>'(5) Middle (M) details'!AA64</f>
        <v>40.519230769230766</v>
      </c>
      <c r="AC12" s="323">
        <f>'(5) Middle (M) details'!AB64</f>
        <v>35</v>
      </c>
      <c r="AD12" s="323">
        <f>'(5) Middle (M) details'!AC64</f>
        <v>28.111111111111111</v>
      </c>
      <c r="AE12" s="323">
        <f>'(5) Middle (M) details'!AD64</f>
        <v>29.53125</v>
      </c>
      <c r="AF12" s="323">
        <f>'(5) Middle (M) details'!AE64</f>
        <v>23.375</v>
      </c>
      <c r="AG12" s="323">
        <f>'(5) Middle (M) details'!AF64</f>
        <v>47.828571428571429</v>
      </c>
      <c r="AH12" s="323">
        <f>'(5) Middle (M) details'!AG64</f>
        <v>24.444444444444443</v>
      </c>
      <c r="AI12" s="323">
        <f>'(5) Middle (M) details'!AH64</f>
        <v>44.045454545454547</v>
      </c>
      <c r="AJ12" s="323">
        <f>'(5) Middle (M) details'!AI64</f>
        <v>20.428571428571431</v>
      </c>
      <c r="AK12" s="323">
        <f>'(5) Middle (M) details'!AJ64</f>
        <v>47.19178082191781</v>
      </c>
      <c r="AL12" s="323">
        <f>'(5) Middle (M) details'!AK64</f>
        <v>45.535714285714285</v>
      </c>
      <c r="AM12" s="323">
        <f>'(5) Middle (M) details'!AL64</f>
        <v>22.555555555555557</v>
      </c>
      <c r="AN12" s="323">
        <f>'(5) Middle (M) details'!AM64</f>
        <v>33.055555555555557</v>
      </c>
      <c r="AO12" s="323">
        <f>'(5) Middle (M) details'!AN64</f>
        <v>44</v>
      </c>
      <c r="AP12" s="323">
        <f>'(5) Middle (M) details'!AO64</f>
        <v>8</v>
      </c>
      <c r="AQ12" s="323">
        <f>'(5) Middle (M) details'!AP64</f>
        <v>24.074074074074073</v>
      </c>
      <c r="AR12" s="323">
        <f>'(5) Middle (M) details'!AQ64</f>
        <v>18</v>
      </c>
      <c r="AS12" s="323">
        <f>'(5) Middle (M) details'!AR64</f>
        <v>22</v>
      </c>
      <c r="AT12" s="323">
        <f>'(5) Middle (M) details'!AS64</f>
        <v>30</v>
      </c>
      <c r="AU12" s="323">
        <f>'(5) Middle (M) details'!AT64</f>
        <v>39.177777777777777</v>
      </c>
      <c r="AV12" s="323">
        <f>'(5) Middle (M) details'!AU64</f>
        <v>27.176470588235293</v>
      </c>
      <c r="AW12" s="323">
        <f>'(5) Middle (M) details'!AV64</f>
        <v>67.833333333333329</v>
      </c>
      <c r="AX12" s="323">
        <f>'(5) Middle (M) details'!AW64</f>
        <v>86.8</v>
      </c>
      <c r="AY12" s="323">
        <f>'(5) Middle (M) details'!AX64</f>
        <v>115.5</v>
      </c>
      <c r="AZ12" s="323">
        <f>'(5) Middle (M) details'!AY64</f>
        <v>1</v>
      </c>
      <c r="BA12" s="323">
        <f>'(5) Middle (M) details'!AZ64</f>
        <v>56.760000000000005</v>
      </c>
      <c r="BB12" s="323">
        <f>'(5) Middle (M) details'!BA64</f>
        <v>16.2</v>
      </c>
      <c r="BC12" s="323">
        <f>'(5) Middle (M) details'!BB64</f>
        <v>90.885245901639351</v>
      </c>
      <c r="BD12" s="323">
        <f>'(5) Middle (M) details'!BC64</f>
        <v>39</v>
      </c>
      <c r="BE12" s="323">
        <f>'(5) Middle (M) details'!BD64</f>
        <v>88.111888111888106</v>
      </c>
      <c r="BF12" s="324">
        <f>'(5) Middle (M) details'!BE64</f>
        <v>1410.8148044219183</v>
      </c>
      <c r="BH12" s="323">
        <f>'(5) Middle (M) details'!BG64</f>
        <v>0</v>
      </c>
      <c r="BI12" s="323">
        <f>'(5) Middle (M) details'!BH64</f>
        <v>15892.416000000003</v>
      </c>
      <c r="BJ12" s="323">
        <f>'(5) Middle (M) details'!BI64</f>
        <v>330220.27174906887</v>
      </c>
      <c r="BK12" s="323">
        <f>'(5) Middle (M) details'!BJ64</f>
        <v>16682.947641053725</v>
      </c>
      <c r="BL12" s="323">
        <f>'(5) Middle (M) details'!BK64</f>
        <v>89126.0182052686</v>
      </c>
      <c r="BM12" s="323">
        <f>'(5) Middle (M) details'!BL64</f>
        <v>958236.17818556097</v>
      </c>
      <c r="BN12" s="323">
        <f>'(5) Middle (M) details'!BM64</f>
        <v>57620.648878292879</v>
      </c>
      <c r="BO12" s="323">
        <f>'(5) Middle (M) details'!BN64</f>
        <v>299005.6178542088</v>
      </c>
      <c r="BP12" s="323">
        <f>'(5) Middle (M) details'!BO64</f>
        <v>262164.61238402972</v>
      </c>
      <c r="BQ12" s="323">
        <f>'(5) Middle (M) details'!BP64</f>
        <v>56788.940414395118</v>
      </c>
      <c r="BR12" s="323">
        <f>'(5) Middle (M) details'!BQ64</f>
        <v>649505.99303075578</v>
      </c>
      <c r="BS12" s="323">
        <f>'(5) Middle (M) details'!BR64</f>
        <v>160904.93380978456</v>
      </c>
      <c r="BT12" s="323">
        <f>'(5) Middle (M) details'!BS64</f>
        <v>239662.89169264463</v>
      </c>
      <c r="BU12" s="323">
        <f>'(5) Middle (M) details'!BT64</f>
        <v>329429.89584095503</v>
      </c>
      <c r="BV12" s="323">
        <f>'(5) Middle (M) details'!BU64</f>
        <v>198153.40760716519</v>
      </c>
      <c r="BW12" s="323">
        <f>'(5) Middle (M) details'!BV64</f>
        <v>1411896.5724224199</v>
      </c>
      <c r="BX12" s="323">
        <f>'(5) Middle (M) details'!BW64</f>
        <v>360983.94986164349</v>
      </c>
      <c r="BY12" s="323">
        <f>'(5) Middle (M) details'!BX64</f>
        <v>396317.66148371622</v>
      </c>
      <c r="BZ12" s="323">
        <f>'(5) Middle (M) details'!BY64</f>
        <v>139071.38730790291</v>
      </c>
      <c r="CA12" s="323">
        <f>'(5) Middle (M) details'!BZ64</f>
        <v>148392.40306287308</v>
      </c>
      <c r="CB12" s="323">
        <f>'(5) Middle (M) details'!CA64</f>
        <v>1283993.8790929548</v>
      </c>
      <c r="CC12" s="323">
        <f>'(5) Middle (M) details'!CB64</f>
        <v>999223.28572813375</v>
      </c>
      <c r="CD12" s="323">
        <f>'(5) Middle (M) details'!CC64</f>
        <v>876426.96021973912</v>
      </c>
      <c r="CE12" s="323">
        <f>'(5) Middle (M) details'!CD64</f>
        <v>949614.45670811285</v>
      </c>
      <c r="CF12" s="323">
        <f>'(5) Middle (M) details'!CE64</f>
        <v>657266.49518271792</v>
      </c>
      <c r="CG12" s="323">
        <f>'(5) Middle (M) details'!CF64</f>
        <v>1545676.0273868539</v>
      </c>
      <c r="CH12" s="323">
        <f>'(5) Middle (M) details'!CG64</f>
        <v>804322.65796885523</v>
      </c>
      <c r="CI12" s="323">
        <f>'(5) Middle (M) details'!CH64</f>
        <v>1375754.6309228074</v>
      </c>
      <c r="CJ12" s="323">
        <f>'(5) Middle (M) details'!CI64</f>
        <v>602464.12587397208</v>
      </c>
      <c r="CK12" s="323">
        <f>'(5) Middle (M) details'!CJ64</f>
        <v>1439156.4297586775</v>
      </c>
      <c r="CL12" s="323">
        <f>'(5) Middle (M) details'!CK64</f>
        <v>1355335.5977585413</v>
      </c>
      <c r="CM12" s="323">
        <f>'(5) Middle (M) details'!CL64</f>
        <v>704825.57391368621</v>
      </c>
      <c r="CN12" s="323">
        <f>'(5) Middle (M) details'!CM64</f>
        <v>1116089.8126321263</v>
      </c>
      <c r="CO12" s="323">
        <f>'(5) Middle (M) details'!CN64</f>
        <v>1360936.4003439397</v>
      </c>
      <c r="CP12" s="323">
        <f>'(5) Middle (M) details'!CO64</f>
        <v>244789.30188071629</v>
      </c>
      <c r="CQ12" s="323">
        <f>'(5) Middle (M) details'!CP64</f>
        <v>747847.95547437773</v>
      </c>
      <c r="CR12" s="323">
        <f>'(5) Middle (M) details'!CQ64</f>
        <v>524621.38923161163</v>
      </c>
      <c r="CS12" s="323">
        <f>'(5) Middle (M) details'!CR64</f>
        <v>646801.96017196984</v>
      </c>
      <c r="CT12" s="323">
        <f>'(5) Middle (M) details'!CS64</f>
        <v>1024283.062052686</v>
      </c>
      <c r="CU12" s="323">
        <f>'(5) Middle (M) details'!CT64</f>
        <v>1274857.7242658411</v>
      </c>
      <c r="CV12" s="323">
        <f>'(5) Middle (M) details'!CU64</f>
        <v>840872.27844772732</v>
      </c>
      <c r="CW12" s="323">
        <f>'(5) Middle (M) details'!CV64</f>
        <v>2045098.5338635736</v>
      </c>
      <c r="CX12" s="323">
        <f>'(5) Middle (M) details'!CW64</f>
        <v>2421254.2334057717</v>
      </c>
      <c r="CY12" s="323">
        <f>'(5) Middle (M) details'!CX64</f>
        <v>3618229.1867851941</v>
      </c>
      <c r="CZ12" s="323">
        <f>'(5) Middle (M) details'!CY64</f>
        <v>28814.352735089538</v>
      </c>
      <c r="DA12" s="323">
        <f>'(5) Middle (M) details'!CZ64</f>
        <v>1755547.6852436822</v>
      </c>
      <c r="DB12" s="323">
        <f>'(5) Middle (M) details'!DA64</f>
        <v>466088.78630845051</v>
      </c>
      <c r="DC12" s="323">
        <f>'(5) Middle (M) details'!DB64</f>
        <v>2563923.2820219081</v>
      </c>
      <c r="DD12" s="323">
        <f>'(5) Middle (M) details'!DC64</f>
        <v>1147493.2716684919</v>
      </c>
      <c r="DE12" s="323">
        <f>'(5) Middle (M) details'!DD64</f>
        <v>2637241.6726022949</v>
      </c>
      <c r="DF12" s="324">
        <f>'(5) Middle (M) details'!DE64</f>
        <v>43178907.757082246</v>
      </c>
      <c r="DG12" s="313"/>
      <c r="DH12" s="337">
        <f>'(5) Middle (M) details'!DG64</f>
        <v>0</v>
      </c>
      <c r="DI12" s="337">
        <f>'(5) Middle (M) details'!DH64</f>
        <v>0</v>
      </c>
      <c r="DJ12" s="337">
        <f>'(5) Middle (M) details'!DI64</f>
        <v>31325.243169872148</v>
      </c>
      <c r="DK12" s="337">
        <f>'(5) Middle (M) details'!DJ64</f>
        <v>27804.912735089536</v>
      </c>
      <c r="DL12" s="337">
        <f>'(5) Middle (M) details'!DK64</f>
        <v>29708.672735089534</v>
      </c>
      <c r="DM12" s="337">
        <f>'(5) Middle (M) details'!DL64</f>
        <v>30927.199401756203</v>
      </c>
      <c r="DN12" s="337">
        <f>'(5) Middle (M) details'!DM64</f>
        <v>30731.012735089535</v>
      </c>
      <c r="DO12" s="337">
        <f>'(5) Middle (M) details'!DN64</f>
        <v>30580.120007816811</v>
      </c>
      <c r="DP12" s="337">
        <f>'(5) Middle (M) details'!DO64</f>
        <v>33706.878735089536</v>
      </c>
      <c r="DQ12" s="337">
        <f>'(5) Middle (M) details'!DP64</f>
        <v>32216.802735089539</v>
      </c>
      <c r="DR12" s="337">
        <f>'(5) Middle (M) details'!DQ64</f>
        <v>32742.586068422872</v>
      </c>
      <c r="DS12" s="337">
        <f>'(5) Middle (M) details'!DR64</f>
        <v>28880.372735089539</v>
      </c>
      <c r="DT12" s="337">
        <f>'(5) Middle (M) details'!DS64</f>
        <v>33286.512735089535</v>
      </c>
      <c r="DU12" s="337">
        <f>'(5) Middle (M) details'!DT64</f>
        <v>30884.052735089535</v>
      </c>
      <c r="DV12" s="337">
        <f>'(5) Middle (M) details'!DU64</f>
        <v>28307.629658166457</v>
      </c>
      <c r="DW12" s="337">
        <f>'(5) Middle (M) details'!DV64</f>
        <v>30628.444163660963</v>
      </c>
      <c r="DX12" s="337">
        <f>'(5) Middle (M) details'!DW64</f>
        <v>31734.852735089538</v>
      </c>
      <c r="DY12" s="337">
        <f>'(5) Middle (M) details'!DX64</f>
        <v>33189.163769572297</v>
      </c>
      <c r="DZ12" s="337">
        <f>'(5) Middle (M) details'!DY64</f>
        <v>30904.752735089536</v>
      </c>
      <c r="EA12" s="337">
        <f>'(5) Middle (M) details'!DZ64</f>
        <v>35614.176735089539</v>
      </c>
      <c r="EB12" s="337">
        <f>'(5) Middle (M) details'!EA64</f>
        <v>31688.505796314028</v>
      </c>
      <c r="EC12" s="337">
        <f>'(5) Middle (M) details'!EB64</f>
        <v>28549.236735089537</v>
      </c>
      <c r="ED12" s="337">
        <f>'(5) Middle (M) details'!EC64</f>
        <v>31177.243644180442</v>
      </c>
      <c r="EE12" s="337">
        <f>'(5) Middle (M) details'!ED64</f>
        <v>32156.256735089537</v>
      </c>
      <c r="EF12" s="337">
        <f>'(5) Middle (M) details'!EE64</f>
        <v>28118.352735089538</v>
      </c>
      <c r="EG12" s="337">
        <f>'(5) Middle (M) details'!EF64</f>
        <v>32317.001767347603</v>
      </c>
      <c r="EH12" s="337">
        <f>'(5) Middle (M) details'!EG64</f>
        <v>32904.108735089532</v>
      </c>
      <c r="EI12" s="337">
        <f>'(5) Middle (M) details'!EH64</f>
        <v>31234.883261405328</v>
      </c>
      <c r="EJ12" s="337">
        <f>'(5) Middle (M) details'!EI64</f>
        <v>29491.25091690772</v>
      </c>
      <c r="EK12" s="337">
        <f>'(5) Middle (M) details'!EJ64</f>
        <v>30495.912735089536</v>
      </c>
      <c r="EL12" s="337">
        <f>'(5) Middle (M) details'!EK64</f>
        <v>29764.232735089536</v>
      </c>
      <c r="EM12" s="337">
        <f>'(5) Middle (M) details'!EL64</f>
        <v>31248.424459227466</v>
      </c>
      <c r="EN12" s="337">
        <f>'(5) Middle (M) details'!EM64</f>
        <v>33764.061558618945</v>
      </c>
      <c r="EO12" s="337">
        <f>'(5) Middle (M) details'!EN64</f>
        <v>30930.372735089539</v>
      </c>
      <c r="EP12" s="337">
        <f>'(5) Middle (M) details'!EO64</f>
        <v>30598.662735089536</v>
      </c>
      <c r="EQ12" s="337">
        <f>'(5) Middle (M) details'!EP64</f>
        <v>31064.453535089538</v>
      </c>
      <c r="ER12" s="337">
        <f>'(5) Middle (M) details'!EQ64</f>
        <v>29145.632735089534</v>
      </c>
      <c r="ES12" s="337">
        <f>'(5) Middle (M) details'!ER64</f>
        <v>29400.089098725901</v>
      </c>
      <c r="ET12" s="337">
        <f>'(5) Middle (M) details'!ES64</f>
        <v>34142.768735089536</v>
      </c>
      <c r="EU12" s="337">
        <f>'(5) Middle (M) details'!ET64</f>
        <v>32540.327618810465</v>
      </c>
      <c r="EV12" s="337">
        <f>'(5) Middle (M) details'!EU64</f>
        <v>30941.187735089534</v>
      </c>
      <c r="EW12" s="337">
        <f>'(5) Middle (M) details'!EV64</f>
        <v>30148.872735089539</v>
      </c>
      <c r="EX12" s="337">
        <f>'(5) Middle (M) details'!EW64</f>
        <v>27894.634025412117</v>
      </c>
      <c r="EY12" s="337">
        <f>'(5) Middle (M) details'!EX64</f>
        <v>31326.659625845838</v>
      </c>
      <c r="EZ12" s="337">
        <f>'(5) Middle (M) details'!EY64</f>
        <v>28814.352735089538</v>
      </c>
      <c r="FA12" s="337">
        <f>'(5) Middle (M) details'!EZ64</f>
        <v>30929.310874624422</v>
      </c>
      <c r="FB12" s="337">
        <f>'(5) Middle (M) details'!FA64</f>
        <v>28770.91273508954</v>
      </c>
      <c r="FC12" s="337">
        <f>'(5) Middle (M) details'!FB64</f>
        <v>28210.555592232391</v>
      </c>
      <c r="FD12" s="337">
        <f>'(5) Middle (M) details'!FC64</f>
        <v>29422.904401756201</v>
      </c>
      <c r="FE12" s="337">
        <f>'(5) Middle (M) details'!FD64</f>
        <v>29930.59993508954</v>
      </c>
      <c r="FF12" s="338">
        <f>'(5) Middle (M) details'!FE64</f>
        <v>30605.652578741414</v>
      </c>
    </row>
    <row r="13" spans="1:162">
      <c r="A13" s="69"/>
      <c r="B13" s="1" t="str">
        <f>'(5) Middle (M) details'!A65</f>
        <v>Estim. full income</v>
      </c>
      <c r="C13" s="1" t="str">
        <f>'(5) Middle (M) details'!B65</f>
        <v>land 10k-20k</v>
      </c>
      <c r="D13" s="37" t="str">
        <f>'(5) Middle (M) details'!C65</f>
        <v>Agric</v>
      </c>
      <c r="E13" s="1">
        <f>'(5) Middle (M) details'!D65</f>
        <v>1</v>
      </c>
      <c r="F13" s="1">
        <f>'(5) Middle (M) details'!E65</f>
        <v>1</v>
      </c>
      <c r="G13" s="69" t="str">
        <f>'(5) Middle (M) details'!F65</f>
        <v>Nobility</v>
      </c>
      <c r="H13" s="323">
        <f>'(5) Middle (M) details'!G65</f>
        <v>0</v>
      </c>
      <c r="I13" s="323">
        <f>'(5) Middle (M) details'!H65</f>
        <v>1.6</v>
      </c>
      <c r="J13" s="323">
        <f>'(5) Middle (M) details'!I65</f>
        <v>27.457627118644069</v>
      </c>
      <c r="K13" s="323">
        <f>'(5) Middle (M) details'!J65</f>
        <v>0</v>
      </c>
      <c r="L13" s="323">
        <f>'(5) Middle (M) details'!K65</f>
        <v>16.695652173913043</v>
      </c>
      <c r="M13" s="323">
        <f>'(5) Middle (M) details'!L65</f>
        <v>43.333333333333329</v>
      </c>
      <c r="N13" s="323">
        <f>'(5) Middle (M) details'!M65</f>
        <v>7.5</v>
      </c>
      <c r="O13" s="323">
        <f>'(5) Middle (M) details'!N65</f>
        <v>30.789473684210527</v>
      </c>
      <c r="P13" s="323">
        <f>'(5) Middle (M) details'!O65</f>
        <v>1.3333333333333333</v>
      </c>
      <c r="Q13" s="323">
        <f>'(5) Middle (M) details'!P65</f>
        <v>4.406779661016949</v>
      </c>
      <c r="R13" s="323">
        <f>'(5) Middle (M) details'!Q65</f>
        <v>27.5748031496063</v>
      </c>
      <c r="S13" s="323">
        <f>'(5) Middle (M) details'!R65</f>
        <v>10.56</v>
      </c>
      <c r="T13" s="323">
        <f>'(5) Middle (M) details'!S65</f>
        <v>13.222222222222223</v>
      </c>
      <c r="U13" s="323">
        <f>'(5) Middle (M) details'!T65</f>
        <v>24</v>
      </c>
      <c r="V13" s="323">
        <f>'(5) Middle (M) details'!U65</f>
        <v>8.0357142857142865</v>
      </c>
      <c r="W13" s="323">
        <f>'(5) Middle (M) details'!V65</f>
        <v>49.410256410256409</v>
      </c>
      <c r="X13" s="323">
        <f>'(5) Middle (M) details'!W65</f>
        <v>22.5</v>
      </c>
      <c r="Y13" s="323">
        <f>'(5) Middle (M) details'!X65</f>
        <v>24.243243243243246</v>
      </c>
      <c r="Z13" s="323">
        <f>'(5) Middle (M) details'!Y65</f>
        <v>11</v>
      </c>
      <c r="AA13" s="323">
        <f>'(5) Middle (M) details'!Z65</f>
        <v>4</v>
      </c>
      <c r="AB13" s="323">
        <f>'(5) Middle (M) details'!AA65</f>
        <v>60.545454545454547</v>
      </c>
      <c r="AC13" s="323">
        <f>'(5) Middle (M) details'!AB65</f>
        <v>60.833333333333336</v>
      </c>
      <c r="AD13" s="323">
        <f>'(5) Middle (M) details'!AC65</f>
        <v>50.454545454545453</v>
      </c>
      <c r="AE13" s="323">
        <f>'(5) Middle (M) details'!AD65</f>
        <v>49.38095238095238</v>
      </c>
      <c r="AF13" s="323">
        <f>'(5) Middle (M) details'!AE65</f>
        <v>31.266666666666666</v>
      </c>
      <c r="AG13" s="323">
        <f>'(5) Middle (M) details'!AF65</f>
        <v>66.682352941176475</v>
      </c>
      <c r="AH13" s="323">
        <f>'(5) Middle (M) details'!AG65</f>
        <v>38.076923076923073</v>
      </c>
      <c r="AI13" s="323">
        <f>'(5) Middle (M) details'!AH65</f>
        <v>86.399999999999991</v>
      </c>
      <c r="AJ13" s="323">
        <f>'(5) Middle (M) details'!AI65</f>
        <v>58.861313868613138</v>
      </c>
      <c r="AK13" s="323">
        <f>'(5) Middle (M) details'!AJ65</f>
        <v>100.61870503597123</v>
      </c>
      <c r="AL13" s="323">
        <f>'(5) Middle (M) details'!AK65</f>
        <v>105.46938775510203</v>
      </c>
      <c r="AM13" s="323">
        <f>'(5) Middle (M) details'!AL65</f>
        <v>51.1875</v>
      </c>
      <c r="AN13" s="323">
        <f>'(5) Middle (M) details'!AM65</f>
        <v>52.093023255813954</v>
      </c>
      <c r="AO13" s="323">
        <f>'(5) Middle (M) details'!AN65</f>
        <v>79.826086956521749</v>
      </c>
      <c r="AP13" s="323">
        <f>'(5) Middle (M) details'!AO65</f>
        <v>38.634615384615387</v>
      </c>
      <c r="AQ13" s="323">
        <f>'(5) Middle (M) details'!AP65</f>
        <v>45.549295774647888</v>
      </c>
      <c r="AR13" s="323">
        <f>'(5) Middle (M) details'!AQ65</f>
        <v>49.483870967741936</v>
      </c>
      <c r="AS13" s="323">
        <f>'(5) Middle (M) details'!AR65</f>
        <v>42.566037735849058</v>
      </c>
      <c r="AT13" s="323">
        <f>'(5) Middle (M) details'!AS65</f>
        <v>45.575757575757578</v>
      </c>
      <c r="AU13" s="323">
        <f>'(5) Middle (M) details'!AT65</f>
        <v>56.335294117647059</v>
      </c>
      <c r="AV13" s="323">
        <f>'(5) Middle (M) details'!AU65</f>
        <v>51.652173913043477</v>
      </c>
      <c r="AW13" s="323">
        <f>'(5) Middle (M) details'!AV65</f>
        <v>124.76106194690266</v>
      </c>
      <c r="AX13" s="323">
        <f>'(5) Middle (M) details'!AW65</f>
        <v>127.77108433734941</v>
      </c>
      <c r="AY13" s="323">
        <f>'(5) Middle (M) details'!AX65</f>
        <v>222.44905660377358</v>
      </c>
      <c r="AZ13" s="323">
        <f>'(5) Middle (M) details'!AY65</f>
        <v>0</v>
      </c>
      <c r="BA13" s="323">
        <f>'(5) Middle (M) details'!AZ65</f>
        <v>105.99166666666666</v>
      </c>
      <c r="BB13" s="323">
        <f>'(5) Middle (M) details'!BA65</f>
        <v>38.78125</v>
      </c>
      <c r="BC13" s="323">
        <f>'(5) Middle (M) details'!BB65</f>
        <v>172.42735042735043</v>
      </c>
      <c r="BD13" s="323">
        <f>'(5) Middle (M) details'!BC65</f>
        <v>66.242105263157896</v>
      </c>
      <c r="BE13" s="323">
        <f>'(5) Middle (M) details'!BD65</f>
        <v>152.43428571428569</v>
      </c>
      <c r="BF13" s="324">
        <f>'(5) Middle (M) details'!BE65</f>
        <v>2560.0135903153564</v>
      </c>
      <c r="BH13" s="323">
        <f>'(5) Middle (M) details'!BG65</f>
        <v>0</v>
      </c>
      <c r="BI13" s="323">
        <f>'(5) Middle (M) details'!BH65</f>
        <v>25828.245785818242</v>
      </c>
      <c r="BJ13" s="323">
        <f>'(5) Middle (M) details'!BI65</f>
        <v>408662.35083225695</v>
      </c>
      <c r="BK13" s="323">
        <f>'(5) Middle (M) details'!BJ65</f>
        <v>0</v>
      </c>
      <c r="BL13" s="323">
        <f>'(5) Middle (M) details'!BK65</f>
        <v>249637.28043854347</v>
      </c>
      <c r="BM13" s="323">
        <f>'(5) Middle (M) details'!BL65</f>
        <v>724411.36318200489</v>
      </c>
      <c r="BN13" s="323">
        <f>'(5) Middle (M) details'!BM65</f>
        <v>111270.42629014992</v>
      </c>
      <c r="BO13" s="323">
        <f>'(5) Middle (M) details'!BN65</f>
        <v>455302.89908445353</v>
      </c>
      <c r="BP13" s="323">
        <f>'(5) Middle (M) details'!BO65</f>
        <v>17310.380625483474</v>
      </c>
      <c r="BQ13" s="323">
        <f>'(5) Middle (M) details'!BP65</f>
        <v>64612.621313953423</v>
      </c>
      <c r="BR13" s="323">
        <f>'(5) Middle (M) details'!BQ65</f>
        <v>416061.06721579621</v>
      </c>
      <c r="BS13" s="323">
        <f>'(5) Middle (M) details'!BR65</f>
        <v>161266.21622492862</v>
      </c>
      <c r="BT13" s="323">
        <f>'(5) Middle (M) details'!BS65</f>
        <v>194191.11930488565</v>
      </c>
      <c r="BU13" s="323">
        <f>'(5) Middle (M) details'!BT65</f>
        <v>349747.88628663315</v>
      </c>
      <c r="BV13" s="323">
        <f>'(5) Middle (M) details'!BU65</f>
        <v>125905.30155222816</v>
      </c>
      <c r="BW13" s="323">
        <f>'(5) Middle (M) details'!BV65</f>
        <v>715170.83919763949</v>
      </c>
      <c r="BX13" s="323">
        <f>'(5) Middle (M) details'!BW65</f>
        <v>334103.17323676223</v>
      </c>
      <c r="BY13" s="323">
        <f>'(5) Middle (M) details'!BX65</f>
        <v>361708.66886064963</v>
      </c>
      <c r="BZ13" s="323">
        <f>'(5) Middle (M) details'!BY65</f>
        <v>161950.03699949681</v>
      </c>
      <c r="CA13" s="323">
        <f>'(5) Middle (M) details'!BZ65</f>
        <v>58834.598458770895</v>
      </c>
      <c r="CB13" s="323">
        <f>'(5) Middle (M) details'!CA65</f>
        <v>873305.1813134132</v>
      </c>
      <c r="CC13" s="323">
        <f>'(5) Middle (M) details'!CB65</f>
        <v>867273.53557583725</v>
      </c>
      <c r="CD13" s="323">
        <f>'(5) Middle (M) details'!CC65</f>
        <v>693093.07608288119</v>
      </c>
      <c r="CE13" s="323">
        <f>'(5) Middle (M) details'!CD65</f>
        <v>725194.7448129938</v>
      </c>
      <c r="CF13" s="323">
        <f>'(5) Middle (M) details'!CE65</f>
        <v>456815.51969455881</v>
      </c>
      <c r="CG13" s="323">
        <f>'(5) Middle (M) details'!CF65</f>
        <v>982655.13503408455</v>
      </c>
      <c r="CH13" s="323">
        <f>'(5) Middle (M) details'!CG65</f>
        <v>579318.74754401401</v>
      </c>
      <c r="CI13" s="323">
        <f>'(5) Middle (M) details'!CH65</f>
        <v>1255405.9842204803</v>
      </c>
      <c r="CJ13" s="323">
        <f>'(5) Middle (M) details'!CI65</f>
        <v>842795.9614872192</v>
      </c>
      <c r="CK13" s="323">
        <f>'(5) Middle (M) details'!CJ65</f>
        <v>1418670.1469058483</v>
      </c>
      <c r="CL13" s="323">
        <f>'(5) Middle (M) details'!CK65</f>
        <v>1569887.6063956744</v>
      </c>
      <c r="CM13" s="323">
        <f>'(5) Middle (M) details'!CL65</f>
        <v>752960.55328667979</v>
      </c>
      <c r="CN13" s="323">
        <f>'(5) Middle (M) details'!CM65</f>
        <v>804288.65299786639</v>
      </c>
      <c r="CO13" s="323">
        <f>'(5) Middle (M) details'!CN65</f>
        <v>1196475.6668151286</v>
      </c>
      <c r="CP13" s="323">
        <f>'(5) Middle (M) details'!CO65</f>
        <v>558688.99872180365</v>
      </c>
      <c r="CQ13" s="323">
        <f>'(5) Middle (M) details'!CP65</f>
        <v>669633.08259599621</v>
      </c>
      <c r="CR13" s="323">
        <f>'(5) Middle (M) details'!CQ65</f>
        <v>724077.47172482428</v>
      </c>
      <c r="CS13" s="323">
        <f>'(5) Middle (M) details'!CR65</f>
        <v>653102.04371132667</v>
      </c>
      <c r="CT13" s="323">
        <f>'(5) Middle (M) details'!CS65</f>
        <v>697808.51505349122</v>
      </c>
      <c r="CU13" s="323">
        <f>'(5) Middle (M) details'!CT65</f>
        <v>829462.92952394695</v>
      </c>
      <c r="CV13" s="323">
        <f>'(5) Middle (M) details'!CU65</f>
        <v>813644.90322088508</v>
      </c>
      <c r="CW13" s="323">
        <f>'(5) Middle (M) details'!CV65</f>
        <v>1698855.3744703785</v>
      </c>
      <c r="CX13" s="323">
        <f>'(5) Middle (M) details'!CW65</f>
        <v>1855304.4118442768</v>
      </c>
      <c r="CY13" s="323">
        <f>'(5) Middle (M) details'!CX65</f>
        <v>3324580.7426532777</v>
      </c>
      <c r="CZ13" s="323">
        <f>'(5) Middle (M) details'!CY65</f>
        <v>0</v>
      </c>
      <c r="DA13" s="323">
        <f>'(5) Middle (M) details'!CZ65</f>
        <v>1569043.4094720394</v>
      </c>
      <c r="DB13" s="323">
        <f>'(5) Middle (M) details'!DA65</f>
        <v>578164.38476664876</v>
      </c>
      <c r="DC13" s="323">
        <f>'(5) Middle (M) details'!DB65</f>
        <v>2465383.3101590951</v>
      </c>
      <c r="DD13" s="323">
        <f>'(5) Middle (M) details'!DC65</f>
        <v>967524.99920158647</v>
      </c>
      <c r="DE13" s="323">
        <f>'(5) Middle (M) details'!DD65</f>
        <v>2283116.3450598088</v>
      </c>
      <c r="DF13" s="324">
        <f>'(5) Middle (M) details'!DE65</f>
        <v>37642505.909236528</v>
      </c>
      <c r="DG13" s="313"/>
      <c r="DH13" s="337">
        <f>'(5) Middle (M) details'!DG65</f>
        <v>0</v>
      </c>
      <c r="DI13" s="337">
        <f>'(5) Middle (M) details'!DH65</f>
        <v>16142.6536161364</v>
      </c>
      <c r="DJ13" s="337">
        <f>'(5) Middle (M) details'!DI65</f>
        <v>14883.381913026642</v>
      </c>
      <c r="DK13" s="337">
        <f>'(5) Middle (M) details'!DJ65</f>
        <v>0</v>
      </c>
      <c r="DL13" s="337">
        <f>'(5) Middle (M) details'!DK65</f>
        <v>14952.232942933593</v>
      </c>
      <c r="DM13" s="337">
        <f>'(5) Middle (M) details'!DL65</f>
        <v>16717.185304200113</v>
      </c>
      <c r="DN13" s="337">
        <f>'(5) Middle (M) details'!DM65</f>
        <v>14836.056838686656</v>
      </c>
      <c r="DO13" s="337">
        <f>'(5) Middle (M) details'!DN65</f>
        <v>14787.615525819858</v>
      </c>
      <c r="DP13" s="337">
        <f>'(5) Middle (M) details'!DO65</f>
        <v>12982.785469112607</v>
      </c>
      <c r="DQ13" s="337">
        <f>'(5) Middle (M) details'!DP65</f>
        <v>14662.094836627894</v>
      </c>
      <c r="DR13" s="337">
        <f>'(5) Middle (M) details'!DQ65</f>
        <v>15088.451038379817</v>
      </c>
      <c r="DS13" s="337">
        <f>'(5) Middle (M) details'!DR65</f>
        <v>15271.421990997027</v>
      </c>
      <c r="DT13" s="337">
        <f>'(5) Middle (M) details'!DS65</f>
        <v>14686.723308772864</v>
      </c>
      <c r="DU13" s="337">
        <f>'(5) Middle (M) details'!DT65</f>
        <v>14572.828595276382</v>
      </c>
      <c r="DV13" s="337">
        <f>'(5) Middle (M) details'!DU65</f>
        <v>15668.215304277281</v>
      </c>
      <c r="DW13" s="337">
        <f>'(5) Middle (M) details'!DV65</f>
        <v>14474.13737867563</v>
      </c>
      <c r="DX13" s="337">
        <f>'(5) Middle (M) details'!DW65</f>
        <v>14849.029921633877</v>
      </c>
      <c r="DY13" s="337">
        <f>'(5) Middle (M) details'!DX65</f>
        <v>14919.978537172838</v>
      </c>
      <c r="DZ13" s="337">
        <f>'(5) Middle (M) details'!DY65</f>
        <v>14722.730636317892</v>
      </c>
      <c r="EA13" s="337">
        <f>'(5) Middle (M) details'!DZ65</f>
        <v>14708.649614692724</v>
      </c>
      <c r="EB13" s="337">
        <f>'(5) Middle (M) details'!EA65</f>
        <v>14423.95945112244</v>
      </c>
      <c r="EC13" s="337">
        <f>'(5) Middle (M) details'!EB65</f>
        <v>14256.55126973979</v>
      </c>
      <c r="ED13" s="337">
        <f>'(5) Middle (M) details'!EC65</f>
        <v>13736.979886327375</v>
      </c>
      <c r="EE13" s="337">
        <f>'(5) Middle (M) details'!ED65</f>
        <v>14685.718072394282</v>
      </c>
      <c r="EF13" s="337">
        <f>'(5) Middle (M) details'!EE65</f>
        <v>14610.304467843032</v>
      </c>
      <c r="EG13" s="337">
        <f>'(5) Middle (M) details'!EF65</f>
        <v>14736.35964677085</v>
      </c>
      <c r="EH13" s="337">
        <f>'(5) Middle (M) details'!EG65</f>
        <v>15214.431753681178</v>
      </c>
      <c r="EI13" s="337">
        <f>'(5) Middle (M) details'!EH65</f>
        <v>14530.161854403708</v>
      </c>
      <c r="EJ13" s="337">
        <f>'(5) Middle (M) details'!EI65</f>
        <v>14318.334167131576</v>
      </c>
      <c r="EK13" s="337">
        <f>'(5) Middle (M) details'!EJ65</f>
        <v>14099.467354491126</v>
      </c>
      <c r="EL13" s="337">
        <f>'(5) Middle (M) details'!EK65</f>
        <v>14884.770261878493</v>
      </c>
      <c r="EM13" s="337">
        <f>'(5) Middle (M) details'!EL65</f>
        <v>14709.852078860655</v>
      </c>
      <c r="EN13" s="337">
        <f>'(5) Middle (M) details'!EM65</f>
        <v>15439.469678084042</v>
      </c>
      <c r="EO13" s="337">
        <f>'(5) Middle (M) details'!EN65</f>
        <v>14988.529595178625</v>
      </c>
      <c r="EP13" s="337">
        <f>'(5) Middle (M) details'!EO65</f>
        <v>14460.840185930208</v>
      </c>
      <c r="EQ13" s="337">
        <f>'(5) Middle (M) details'!EP65</f>
        <v>14701.282889398803</v>
      </c>
      <c r="ER13" s="337">
        <f>'(5) Middle (M) details'!EQ65</f>
        <v>14632.595582444297</v>
      </c>
      <c r="ES13" s="337">
        <f>'(5) Middle (M) details'!ER65</f>
        <v>15343.266097828153</v>
      </c>
      <c r="ET13" s="337">
        <f>'(5) Middle (M) details'!ES65</f>
        <v>15310.958109551337</v>
      </c>
      <c r="EU13" s="337">
        <f>'(5) Middle (M) details'!ET65</f>
        <v>14723.681530653752</v>
      </c>
      <c r="EV13" s="337">
        <f>'(5) Middle (M) details'!EU65</f>
        <v>15752.384489966631</v>
      </c>
      <c r="EW13" s="337">
        <f>'(5) Middle (M) details'!EV65</f>
        <v>13616.871706281228</v>
      </c>
      <c r="EX13" s="337">
        <f>'(5) Middle (M) details'!EW65</f>
        <v>14520.534293547851</v>
      </c>
      <c r="EY13" s="337">
        <f>'(5) Middle (M) details'!EX65</f>
        <v>14945.35779747101</v>
      </c>
      <c r="EZ13" s="337">
        <f>'(5) Middle (M) details'!EY65</f>
        <v>0</v>
      </c>
      <c r="FA13" s="337">
        <f>'(5) Middle (M) details'!EZ65</f>
        <v>14803.460109807747</v>
      </c>
      <c r="FB13" s="337">
        <f>'(5) Middle (M) details'!FA65</f>
        <v>14908.348358205287</v>
      </c>
      <c r="FC13" s="337">
        <f>'(5) Middle (M) details'!FB65</f>
        <v>14298.0989039662</v>
      </c>
      <c r="FD13" s="337">
        <f>'(5) Middle (M) details'!FC65</f>
        <v>14605.891454656081</v>
      </c>
      <c r="FE13" s="337">
        <f>'(5) Middle (M) details'!FD65</f>
        <v>14977.708816369268</v>
      </c>
      <c r="FF13" s="338">
        <f>'(5) Middle (M) details'!FE65</f>
        <v>14704.025811284666</v>
      </c>
    </row>
    <row r="14" spans="1:162">
      <c r="A14" s="69"/>
      <c r="B14" s="1" t="str">
        <f>'(5) Middle (M) details'!A66</f>
        <v>Estim. full income</v>
      </c>
      <c r="C14" s="1" t="str">
        <f>'(5) Middle (M) details'!B66</f>
        <v>land 5k-10k</v>
      </c>
      <c r="D14" s="37" t="str">
        <f>'(5) Middle (M) details'!C66</f>
        <v>Agric</v>
      </c>
      <c r="E14" s="1">
        <f>'(5) Middle (M) details'!D66</f>
        <v>1</v>
      </c>
      <c r="F14" s="1">
        <f>'(5) Middle (M) details'!E66</f>
        <v>1</v>
      </c>
      <c r="G14" s="69" t="str">
        <f>'(5) Middle (M) details'!F66</f>
        <v>Nobility</v>
      </c>
      <c r="H14" s="323">
        <f>'(5) Middle (M) details'!G66</f>
        <v>0</v>
      </c>
      <c r="I14" s="323">
        <f>'(5) Middle (M) details'!H66</f>
        <v>1.3333333333333333</v>
      </c>
      <c r="J14" s="323">
        <f>'(5) Middle (M) details'!I66</f>
        <v>37.090909090909086</v>
      </c>
      <c r="K14" s="323">
        <f>'(5) Middle (M) details'!J66</f>
        <v>0</v>
      </c>
      <c r="L14" s="323">
        <f>'(5) Middle (M) details'!K66</f>
        <v>41.228571428571428</v>
      </c>
      <c r="M14" s="323">
        <f>'(5) Middle (M) details'!L66</f>
        <v>69.019607843137251</v>
      </c>
      <c r="N14" s="323">
        <f>'(5) Middle (M) details'!M66</f>
        <v>4.6428571428571432</v>
      </c>
      <c r="O14" s="323">
        <f>'(5) Middle (M) details'!N66</f>
        <v>48.709302325581397</v>
      </c>
      <c r="P14" s="323">
        <f>'(5) Middle (M) details'!O66</f>
        <v>3.75</v>
      </c>
      <c r="Q14" s="323">
        <f>'(5) Middle (M) details'!P66</f>
        <v>5.2881355932203391</v>
      </c>
      <c r="R14" s="323">
        <f>'(5) Middle (M) details'!Q66</f>
        <v>58.24431818181818</v>
      </c>
      <c r="S14" s="323">
        <f>'(5) Middle (M) details'!R66</f>
        <v>35.588235294117652</v>
      </c>
      <c r="T14" s="323">
        <f>'(5) Middle (M) details'!S66</f>
        <v>26.508196721311474</v>
      </c>
      <c r="U14" s="323">
        <f>'(5) Middle (M) details'!T66</f>
        <v>57.386138613861384</v>
      </c>
      <c r="V14" s="323">
        <f>'(5) Middle (M) details'!U66</f>
        <v>14.268292682926829</v>
      </c>
      <c r="W14" s="323">
        <f>'(5) Middle (M) details'!V66</f>
        <v>139.71641791044777</v>
      </c>
      <c r="X14" s="323">
        <f>'(5) Middle (M) details'!W66</f>
        <v>44.352941176470587</v>
      </c>
      <c r="Y14" s="323">
        <f>'(5) Middle (M) details'!X66</f>
        <v>83.482269503546107</v>
      </c>
      <c r="Z14" s="323">
        <f>'(5) Middle (M) details'!Y66</f>
        <v>49.677419354838712</v>
      </c>
      <c r="AA14" s="323">
        <f>'(5) Middle (M) details'!Z66</f>
        <v>11</v>
      </c>
      <c r="AB14" s="323">
        <f>'(5) Middle (M) details'!AA66</f>
        <v>108.98275862068967</v>
      </c>
      <c r="AC14" s="323">
        <f>'(5) Middle (M) details'!AB66</f>
        <v>190.82656826568265</v>
      </c>
      <c r="AD14" s="323">
        <f>'(5) Middle (M) details'!AC66</f>
        <v>172.14147909967846</v>
      </c>
      <c r="AE14" s="323">
        <f>'(5) Middle (M) details'!AD66</f>
        <v>99.27272727272728</v>
      </c>
      <c r="AF14" s="323">
        <f>'(5) Middle (M) details'!AE66</f>
        <v>93.333333333333343</v>
      </c>
      <c r="AG14" s="323">
        <f>'(5) Middle (M) details'!AF66</f>
        <v>137.23809523809524</v>
      </c>
      <c r="AH14" s="323">
        <f>'(5) Middle (M) details'!AG66</f>
        <v>86.456140350877192</v>
      </c>
      <c r="AI14" s="323">
        <f>'(5) Middle (M) details'!AH66</f>
        <v>165.63888888888889</v>
      </c>
      <c r="AJ14" s="323">
        <f>'(5) Middle (M) details'!AI66</f>
        <v>194.21325648414987</v>
      </c>
      <c r="AK14" s="323">
        <f>'(5) Middle (M) details'!AJ66</f>
        <v>228.59485530546624</v>
      </c>
      <c r="AL14" s="323">
        <f>'(5) Middle (M) details'!AK66</f>
        <v>175.19277108433735</v>
      </c>
      <c r="AM14" s="323">
        <f>'(5) Middle (M) details'!AL66</f>
        <v>104.5344827586207</v>
      </c>
      <c r="AN14" s="323">
        <f>'(5) Middle (M) details'!AM66</f>
        <v>82.510416666666671</v>
      </c>
      <c r="AO14" s="323">
        <f>'(5) Middle (M) details'!AN66</f>
        <v>110</v>
      </c>
      <c r="AP14" s="323">
        <f>'(5) Middle (M) details'!AO66</f>
        <v>66.186440677966104</v>
      </c>
      <c r="AQ14" s="323">
        <f>'(5) Middle (M) details'!AP66</f>
        <v>105.57046979865771</v>
      </c>
      <c r="AR14" s="323">
        <f>'(5) Middle (M) details'!AQ66</f>
        <v>91.027777777777786</v>
      </c>
      <c r="AS14" s="323">
        <f>'(5) Middle (M) details'!AR66</f>
        <v>68.944444444444443</v>
      </c>
      <c r="AT14" s="323">
        <f>'(5) Middle (M) details'!AS66</f>
        <v>114.69613259668509</v>
      </c>
      <c r="AU14" s="323">
        <f>'(5) Middle (M) details'!AT66</f>
        <v>108.29</v>
      </c>
      <c r="AV14" s="323">
        <f>'(5) Middle (M) details'!AU66</f>
        <v>110.34426229508196</v>
      </c>
      <c r="AW14" s="323">
        <f>'(5) Middle (M) details'!AV66</f>
        <v>191.86904761904762</v>
      </c>
      <c r="AX14" s="323">
        <f>'(5) Middle (M) details'!AW66</f>
        <v>257.36746987951807</v>
      </c>
      <c r="AY14" s="323">
        <f>'(5) Middle (M) details'!AX66</f>
        <v>315.61764705882354</v>
      </c>
      <c r="AZ14" s="323">
        <f>'(5) Middle (M) details'!AY66</f>
        <v>4.4800000000000004</v>
      </c>
      <c r="BA14" s="323">
        <f>'(5) Middle (M) details'!AZ66</f>
        <v>160.63333333333333</v>
      </c>
      <c r="BB14" s="323">
        <f>'(5) Middle (M) details'!BA66</f>
        <v>123.45121951219512</v>
      </c>
      <c r="BC14" s="323">
        <f>'(5) Middle (M) details'!BB66</f>
        <v>236.12293144208036</v>
      </c>
      <c r="BD14" s="323">
        <f>'(5) Middle (M) details'!BC66</f>
        <v>83.374172185430467</v>
      </c>
      <c r="BE14" s="323">
        <f>'(5) Middle (M) details'!BD66</f>
        <v>259.92</v>
      </c>
      <c r="BF14" s="324">
        <f>'(5) Middle (M) details'!BE66</f>
        <v>4978.1180681872029</v>
      </c>
      <c r="BH14" s="323">
        <f>'(5) Middle (M) details'!BG66</f>
        <v>0</v>
      </c>
      <c r="BI14" s="323">
        <f>'(5) Middle (M) details'!BH66</f>
        <v>10639.003646786048</v>
      </c>
      <c r="BJ14" s="323">
        <f>'(5) Middle (M) details'!BI66</f>
        <v>283939.8417066976</v>
      </c>
      <c r="BK14" s="323">
        <f>'(5) Middle (M) details'!BJ66</f>
        <v>0</v>
      </c>
      <c r="BL14" s="323">
        <f>'(5) Middle (M) details'!BK66</f>
        <v>318445.41990669147</v>
      </c>
      <c r="BM14" s="323">
        <f>'(5) Middle (M) details'!BL66</f>
        <v>548100.26720617968</v>
      </c>
      <c r="BN14" s="323">
        <f>'(5) Middle (M) details'!BM66</f>
        <v>37507.066270058567</v>
      </c>
      <c r="BO14" s="323">
        <f>'(5) Middle (M) details'!BN66</f>
        <v>370184.82799174503</v>
      </c>
      <c r="BP14" s="323">
        <f>'(5) Middle (M) details'!BO66</f>
        <v>27776.572756585763</v>
      </c>
      <c r="BQ14" s="323">
        <f>'(5) Middle (M) details'!BP66</f>
        <v>46761.675480473488</v>
      </c>
      <c r="BR14" s="323">
        <f>'(5) Middle (M) details'!BQ66</f>
        <v>461612.93345115246</v>
      </c>
      <c r="BS14" s="323">
        <f>'(5) Middle (M) details'!BR66</f>
        <v>284984.37674877472</v>
      </c>
      <c r="BT14" s="323">
        <f>'(5) Middle (M) details'!BS66</f>
        <v>205872.62578097999</v>
      </c>
      <c r="BU14" s="323">
        <f>'(5) Middle (M) details'!BT66</f>
        <v>453594.54309484112</v>
      </c>
      <c r="BV14" s="323">
        <f>'(5) Middle (M) details'!BU66</f>
        <v>112531.44756164339</v>
      </c>
      <c r="BW14" s="323">
        <f>'(5) Middle (M) details'!BV66</f>
        <v>1121249.3485548233</v>
      </c>
      <c r="BX14" s="323">
        <f>'(5) Middle (M) details'!BW66</f>
        <v>364918.91542691237</v>
      </c>
      <c r="BY14" s="323">
        <f>'(5) Middle (M) details'!BX66</f>
        <v>657015.99251587898</v>
      </c>
      <c r="BZ14" s="323">
        <f>'(5) Middle (M) details'!BY66</f>
        <v>390807.07135606086</v>
      </c>
      <c r="CA14" s="323">
        <f>'(5) Middle (M) details'!BZ66</f>
        <v>82780.780085984909</v>
      </c>
      <c r="CB14" s="323">
        <f>'(5) Middle (M) details'!CA66</f>
        <v>842075.41445691313</v>
      </c>
      <c r="CC14" s="323">
        <f>'(5) Middle (M) details'!CB66</f>
        <v>1459740.1805993367</v>
      </c>
      <c r="CD14" s="323">
        <f>'(5) Middle (M) details'!CC66</f>
        <v>1327318.8631053164</v>
      </c>
      <c r="CE14" s="323">
        <f>'(5) Middle (M) details'!CD66</f>
        <v>792461.99879252503</v>
      </c>
      <c r="CF14" s="323">
        <f>'(5) Middle (M) details'!CE66</f>
        <v>742016.58860835689</v>
      </c>
      <c r="CG14" s="323">
        <f>'(5) Middle (M) details'!CF66</f>
        <v>1096380.5467870499</v>
      </c>
      <c r="CH14" s="323">
        <f>'(5) Middle (M) details'!CG66</f>
        <v>693078.97330739023</v>
      </c>
      <c r="CI14" s="323">
        <f>'(5) Middle (M) details'!CH66</f>
        <v>1305276.6173890436</v>
      </c>
      <c r="CJ14" s="323">
        <f>'(5) Middle (M) details'!CI66</f>
        <v>1485345.5917093777</v>
      </c>
      <c r="CK14" s="323">
        <f>'(5) Middle (M) details'!CJ66</f>
        <v>1794402.5150987795</v>
      </c>
      <c r="CL14" s="323">
        <f>'(5) Middle (M) details'!CK66</f>
        <v>1419957.6147100837</v>
      </c>
      <c r="CM14" s="323">
        <f>'(5) Middle (M) details'!CL66</f>
        <v>808941.30746289436</v>
      </c>
      <c r="CN14" s="323">
        <f>'(5) Middle (M) details'!CM66</f>
        <v>674010.90015254403</v>
      </c>
      <c r="CO14" s="323">
        <f>'(5) Middle (M) details'!CN66</f>
        <v>876703.80085984909</v>
      </c>
      <c r="CP14" s="323">
        <f>'(5) Middle (M) details'!CO66</f>
        <v>531464.481873299</v>
      </c>
      <c r="CQ14" s="323">
        <f>'(5) Middle (M) details'!CP66</f>
        <v>820447.43303998921</v>
      </c>
      <c r="CR14" s="323">
        <f>'(5) Middle (M) details'!CQ66</f>
        <v>725511.57535801153</v>
      </c>
      <c r="CS14" s="323">
        <f>'(5) Middle (M) details'!CR66</f>
        <v>530198.78579145088</v>
      </c>
      <c r="CT14" s="323">
        <f>'(5) Middle (M) details'!CS66</f>
        <v>912053.44630087737</v>
      </c>
      <c r="CU14" s="323">
        <f>'(5) Middle (M) details'!CT66</f>
        <v>873365.74368284596</v>
      </c>
      <c r="CV14" s="323">
        <f>'(5) Middle (M) details'!CU66</f>
        <v>861677.99442438805</v>
      </c>
      <c r="CW14" s="323">
        <f>'(5) Middle (M) details'!CV66</f>
        <v>1399214.6408504532</v>
      </c>
      <c r="CX14" s="323">
        <f>'(5) Middle (M) details'!CW66</f>
        <v>2017730.1813327125</v>
      </c>
      <c r="CY14" s="323">
        <f>'(5) Middle (M) details'!CX66</f>
        <v>2547869.1773181548</v>
      </c>
      <c r="CZ14" s="323">
        <f>'(5) Middle (M) details'!CY66</f>
        <v>38433.132253201125</v>
      </c>
      <c r="DA14" s="323">
        <f>'(5) Middle (M) details'!CZ66</f>
        <v>1288874.2476798825</v>
      </c>
      <c r="DB14" s="323">
        <f>'(5) Middle (M) details'!DA66</f>
        <v>968918.70655257779</v>
      </c>
      <c r="DC14" s="323">
        <f>'(5) Middle (M) details'!DB66</f>
        <v>1891014.2864792976</v>
      </c>
      <c r="DD14" s="323">
        <f>'(5) Middle (M) details'!DC66</f>
        <v>672682.49045304465</v>
      </c>
      <c r="DE14" s="323">
        <f>'(5) Middle (M) details'!DD66</f>
        <v>2119821.8189044725</v>
      </c>
      <c r="DF14" s="324">
        <f>'(5) Middle (M) details'!DE66</f>
        <v>39295711.764876388</v>
      </c>
      <c r="DG14" s="313"/>
      <c r="DH14" s="337">
        <f>'(5) Middle (M) details'!DG66</f>
        <v>0</v>
      </c>
      <c r="DI14" s="337">
        <f>'(5) Middle (M) details'!DH66</f>
        <v>7979.2527350895361</v>
      </c>
      <c r="DJ14" s="337">
        <f>'(5) Middle (M) details'!DI66</f>
        <v>7655.2408303276325</v>
      </c>
      <c r="DK14" s="337">
        <f>'(5) Middle (M) details'!DJ66</f>
        <v>0</v>
      </c>
      <c r="DL14" s="337">
        <f>'(5) Middle (M) details'!DK66</f>
        <v>7723.9013837381854</v>
      </c>
      <c r="DM14" s="337">
        <f>'(5) Middle (M) details'!DL66</f>
        <v>7941.225462362263</v>
      </c>
      <c r="DN14" s="337">
        <f>'(5) Middle (M) details'!DM66</f>
        <v>8078.4450427818447</v>
      </c>
      <c r="DO14" s="337">
        <f>'(5) Middle (M) details'!DN66</f>
        <v>7599.8794956529173</v>
      </c>
      <c r="DP14" s="337">
        <f>'(5) Middle (M) details'!DO66</f>
        <v>7407.0860684228701</v>
      </c>
      <c r="DQ14" s="337">
        <f>'(5) Middle (M) details'!DP66</f>
        <v>8842.752735089538</v>
      </c>
      <c r="DR14" s="337">
        <f>'(5) Middle (M) details'!DQ66</f>
        <v>7925.4586174424776</v>
      </c>
      <c r="DS14" s="337">
        <f>'(5) Middle (M) details'!DR66</f>
        <v>8007.8254623622643</v>
      </c>
      <c r="DT14" s="337">
        <f>'(5) Middle (M) details'!DS66</f>
        <v>7766.3761117129125</v>
      </c>
      <c r="DU14" s="337">
        <f>'(5) Middle (M) details'!DT66</f>
        <v>7904.2527350895371</v>
      </c>
      <c r="DV14" s="337">
        <f>'(5) Middle (M) details'!DU66</f>
        <v>7886.8194017562037</v>
      </c>
      <c r="DW14" s="337">
        <f>'(5) Middle (M) details'!DV66</f>
        <v>8025.179612559893</v>
      </c>
      <c r="DX14" s="337">
        <f>'(5) Middle (M) details'!DW66</f>
        <v>8227.6148040550543</v>
      </c>
      <c r="DY14" s="337">
        <f>'(5) Middle (M) details'!DX66</f>
        <v>7870.1261528110554</v>
      </c>
      <c r="DZ14" s="337">
        <f>'(5) Middle (M) details'!DY66</f>
        <v>7866.8955922323939</v>
      </c>
      <c r="EA14" s="337">
        <f>'(5) Middle (M) details'!DZ66</f>
        <v>7525.5254623622641</v>
      </c>
      <c r="EB14" s="337">
        <f>'(5) Middle (M) details'!EA66</f>
        <v>7726.6847078786514</v>
      </c>
      <c r="EC14" s="337">
        <f>'(5) Middle (M) details'!EB66</f>
        <v>7649.564700901502</v>
      </c>
      <c r="ED14" s="337">
        <f>'(5) Middle (M) details'!EC66</f>
        <v>7710.6277350895361</v>
      </c>
      <c r="EE14" s="337">
        <f>'(5) Middle (M) details'!ED66</f>
        <v>7982.6758120126142</v>
      </c>
      <c r="EF14" s="337">
        <f>'(5) Middle (M) details'!EE66</f>
        <v>7950.1777350895372</v>
      </c>
      <c r="EG14" s="337">
        <f>'(5) Middle (M) details'!EF66</f>
        <v>7988.8936441804462</v>
      </c>
      <c r="EH14" s="337">
        <f>'(5) Middle (M) details'!EG66</f>
        <v>8016.5384493752526</v>
      </c>
      <c r="EI14" s="337">
        <f>'(5) Middle (M) details'!EH66</f>
        <v>7880.2546077487123</v>
      </c>
      <c r="EJ14" s="337">
        <f>'(5) Middle (M) details'!EI66</f>
        <v>7648.0134188502198</v>
      </c>
      <c r="EK14" s="337">
        <f>'(5) Middle (M) details'!EJ66</f>
        <v>7849.7064717443409</v>
      </c>
      <c r="EL14" s="337">
        <f>'(5) Middle (M) details'!EK66</f>
        <v>8105.1153305093831</v>
      </c>
      <c r="EM14" s="337">
        <f>'(5) Middle (M) details'!EL66</f>
        <v>7738.5116003377652</v>
      </c>
      <c r="EN14" s="337">
        <f>'(5) Middle (M) details'!EM66</f>
        <v>8168.797678909762</v>
      </c>
      <c r="EO14" s="337">
        <f>'(5) Middle (M) details'!EN66</f>
        <v>7970.0345532713554</v>
      </c>
      <c r="EP14" s="337">
        <f>'(5) Middle (M) details'!EO66</f>
        <v>8029.8090731177053</v>
      </c>
      <c r="EQ14" s="337">
        <f>'(5) Middle (M) details'!EP66</f>
        <v>7771.5618259986268</v>
      </c>
      <c r="ER14" s="337">
        <f>'(5) Middle (M) details'!EQ66</f>
        <v>7970.2217616382095</v>
      </c>
      <c r="ES14" s="337">
        <f>'(5) Middle (M) details'!ER66</f>
        <v>7690.2321871443319</v>
      </c>
      <c r="ET14" s="337">
        <f>'(5) Middle (M) details'!ES66</f>
        <v>7951.9110684228708</v>
      </c>
      <c r="EU14" s="337">
        <f>'(5) Middle (M) details'!ET66</f>
        <v>8065.0636594592843</v>
      </c>
      <c r="EV14" s="337">
        <f>'(5) Middle (M) details'!EU66</f>
        <v>7808.9968295777262</v>
      </c>
      <c r="EW14" s="337">
        <f>'(5) Middle (M) details'!EV66</f>
        <v>7292.5500919177302</v>
      </c>
      <c r="EX14" s="337">
        <f>'(5) Middle (M) details'!EW66</f>
        <v>7839.8803946640046</v>
      </c>
      <c r="EY14" s="337">
        <f>'(5) Middle (M) details'!EX66</f>
        <v>8072.6448633694217</v>
      </c>
      <c r="EZ14" s="337">
        <f>'(5) Middle (M) details'!EY66</f>
        <v>8578.8241636609655</v>
      </c>
      <c r="FA14" s="337">
        <f>'(5) Middle (M) details'!EZ66</f>
        <v>8023.7035547616679</v>
      </c>
      <c r="FB14" s="337">
        <f>'(5) Middle (M) details'!FA66</f>
        <v>7848.5956670267096</v>
      </c>
      <c r="FC14" s="337">
        <f>'(5) Middle (M) details'!FB66</f>
        <v>8008.6007527106822</v>
      </c>
      <c r="FD14" s="337">
        <f>'(5) Middle (M) details'!FC66</f>
        <v>8068.2359155176728</v>
      </c>
      <c r="FE14" s="337">
        <f>'(5) Middle (M) details'!FD66</f>
        <v>8155.6702789491856</v>
      </c>
      <c r="FF14" s="338">
        <f>'(5) Middle (M) details'!FE66</f>
        <v>7893.6881822865325</v>
      </c>
    </row>
    <row r="15" spans="1:162">
      <c r="A15" s="69"/>
      <c r="B15" s="1" t="str">
        <f>'(5) Middle (M) details'!A67</f>
        <v>Estim. full income</v>
      </c>
      <c r="C15" s="1" t="str">
        <f>'(5) Middle (M) details'!B67</f>
        <v>land 2k-5k</v>
      </c>
      <c r="D15" s="37" t="str">
        <f>'(5) Middle (M) details'!C67</f>
        <v>Agric</v>
      </c>
      <c r="E15" s="1">
        <f>'(5) Middle (M) details'!D67</f>
        <v>1</v>
      </c>
      <c r="F15" s="1">
        <f>'(5) Middle (M) details'!E67</f>
        <v>1</v>
      </c>
      <c r="G15" s="69" t="str">
        <f>'(5) Middle (M) details'!F67</f>
        <v>Nobility</v>
      </c>
      <c r="H15" s="323">
        <f>'(5) Middle (M) details'!G67</f>
        <v>0</v>
      </c>
      <c r="I15" s="323">
        <f>'(5) Middle (M) details'!H67</f>
        <v>15.12</v>
      </c>
      <c r="J15" s="323">
        <f>'(5) Middle (M) details'!I67</f>
        <v>116.59436008676789</v>
      </c>
      <c r="K15" s="323">
        <f>'(5) Middle (M) details'!J67</f>
        <v>0</v>
      </c>
      <c r="L15" s="323">
        <f>'(5) Middle (M) details'!K67</f>
        <v>155.75159235668789</v>
      </c>
      <c r="M15" s="323">
        <f>'(5) Middle (M) details'!L67</f>
        <v>159.64420485175199</v>
      </c>
      <c r="N15" s="323">
        <f>'(5) Middle (M) details'!M67</f>
        <v>6.6000000000000005</v>
      </c>
      <c r="O15" s="323">
        <f>'(5) Middle (M) details'!N67</f>
        <v>138.31818181818181</v>
      </c>
      <c r="P15" s="323">
        <f>'(5) Middle (M) details'!O67</f>
        <v>20</v>
      </c>
      <c r="Q15" s="323">
        <f>'(5) Middle (M) details'!P67</f>
        <v>5.2881355932203391</v>
      </c>
      <c r="R15" s="323">
        <f>'(5) Middle (M) details'!Q67</f>
        <v>132.62989323843416</v>
      </c>
      <c r="S15" s="323">
        <f>'(5) Middle (M) details'!R67</f>
        <v>103.38775510204081</v>
      </c>
      <c r="T15" s="323">
        <f>'(5) Middle (M) details'!S67</f>
        <v>66.956521739130437</v>
      </c>
      <c r="U15" s="323">
        <f>'(5) Middle (M) details'!T67</f>
        <v>141.48223350253807</v>
      </c>
      <c r="V15" s="323">
        <f>'(5) Middle (M) details'!U67</f>
        <v>36.333333333333329</v>
      </c>
      <c r="W15" s="323">
        <f>'(5) Middle (M) details'!V67</f>
        <v>348.51764705882351</v>
      </c>
      <c r="X15" s="323">
        <f>'(5) Middle (M) details'!W67</f>
        <v>101.48936170212767</v>
      </c>
      <c r="Y15" s="323">
        <f>'(5) Middle (M) details'!X67</f>
        <v>270.18426966292134</v>
      </c>
      <c r="Z15" s="323">
        <f>'(5) Middle (M) details'!Y67</f>
        <v>152.97499999999999</v>
      </c>
      <c r="AA15" s="323">
        <f>'(5) Middle (M) details'!Z67</f>
        <v>43.592592592592588</v>
      </c>
      <c r="AB15" s="323">
        <f>'(5) Middle (M) details'!AA67</f>
        <v>218.49829351535837</v>
      </c>
      <c r="AC15" s="323">
        <f>'(5) Middle (M) details'!AB67</f>
        <v>501.16621253405998</v>
      </c>
      <c r="AD15" s="323">
        <f>'(5) Middle (M) details'!AC67</f>
        <v>454.95945945945948</v>
      </c>
      <c r="AE15" s="323">
        <f>'(5) Middle (M) details'!AD67</f>
        <v>193.93150684931507</v>
      </c>
      <c r="AF15" s="323">
        <f>'(5) Middle (M) details'!AE67</f>
        <v>322.66666666666663</v>
      </c>
      <c r="AG15" s="323">
        <f>'(5) Middle (M) details'!AF67</f>
        <v>268.38793103448273</v>
      </c>
      <c r="AH15" s="323">
        <f>'(5) Middle (M) details'!AG67</f>
        <v>154.16577540106954</v>
      </c>
      <c r="AI15" s="323">
        <f>'(5) Middle (M) details'!AH67</f>
        <v>402.99500831946756</v>
      </c>
      <c r="AJ15" s="323">
        <f>'(5) Middle (M) details'!AI67</f>
        <v>544.65853658536594</v>
      </c>
      <c r="AK15" s="323">
        <f>'(5) Middle (M) details'!AJ67</f>
        <v>533.06483790523691</v>
      </c>
      <c r="AL15" s="323">
        <f>'(5) Middle (M) details'!AK67</f>
        <v>362.18055555555554</v>
      </c>
      <c r="AM15" s="323">
        <f>'(5) Middle (M) details'!AL67</f>
        <v>294.36855670103091</v>
      </c>
      <c r="AN15" s="323">
        <f>'(5) Middle (M) details'!AM67</f>
        <v>100.60674157303372</v>
      </c>
      <c r="AO15" s="323">
        <f>'(5) Middle (M) details'!AN67</f>
        <v>160</v>
      </c>
      <c r="AP15" s="323">
        <f>'(5) Middle (M) details'!AO67</f>
        <v>136.55670103092785</v>
      </c>
      <c r="AQ15" s="323">
        <f>'(5) Middle (M) details'!AP67</f>
        <v>269.27303754266211</v>
      </c>
      <c r="AR15" s="323">
        <f>'(5) Middle (M) details'!AQ67</f>
        <v>228.06237006237006</v>
      </c>
      <c r="AS15" s="323">
        <f>'(5) Middle (M) details'!AR67</f>
        <v>199.04761904761904</v>
      </c>
      <c r="AT15" s="323">
        <f>'(5) Middle (M) details'!AS67</f>
        <v>380.27893175074183</v>
      </c>
      <c r="AU15" s="323">
        <f>'(5) Middle (M) details'!AT67</f>
        <v>253.51295336787567</v>
      </c>
      <c r="AV15" s="323">
        <f>'(5) Middle (M) details'!AU67</f>
        <v>249.08333333333334</v>
      </c>
      <c r="AW15" s="323">
        <f>'(5) Middle (M) details'!AV67</f>
        <v>435.75111111111107</v>
      </c>
      <c r="AX15" s="323">
        <f>'(5) Middle (M) details'!AW67</f>
        <v>361.91323210412151</v>
      </c>
      <c r="AY15" s="323">
        <f>'(5) Middle (M) details'!AX67</f>
        <v>352.59398496240601</v>
      </c>
      <c r="AZ15" s="323">
        <f>'(5) Middle (M) details'!AY67</f>
        <v>1.4117647058823528</v>
      </c>
      <c r="BA15" s="323">
        <f>'(5) Middle (M) details'!AZ67</f>
        <v>272.97297297297297</v>
      </c>
      <c r="BB15" s="323">
        <f>'(5) Middle (M) details'!BA67</f>
        <v>515.08333333333337</v>
      </c>
      <c r="BC15" s="323">
        <f>'(5) Middle (M) details'!BB67</f>
        <v>460.40043525571269</v>
      </c>
      <c r="BD15" s="323">
        <f>'(5) Middle (M) details'!BC67</f>
        <v>212.74822695035462</v>
      </c>
      <c r="BE15" s="323">
        <f>'(5) Middle (M) details'!BD67</f>
        <v>428.10766721044047</v>
      </c>
      <c r="BF15" s="324">
        <f>'(5) Middle (M) details'!BE67</f>
        <v>11283.312839480523</v>
      </c>
      <c r="BH15" s="323">
        <f>'(5) Middle (M) details'!BG67</f>
        <v>0</v>
      </c>
      <c r="BI15" s="323">
        <f>'(5) Middle (M) details'!BH67</f>
        <v>60320.958962717057</v>
      </c>
      <c r="BJ15" s="323">
        <f>'(5) Middle (M) details'!BI67</f>
        <v>467912.86180219625</v>
      </c>
      <c r="BK15" s="323">
        <f>'(5) Middle (M) details'!BJ67</f>
        <v>0</v>
      </c>
      <c r="BL15" s="323">
        <f>'(5) Middle (M) details'!BK67</f>
        <v>621772.68465625297</v>
      </c>
      <c r="BM15" s="323">
        <f>'(5) Middle (M) details'!BL67</f>
        <v>669279.83115675603</v>
      </c>
      <c r="BN15" s="323">
        <f>'(5) Middle (M) details'!BM67</f>
        <v>27087.630405547781</v>
      </c>
      <c r="BO15" s="323">
        <f>'(5) Middle (M) details'!BN67</f>
        <v>589262.42496618303</v>
      </c>
      <c r="BP15" s="323">
        <f>'(5) Middle (M) details'!BO67</f>
        <v>79419.758384617046</v>
      </c>
      <c r="BQ15" s="323">
        <f>'(5) Middle (M) details'!BP67</f>
        <v>24695.168018138102</v>
      </c>
      <c r="BR15" s="323">
        <f>'(5) Middle (M) details'!BQ67</f>
        <v>538950.78092269693</v>
      </c>
      <c r="BS15" s="323">
        <f>'(5) Middle (M) details'!BR67</f>
        <v>422600.52123630571</v>
      </c>
      <c r="BT15" s="323">
        <f>'(5) Middle (M) details'!BS67</f>
        <v>267477.21931018709</v>
      </c>
      <c r="BU15" s="323">
        <f>'(5) Middle (M) details'!BT67</f>
        <v>564182.21735432569</v>
      </c>
      <c r="BV15" s="323">
        <f>'(5) Middle (M) details'!BU67</f>
        <v>147529.25378343556</v>
      </c>
      <c r="BW15" s="323">
        <f>'(5) Middle (M) details'!BV67</f>
        <v>1395820.6896452324</v>
      </c>
      <c r="BX15" s="323">
        <f>'(5) Middle (M) details'!BW67</f>
        <v>418863.44770513388</v>
      </c>
      <c r="BY15" s="323">
        <f>'(5) Middle (M) details'!BX67</f>
        <v>1078818.6750179552</v>
      </c>
      <c r="BZ15" s="323">
        <f>'(5) Middle (M) details'!BY67</f>
        <v>624973.01936189388</v>
      </c>
      <c r="CA15" s="323">
        <f>'(5) Middle (M) details'!BZ67</f>
        <v>168662.74285268222</v>
      </c>
      <c r="CB15" s="323">
        <f>'(5) Middle (M) details'!CA67</f>
        <v>877793.93432175741</v>
      </c>
      <c r="CC15" s="323">
        <f>'(5) Middle (M) details'!CB67</f>
        <v>2047823.1933066044</v>
      </c>
      <c r="CD15" s="323">
        <f>'(5) Middle (M) details'!CC67</f>
        <v>1841203.1793675234</v>
      </c>
      <c r="CE15" s="323">
        <f>'(5) Middle (M) details'!CD67</f>
        <v>810591.52538992104</v>
      </c>
      <c r="CF15" s="323">
        <f>'(5) Middle (M) details'!CE67</f>
        <v>1279938.9781029816</v>
      </c>
      <c r="CG15" s="323">
        <f>'(5) Middle (M) details'!CF67</f>
        <v>1086000.217126932</v>
      </c>
      <c r="CH15" s="323">
        <f>'(5) Middle (M) details'!CG67</f>
        <v>639644.58500533132</v>
      </c>
      <c r="CI15" s="323">
        <f>'(5) Middle (M) details'!CH67</f>
        <v>1632330.2805072921</v>
      </c>
      <c r="CJ15" s="323">
        <f>'(5) Middle (M) details'!CI67</f>
        <v>2198727.2259383583</v>
      </c>
      <c r="CK15" s="323">
        <f>'(5) Middle (M) details'!CJ67</f>
        <v>2167834.6875611129</v>
      </c>
      <c r="CL15" s="323">
        <f>'(5) Middle (M) details'!CK67</f>
        <v>1482571.6041896702</v>
      </c>
      <c r="CM15" s="323">
        <f>'(5) Middle (M) details'!CL67</f>
        <v>1204090.5278651672</v>
      </c>
      <c r="CN15" s="323">
        <f>'(5) Middle (M) details'!CM67</f>
        <v>408870.03317118727</v>
      </c>
      <c r="CO15" s="323">
        <f>'(5) Middle (M) details'!CN67</f>
        <v>692489.40552206896</v>
      </c>
      <c r="CP15" s="323">
        <f>'(5) Middle (M) details'!CO67</f>
        <v>580071.46401171701</v>
      </c>
      <c r="CQ15" s="323">
        <f>'(5) Middle (M) details'!CP67</f>
        <v>1083711.0055276379</v>
      </c>
      <c r="CR15" s="323">
        <f>'(5) Middle (M) details'!CQ67</f>
        <v>935528.10750949709</v>
      </c>
      <c r="CS15" s="323">
        <f>'(5) Middle (M) details'!CR67</f>
        <v>777519.39651815966</v>
      </c>
      <c r="CT15" s="323">
        <f>'(5) Middle (M) details'!CS67</f>
        <v>1534845.5834456161</v>
      </c>
      <c r="CU15" s="323">
        <f>'(5) Middle (M) details'!CT67</f>
        <v>1053868.4858910341</v>
      </c>
      <c r="CV15" s="323">
        <f>'(5) Middle (M) details'!CU67</f>
        <v>1048456.0775893033</v>
      </c>
      <c r="CW15" s="323">
        <f>'(5) Middle (M) details'!CV67</f>
        <v>1808840.8639453433</v>
      </c>
      <c r="CX15" s="323">
        <f>'(5) Middle (M) details'!CW67</f>
        <v>1569548.9277292681</v>
      </c>
      <c r="CY15" s="323">
        <f>'(5) Middle (M) details'!CX67</f>
        <v>1503511.0881294946</v>
      </c>
      <c r="CZ15" s="323">
        <f>'(5) Middle (M) details'!CY67</f>
        <v>5909.1101221183108</v>
      </c>
      <c r="DA15" s="323">
        <f>'(5) Middle (M) details'!CZ67</f>
        <v>1129111.0887047374</v>
      </c>
      <c r="DB15" s="323">
        <f>'(5) Middle (M) details'!DA67</f>
        <v>1807677.5192846011</v>
      </c>
      <c r="DC15" s="323">
        <f>'(5) Middle (M) details'!DB67</f>
        <v>1910325.8700878678</v>
      </c>
      <c r="DD15" s="323">
        <f>'(5) Middle (M) details'!DC67</f>
        <v>870602.34687866434</v>
      </c>
      <c r="DE15" s="323">
        <f>'(5) Middle (M) details'!DD67</f>
        <v>1810006.503005025</v>
      </c>
      <c r="DF15" s="324">
        <f>'(5) Middle (M) details'!DE67</f>
        <v>45967072.701298259</v>
      </c>
      <c r="DG15" s="313"/>
      <c r="DH15" s="337">
        <f>'(5) Middle (M) details'!DG67</f>
        <v>0</v>
      </c>
      <c r="DI15" s="337">
        <f>'(5) Middle (M) details'!DH67</f>
        <v>3989.4814128781127</v>
      </c>
      <c r="DJ15" s="337">
        <f>'(5) Middle (M) details'!DI67</f>
        <v>4013.1689170383715</v>
      </c>
      <c r="DK15" s="337">
        <f>'(5) Middle (M) details'!DJ67</f>
        <v>0</v>
      </c>
      <c r="DL15" s="337">
        <f>'(5) Middle (M) details'!DK67</f>
        <v>3992.0791514755538</v>
      </c>
      <c r="DM15" s="337">
        <f>'(5) Middle (M) details'!DL67</f>
        <v>4192.3214925230723</v>
      </c>
      <c r="DN15" s="337">
        <f>'(5) Middle (M) details'!DM67</f>
        <v>4104.1864250829967</v>
      </c>
      <c r="DO15" s="337">
        <f>'(5) Middle (M) details'!DN67</f>
        <v>4260.1949882537056</v>
      </c>
      <c r="DP15" s="337">
        <f>'(5) Middle (M) details'!DO67</f>
        <v>3970.9879192308522</v>
      </c>
      <c r="DQ15" s="337">
        <f>'(5) Middle (M) details'!DP67</f>
        <v>4669.9195931735512</v>
      </c>
      <c r="DR15" s="337">
        <f>'(5) Middle (M) details'!DQ67</f>
        <v>4063.5694394611564</v>
      </c>
      <c r="DS15" s="337">
        <f>'(5) Middle (M) details'!DR67</f>
        <v>4087.5297158663602</v>
      </c>
      <c r="DT15" s="337">
        <f>'(5) Middle (M) details'!DS67</f>
        <v>3994.7896390482488</v>
      </c>
      <c r="DU15" s="337">
        <f>'(5) Middle (M) details'!DT67</f>
        <v>3987.6541625574828</v>
      </c>
      <c r="DV15" s="337">
        <f>'(5) Middle (M) details'!DU67</f>
        <v>4060.4381775257498</v>
      </c>
      <c r="DW15" s="337">
        <f>'(5) Middle (M) details'!DV67</f>
        <v>4005.0215575156885</v>
      </c>
      <c r="DX15" s="337">
        <f>'(5) Middle (M) details'!DW67</f>
        <v>4127.1660465705008</v>
      </c>
      <c r="DY15" s="337">
        <f>'(5) Middle (M) details'!DX67</f>
        <v>3992.8996472069839</v>
      </c>
      <c r="DZ15" s="337">
        <f>'(5) Middle (M) details'!DY67</f>
        <v>4085.4585348056476</v>
      </c>
      <c r="EA15" s="337">
        <f>'(5) Middle (M) details'!DZ67</f>
        <v>3869.068867478692</v>
      </c>
      <c r="EB15" s="337">
        <f>'(5) Middle (M) details'!EA67</f>
        <v>4017.3949196544036</v>
      </c>
      <c r="EC15" s="337">
        <f>'(5) Middle (M) details'!EB67</f>
        <v>4086.1158276256133</v>
      </c>
      <c r="ED15" s="337">
        <f>'(5) Middle (M) details'!EC67</f>
        <v>4046.9609787981326</v>
      </c>
      <c r="EE15" s="337">
        <f>'(5) Middle (M) details'!ED67</f>
        <v>4179.7825353863273</v>
      </c>
      <c r="EF15" s="337">
        <f>'(5) Middle (M) details'!EE67</f>
        <v>3966.7530313108937</v>
      </c>
      <c r="EG15" s="337">
        <f>'(5) Middle (M) details'!EF67</f>
        <v>4046.3824619125726</v>
      </c>
      <c r="EH15" s="337">
        <f>'(5) Middle (M) details'!EG67</f>
        <v>4149.0699433208556</v>
      </c>
      <c r="EI15" s="337">
        <f>'(5) Middle (M) details'!EH67</f>
        <v>4050.4975168657415</v>
      </c>
      <c r="EJ15" s="337">
        <f>'(5) Middle (M) details'!EI67</f>
        <v>4036.8911496785936</v>
      </c>
      <c r="EK15" s="337">
        <f>'(5) Middle (M) details'!EJ67</f>
        <v>4066.7373524015657</v>
      </c>
      <c r="EL15" s="337">
        <f>'(5) Middle (M) details'!EK67</f>
        <v>4093.459964783382</v>
      </c>
      <c r="EM15" s="337">
        <f>'(5) Middle (M) details'!EL67</f>
        <v>4090.4182884182019</v>
      </c>
      <c r="EN15" s="337">
        <f>'(5) Middle (M) details'!EM67</f>
        <v>4064.0420987531456</v>
      </c>
      <c r="EO15" s="337">
        <f>'(5) Middle (M) details'!EN67</f>
        <v>4328.0587845129312</v>
      </c>
      <c r="EP15" s="337">
        <f>'(5) Middle (M) details'!EO67</f>
        <v>4247.843274130797</v>
      </c>
      <c r="EQ15" s="337">
        <f>'(5) Middle (M) details'!EP67</f>
        <v>4024.5804608489284</v>
      </c>
      <c r="ER15" s="337">
        <f>'(5) Middle (M) details'!EQ67</f>
        <v>4102.0713204622516</v>
      </c>
      <c r="ES15" s="337">
        <f>'(5) Middle (M) details'!ER67</f>
        <v>3906.1979250912327</v>
      </c>
      <c r="ET15" s="337">
        <f>'(5) Middle (M) details'!ES67</f>
        <v>4036.1046991991871</v>
      </c>
      <c r="EU15" s="337">
        <f>'(5) Middle (M) details'!ET67</f>
        <v>4157.0597158471546</v>
      </c>
      <c r="EV15" s="337">
        <f>'(5) Middle (M) details'!EU67</f>
        <v>4209.2582573006484</v>
      </c>
      <c r="EW15" s="337">
        <f>'(5) Middle (M) details'!EV67</f>
        <v>4151.0872096987296</v>
      </c>
      <c r="EX15" s="337">
        <f>'(5) Middle (M) details'!EW67</f>
        <v>4336.8100099686681</v>
      </c>
      <c r="EY15" s="337">
        <f>'(5) Middle (M) details'!EX67</f>
        <v>4264.1427598085675</v>
      </c>
      <c r="EZ15" s="337">
        <f>'(5) Middle (M) details'!EY67</f>
        <v>4185.6196698338035</v>
      </c>
      <c r="FA15" s="337">
        <f>'(5) Middle (M) details'!EZ67</f>
        <v>4136.3475526807215</v>
      </c>
      <c r="FB15" s="337">
        <f>'(5) Middle (M) details'!FA67</f>
        <v>3509.4855575821407</v>
      </c>
      <c r="FC15" s="337">
        <f>'(5) Middle (M) details'!FB67</f>
        <v>4149.2703390405068</v>
      </c>
      <c r="FD15" s="337">
        <f>'(5) Middle (M) details'!FC67</f>
        <v>4092.1720446667778</v>
      </c>
      <c r="FE15" s="337">
        <f>'(5) Middle (M) details'!FD67</f>
        <v>4227.9235847352829</v>
      </c>
      <c r="FF15" s="338">
        <f>'(5) Middle (M) details'!FE67</f>
        <v>4073.8986284647372</v>
      </c>
    </row>
    <row r="16" spans="1:162">
      <c r="A16" s="69"/>
      <c r="B16" s="384" t="str">
        <f>'(5) Middle (M) details'!A68</f>
        <v>Estim. full income</v>
      </c>
      <c r="C16" s="384" t="str">
        <f>'(5) Middle (M) details'!B68</f>
        <v>land 1k-2k</v>
      </c>
      <c r="D16" s="386" t="str">
        <f>'(5) Middle (M) details'!C68</f>
        <v>Agric</v>
      </c>
      <c r="E16" s="384">
        <f>'(5) Middle (M) details'!D68</f>
        <v>1</v>
      </c>
      <c r="F16" s="384">
        <f>'(5) Middle (M) details'!E68</f>
        <v>1</v>
      </c>
      <c r="G16" s="442" t="str">
        <f>'(5) Middle (M) details'!F68</f>
        <v>Nobility</v>
      </c>
      <c r="H16" s="323">
        <f>'(5) Middle (M) details'!G68</f>
        <v>0</v>
      </c>
      <c r="I16" s="323">
        <f>'(5) Middle (M) details'!H68</f>
        <v>0</v>
      </c>
      <c r="J16" s="323">
        <f>'(5) Middle (M) details'!I68</f>
        <v>174.39418416801294</v>
      </c>
      <c r="K16" s="323">
        <f>'(5) Middle (M) details'!J68</f>
        <v>4.3636363636363633</v>
      </c>
      <c r="L16" s="323">
        <f>'(5) Middle (M) details'!K68</f>
        <v>179.48339483394832</v>
      </c>
      <c r="M16" s="323">
        <f>'(5) Middle (M) details'!L68</f>
        <v>184.36890951276101</v>
      </c>
      <c r="N16" s="323">
        <f>'(5) Middle (M) details'!M68</f>
        <v>7.5</v>
      </c>
      <c r="O16" s="323">
        <f>'(5) Middle (M) details'!N68</f>
        <v>123.05172413793103</v>
      </c>
      <c r="P16" s="323">
        <f>'(5) Middle (M) details'!O68</f>
        <v>38.352272727272727</v>
      </c>
      <c r="Q16" s="323">
        <f>'(5) Middle (M) details'!P68</f>
        <v>5.2881355932203391</v>
      </c>
      <c r="R16" s="323">
        <f>'(5) Middle (M) details'!Q68</f>
        <v>102.16091954022988</v>
      </c>
      <c r="S16" s="323">
        <f>'(5) Middle (M) details'!R68</f>
        <v>149.90566037735849</v>
      </c>
      <c r="T16" s="323">
        <f>'(5) Middle (M) details'!S68</f>
        <v>136.26356589147287</v>
      </c>
      <c r="U16" s="323">
        <f>'(5) Middle (M) details'!T68</f>
        <v>206.40959409594097</v>
      </c>
      <c r="V16" s="323">
        <f>'(5) Middle (M) details'!U68</f>
        <v>50.735099337748338</v>
      </c>
      <c r="W16" s="323">
        <f>'(5) Middle (M) details'!V68</f>
        <v>181.08581436077057</v>
      </c>
      <c r="X16" s="323">
        <f>'(5) Middle (M) details'!W68</f>
        <v>159.68821292775664</v>
      </c>
      <c r="Y16" s="323">
        <f>'(5) Middle (M) details'!X68</f>
        <v>370</v>
      </c>
      <c r="Z16" s="323">
        <f>'(5) Middle (M) details'!Y68</f>
        <v>217.52244897959184</v>
      </c>
      <c r="AA16" s="323">
        <f>'(5) Middle (M) details'!Z68</f>
        <v>107.12307692307692</v>
      </c>
      <c r="AB16" s="323">
        <f>'(5) Middle (M) details'!AA68</f>
        <v>255.73946360153258</v>
      </c>
      <c r="AC16" s="323">
        <f>'(5) Middle (M) details'!AB68</f>
        <v>488.27702702702697</v>
      </c>
      <c r="AD16" s="323">
        <f>'(5) Middle (M) details'!AC68</f>
        <v>478.0733944954128</v>
      </c>
      <c r="AE16" s="323">
        <f>'(5) Middle (M) details'!AD68</f>
        <v>193.62382445141066</v>
      </c>
      <c r="AF16" s="323">
        <f>'(5) Middle (M) details'!AE68</f>
        <v>393.67430441898529</v>
      </c>
      <c r="AG16" s="323">
        <f>'(5) Middle (M) details'!AF68</f>
        <v>235.24571428571429</v>
      </c>
      <c r="AH16" s="323">
        <f>'(5) Middle (M) details'!AG68</f>
        <v>174.6875</v>
      </c>
      <c r="AI16" s="323">
        <f>'(5) Middle (M) details'!AH68</f>
        <v>332.56903765690379</v>
      </c>
      <c r="AJ16" s="323">
        <f>'(5) Middle (M) details'!AI68</f>
        <v>520</v>
      </c>
      <c r="AK16" s="323">
        <f>'(5) Middle (M) details'!AJ68</f>
        <v>614.56173421300662</v>
      </c>
      <c r="AL16" s="323">
        <f>'(5) Middle (M) details'!AK68</f>
        <v>324.53015873015875</v>
      </c>
      <c r="AM16" s="323">
        <f>'(5) Middle (M) details'!AL68</f>
        <v>395.43984962406017</v>
      </c>
      <c r="AN16" s="323">
        <f>'(5) Middle (M) details'!AM68</f>
        <v>40.447368421052637</v>
      </c>
      <c r="AO16" s="323">
        <f>'(5) Middle (M) details'!AN68</f>
        <v>85</v>
      </c>
      <c r="AP16" s="323">
        <f>'(5) Middle (M) details'!AO68</f>
        <v>53.30869565217391</v>
      </c>
      <c r="AQ16" s="323">
        <f>'(5) Middle (M) details'!AP68</f>
        <v>405.99082568807341</v>
      </c>
      <c r="AR16" s="323">
        <f>'(5) Middle (M) details'!AQ68</f>
        <v>238.82579185520362</v>
      </c>
      <c r="AS16" s="323">
        <f>'(5) Middle (M) details'!AR68</f>
        <v>261.43689320388347</v>
      </c>
      <c r="AT16" s="323">
        <f>'(5) Middle (M) details'!AS68</f>
        <v>511.9387755102041</v>
      </c>
      <c r="AU16" s="323">
        <f>'(5) Middle (M) details'!AT68</f>
        <v>256.4832214765101</v>
      </c>
      <c r="AV16" s="323">
        <f>'(5) Middle (M) details'!AU68</f>
        <v>244.30188679245285</v>
      </c>
      <c r="AW16" s="323">
        <f>'(5) Middle (M) details'!AV68</f>
        <v>404.03542234332429</v>
      </c>
      <c r="AX16" s="323">
        <f>'(5) Middle (M) details'!AW68</f>
        <v>232.76868327402136</v>
      </c>
      <c r="AY16" s="323">
        <f>'(5) Middle (M) details'!AX68</f>
        <v>286.06315789473683</v>
      </c>
      <c r="AZ16" s="323">
        <f>'(5) Middle (M) details'!AY68</f>
        <v>6.375</v>
      </c>
      <c r="BA16" s="323">
        <f>'(5) Middle (M) details'!AZ68</f>
        <v>167.91031390134529</v>
      </c>
      <c r="BB16" s="323">
        <f>'(5) Middle (M) details'!BA68</f>
        <v>1383.3269435569757</v>
      </c>
      <c r="BC16" s="323">
        <f>'(5) Middle (M) details'!BB68</f>
        <v>279.55947136563879</v>
      </c>
      <c r="BD16" s="323">
        <f>'(5) Middle (M) details'!BC68</f>
        <v>112.01900237529692</v>
      </c>
      <c r="BE16" s="323">
        <f>'(5) Middle (M) details'!BD68</f>
        <v>237.29529780564263</v>
      </c>
      <c r="BF16" s="324">
        <f>'(5) Middle (M) details'!BE68</f>
        <v>12011.205409391478</v>
      </c>
      <c r="BH16" s="323">
        <f>'(5) Middle (M) details'!BG68</f>
        <v>0</v>
      </c>
      <c r="BI16" s="323">
        <f>'(5) Middle (M) details'!BH68</f>
        <v>19185.727607709752</v>
      </c>
      <c r="BJ16" s="323">
        <f>'(5) Middle (M) details'!BI68</f>
        <v>404177.19082430773</v>
      </c>
      <c r="BK16" s="323">
        <f>'(5) Middle (M) details'!BJ68</f>
        <v>9913.604662208887</v>
      </c>
      <c r="BL16" s="323">
        <f>'(5) Middle (M) details'!BK68</f>
        <v>414126.28503632586</v>
      </c>
      <c r="BM16" s="323">
        <f>'(5) Middle (M) details'!BL68</f>
        <v>418502.0111999074</v>
      </c>
      <c r="BN16" s="323">
        <f>'(5) Middle (M) details'!BM68</f>
        <v>17278.187280078</v>
      </c>
      <c r="BO16" s="323">
        <f>'(5) Middle (M) details'!BN68</f>
        <v>291996.27921327594</v>
      </c>
      <c r="BP16" s="323">
        <f>'(5) Middle (M) details'!BO68</f>
        <v>87828.428312802978</v>
      </c>
      <c r="BQ16" s="323">
        <f>'(5) Middle (M) details'!BP68</f>
        <v>13102.200272236681</v>
      </c>
      <c r="BR16" s="323">
        <f>'(5) Middle (M) details'!BQ68</f>
        <v>242873.3110013922</v>
      </c>
      <c r="BS16" s="323">
        <f>'(5) Middle (M) details'!BR68</f>
        <v>357831.64600102056</v>
      </c>
      <c r="BT16" s="323">
        <f>'(5) Middle (M) details'!BS68</f>
        <v>320735.46623718622</v>
      </c>
      <c r="BU16" s="323">
        <f>'(5) Middle (M) details'!BT68</f>
        <v>483839.17303586856</v>
      </c>
      <c r="BV16" s="323">
        <f>'(5) Middle (M) details'!BU68</f>
        <v>119452.08777182151</v>
      </c>
      <c r="BW16" s="323">
        <f>'(5) Middle (M) details'!BV68</f>
        <v>428799.96109712042</v>
      </c>
      <c r="BX16" s="323">
        <f>'(5) Middle (M) details'!BW68</f>
        <v>369677.96356738417</v>
      </c>
      <c r="BY16" s="323">
        <f>'(5) Middle (M) details'!BX68</f>
        <v>863208.61382614309</v>
      </c>
      <c r="BZ16" s="323">
        <f>'(5) Middle (M) details'!BY68</f>
        <v>504390.21224544744</v>
      </c>
      <c r="CA16" s="323">
        <f>'(5) Middle (M) details'!BZ68</f>
        <v>251388.18437982275</v>
      </c>
      <c r="CB16" s="323">
        <f>'(5) Middle (M) details'!CA68</f>
        <v>612119.0331786254</v>
      </c>
      <c r="CC16" s="323">
        <f>'(5) Middle (M) details'!CB68</f>
        <v>1167516.0064462305</v>
      </c>
      <c r="CD16" s="323">
        <f>'(5) Middle (M) details'!CC68</f>
        <v>1143565.7681470418</v>
      </c>
      <c r="CE16" s="323">
        <f>'(5) Middle (M) details'!CD68</f>
        <v>453211.84632552566</v>
      </c>
      <c r="CF16" s="323">
        <f>'(5) Middle (M) details'!CE68</f>
        <v>938546.14498188742</v>
      </c>
      <c r="CG16" s="323">
        <f>'(5) Middle (M) details'!CF68</f>
        <v>566193.98399470875</v>
      </c>
      <c r="CH16" s="323">
        <f>'(5) Middle (M) details'!CG68</f>
        <v>413583.24890399701</v>
      </c>
      <c r="CI16" s="323">
        <f>'(5) Middle (M) details'!CH68</f>
        <v>788913.69464892917</v>
      </c>
      <c r="CJ16" s="323">
        <f>'(5) Middle (M) details'!CI68</f>
        <v>1242595.8837291345</v>
      </c>
      <c r="CK16" s="323">
        <f>'(5) Middle (M) details'!CJ68</f>
        <v>1458663.7020946266</v>
      </c>
      <c r="CL16" s="323">
        <f>'(5) Middle (M) details'!CK68</f>
        <v>766816.23468785407</v>
      </c>
      <c r="CM16" s="323">
        <f>'(5) Middle (M) details'!CL68</f>
        <v>931157.15989967878</v>
      </c>
      <c r="CN16" s="323">
        <f>'(5) Middle (M) details'!CM68</f>
        <v>99933.894994814444</v>
      </c>
      <c r="CO16" s="323">
        <f>'(5) Middle (M) details'!CN68</f>
        <v>208146.0684134179</v>
      </c>
      <c r="CP16" s="323">
        <f>'(5) Middle (M) details'!CO68</f>
        <v>134847.82468791536</v>
      </c>
      <c r="CQ16" s="323">
        <f>'(5) Middle (M) details'!CP68</f>
        <v>945521.951030039</v>
      </c>
      <c r="CR16" s="323">
        <f>'(5) Middle (M) details'!CQ68</f>
        <v>562972.10751609458</v>
      </c>
      <c r="CS16" s="323">
        <f>'(5) Middle (M) details'!CR68</f>
        <v>614572.29628256033</v>
      </c>
      <c r="CT16" s="323">
        <f>'(5) Middle (M) details'!CS68</f>
        <v>1201316.0970229146</v>
      </c>
      <c r="CU16" s="323">
        <f>'(5) Middle (M) details'!CT68</f>
        <v>608450.51038015389</v>
      </c>
      <c r="CV16" s="323">
        <f>'(5) Middle (M) details'!CU68</f>
        <v>578068.29400486441</v>
      </c>
      <c r="CW16" s="323">
        <f>'(5) Middle (M) details'!CV68</f>
        <v>961921.5229939369</v>
      </c>
      <c r="CX16" s="323">
        <f>'(5) Middle (M) details'!CW68</f>
        <v>557326.81723774131</v>
      </c>
      <c r="CY16" s="323">
        <f>'(5) Middle (M) details'!CX68</f>
        <v>668529.2223234867</v>
      </c>
      <c r="CZ16" s="323">
        <f>'(5) Middle (M) details'!CY68</f>
        <v>15175.136876671986</v>
      </c>
      <c r="DA16" s="323">
        <f>'(5) Middle (M) details'!CZ68</f>
        <v>401152.65645355324</v>
      </c>
      <c r="DB16" s="323">
        <f>'(5) Middle (M) details'!DA68</f>
        <v>2830574.2400929229</v>
      </c>
      <c r="DC16" s="323">
        <f>'(5) Middle (M) details'!DB68</f>
        <v>677761.15681817068</v>
      </c>
      <c r="DD16" s="323">
        <f>'(5) Middle (M) details'!DC68</f>
        <v>268834.893636744</v>
      </c>
      <c r="DE16" s="323">
        <f>'(5) Middle (M) details'!DD68</f>
        <v>570698.61976479494</v>
      </c>
      <c r="DF16" s="324">
        <f>'(5) Middle (M) details'!DE68</f>
        <v>28006992.551141094</v>
      </c>
      <c r="DG16" s="313"/>
      <c r="DH16" s="337">
        <f>'(5) Middle (M) details'!DG68</f>
        <v>0</v>
      </c>
      <c r="DI16" s="337">
        <f>'(5) Middle (M) details'!DH68</f>
        <v>0</v>
      </c>
      <c r="DJ16" s="337">
        <f>'(5) Middle (M) details'!DI68</f>
        <v>2317.6070506738902</v>
      </c>
      <c r="DK16" s="337">
        <f>'(5) Middle (M) details'!DJ68</f>
        <v>2271.8677350895368</v>
      </c>
      <c r="DL16" s="337">
        <f>'(5) Middle (M) details'!DK68</f>
        <v>2307.3236686851214</v>
      </c>
      <c r="DM16" s="337">
        <f>'(5) Middle (M) details'!DL68</f>
        <v>2269.9163991689225</v>
      </c>
      <c r="DN16" s="337">
        <f>'(5) Middle (M) details'!DM68</f>
        <v>2303.7583040104</v>
      </c>
      <c r="DO16" s="337">
        <f>'(5) Middle (M) details'!DN68</f>
        <v>2372.9556108126671</v>
      </c>
      <c r="DP16" s="337">
        <f>'(5) Middle (M) details'!DO68</f>
        <v>2290.0449456375295</v>
      </c>
      <c r="DQ16" s="337">
        <f>'(5) Middle (M) details'!DP68</f>
        <v>2477.6596668652696</v>
      </c>
      <c r="DR16" s="337">
        <f>'(5) Middle (M) details'!DQ68</f>
        <v>2377.3602674528715</v>
      </c>
      <c r="DS16" s="337">
        <f>'(5) Middle (M) details'!DR68</f>
        <v>2387.0455932100804</v>
      </c>
      <c r="DT16" s="337">
        <f>'(5) Middle (M) details'!DS68</f>
        <v>2353.7874129364559</v>
      </c>
      <c r="DU16" s="337">
        <f>'(5) Middle (M) details'!DT68</f>
        <v>2344.0730802996295</v>
      </c>
      <c r="DV16" s="337">
        <f>'(5) Middle (M) details'!DU68</f>
        <v>2354.4270008543335</v>
      </c>
      <c r="DW16" s="337">
        <f>'(5) Middle (M) details'!DV68</f>
        <v>2367.9378896175608</v>
      </c>
      <c r="DX16" s="337">
        <f>'(5) Middle (M) details'!DW68</f>
        <v>2314.998438454737</v>
      </c>
      <c r="DY16" s="337">
        <f>'(5) Middle (M) details'!DX68</f>
        <v>2332.9962535841705</v>
      </c>
      <c r="DZ16" s="337">
        <f>'(5) Middle (M) details'!DY68</f>
        <v>2318.7961270736237</v>
      </c>
      <c r="EA16" s="337">
        <f>'(5) Middle (M) details'!DZ68</f>
        <v>2346.7229620405687</v>
      </c>
      <c r="EB16" s="337">
        <f>'(5) Middle (M) details'!EA68</f>
        <v>2393.5259132801166</v>
      </c>
      <c r="EC16" s="337">
        <f>'(5) Middle (M) details'!EB68</f>
        <v>2391.0934609291098</v>
      </c>
      <c r="ED16" s="337">
        <f>'(5) Middle (M) details'!EC68</f>
        <v>2392.0297203613045</v>
      </c>
      <c r="EE16" s="337">
        <f>'(5) Middle (M) details'!ED68</f>
        <v>2340.6822358229883</v>
      </c>
      <c r="EF16" s="337">
        <f>'(5) Middle (M) details'!EE68</f>
        <v>2384.0675767931202</v>
      </c>
      <c r="EG16" s="337">
        <f>'(5) Middle (M) details'!EF68</f>
        <v>2406.8195491419069</v>
      </c>
      <c r="EH16" s="337">
        <f>'(5) Middle (M) details'!EG68</f>
        <v>2367.5606377330778</v>
      </c>
      <c r="EI16" s="337">
        <f>'(5) Middle (M) details'!EH68</f>
        <v>2372.1802252163211</v>
      </c>
      <c r="EJ16" s="337">
        <f>'(5) Middle (M) details'!EI68</f>
        <v>2389.607468709874</v>
      </c>
      <c r="EK16" s="337">
        <f>'(5) Middle (M) details'!EJ68</f>
        <v>2373.5023202551934</v>
      </c>
      <c r="EL16" s="337">
        <f>'(5) Middle (M) details'!EK68</f>
        <v>2362.8504595329414</v>
      </c>
      <c r="EM16" s="337">
        <f>'(5) Middle (M) details'!EL68</f>
        <v>2354.737795861794</v>
      </c>
      <c r="EN16" s="337">
        <f>'(5) Middle (M) details'!EM68</f>
        <v>2470.7143850377024</v>
      </c>
      <c r="EO16" s="337">
        <f>'(5) Middle (M) details'!EN68</f>
        <v>2448.7772754519751</v>
      </c>
      <c r="EP16" s="337">
        <f>'(5) Middle (M) details'!EO68</f>
        <v>2529.5652620683904</v>
      </c>
      <c r="EQ16" s="337">
        <f>'(5) Middle (M) details'!EP68</f>
        <v>2328.9244268699126</v>
      </c>
      <c r="ER16" s="337">
        <f>'(5) Middle (M) details'!EQ68</f>
        <v>2357.2500404705697</v>
      </c>
      <c r="ES16" s="337">
        <f>'(5) Middle (M) details'!ER68</f>
        <v>2350.7481623998706</v>
      </c>
      <c r="ET16" s="337">
        <f>'(5) Middle (M) details'!ES68</f>
        <v>2346.6011064031418</v>
      </c>
      <c r="EU16" s="337">
        <f>'(5) Middle (M) details'!ET68</f>
        <v>2372.2819250220568</v>
      </c>
      <c r="EV16" s="337">
        <f>'(5) Middle (M) details'!EU68</f>
        <v>2366.2047870140418</v>
      </c>
      <c r="EW16" s="337">
        <f>'(5) Middle (M) details'!EV68</f>
        <v>2380.7851237769828</v>
      </c>
      <c r="EX16" s="337">
        <f>'(5) Middle (M) details'!EW68</f>
        <v>2394.3376290943816</v>
      </c>
      <c r="EY16" s="337">
        <f>'(5) Middle (M) details'!EX68</f>
        <v>2336.9986797443053</v>
      </c>
      <c r="EZ16" s="337">
        <f>'(5) Middle (M) details'!EY68</f>
        <v>2380.4136277132529</v>
      </c>
      <c r="FA16" s="337">
        <f>'(5) Middle (M) details'!EZ68</f>
        <v>2389.08883637278</v>
      </c>
      <c r="FB16" s="337">
        <f>'(5) Middle (M) details'!FA68</f>
        <v>2046.2076975198731</v>
      </c>
      <c r="FC16" s="337">
        <f>'(5) Middle (M) details'!FB68</f>
        <v>2424.3898928100334</v>
      </c>
      <c r="FD16" s="337">
        <f>'(5) Middle (M) details'!FC68</f>
        <v>2399.9043727962089</v>
      </c>
      <c r="FE16" s="337">
        <f>'(5) Middle (M) details'!FD68</f>
        <v>2405.0144484204116</v>
      </c>
      <c r="FF16" s="338">
        <f>'(5) Middle (M) details'!FE68</f>
        <v>2331.7387053627958</v>
      </c>
    </row>
    <row r="17" spans="1:162">
      <c r="A17" s="69"/>
      <c r="B17" s="384" t="str">
        <f>'(5) Middle (M) details'!A69</f>
        <v>Landowners, agric</v>
      </c>
      <c r="C17" s="420" t="s">
        <v>898</v>
      </c>
      <c r="D17" s="443" t="str">
        <f>'(5) Middle (M) details'!C72</f>
        <v>Agric</v>
      </c>
      <c r="E17" s="420">
        <f>'(5) Middle (M) details'!D72</f>
        <v>1</v>
      </c>
      <c r="F17" s="420">
        <f>'(5) Middle (M) details'!E72</f>
        <v>1</v>
      </c>
      <c r="G17" s="423" t="str">
        <f>'(5) Middle (M) details'!F72</f>
        <v>Nobility</v>
      </c>
      <c r="H17" s="323">
        <f>'(5) Middle (M) details'!G72</f>
        <v>223.54205687248066</v>
      </c>
      <c r="I17" s="323">
        <f>'(5) Middle (M) details'!H72</f>
        <v>433.96947368421053</v>
      </c>
      <c r="J17" s="323">
        <f>'(5) Middle (M) details'!I72</f>
        <v>1860.7129195356661</v>
      </c>
      <c r="K17" s="323">
        <f>'(5) Middle (M) details'!J72</f>
        <v>314.41529044880497</v>
      </c>
      <c r="L17" s="323">
        <f>'(5) Middle (M) details'!K72</f>
        <v>913.17412254021269</v>
      </c>
      <c r="M17" s="323">
        <f>'(5) Middle (M) details'!L72</f>
        <v>1850.2357285019632</v>
      </c>
      <c r="N17" s="323">
        <f>'(5) Middle (M) details'!M72</f>
        <v>654.2315499489689</v>
      </c>
      <c r="O17" s="323">
        <f>'(5) Middle (M) details'!N72</f>
        <v>561.44459694766613</v>
      </c>
      <c r="P17" s="323">
        <f>'(5) Middle (M) details'!O72</f>
        <v>400.89772727272725</v>
      </c>
      <c r="Q17" s="323">
        <f>'(5) Middle (M) details'!P72</f>
        <v>1358.5365377477519</v>
      </c>
      <c r="R17" s="323">
        <f>'(5) Middle (M) details'!Q72</f>
        <v>604.29328604350246</v>
      </c>
      <c r="S17" s="323">
        <f>'(5) Middle (M) details'!R72</f>
        <v>1325.2867632657844</v>
      </c>
      <c r="T17" s="323">
        <f>'(5) Middle (M) details'!S72</f>
        <v>711.04949342586303</v>
      </c>
      <c r="U17" s="323">
        <f>'(5) Middle (M) details'!T72</f>
        <v>615.05536712099297</v>
      </c>
      <c r="V17" s="323">
        <f>'(5) Middle (M) details'!U72</f>
        <v>1595.4737142064312</v>
      </c>
      <c r="W17" s="323">
        <f>'(5) Middle (M) details'!V72</f>
        <v>1292.1925445455317</v>
      </c>
      <c r="X17" s="323">
        <f>'(5) Middle (M) details'!W72</f>
        <v>542.84448419364514</v>
      </c>
      <c r="Y17" s="323">
        <f>'(5) Middle (M) details'!X72</f>
        <v>1706.8633268339868</v>
      </c>
      <c r="Z17" s="323">
        <f>'(5) Middle (M) details'!Y72</f>
        <v>1434.7537030941407</v>
      </c>
      <c r="AA17" s="323">
        <f>'(5) Middle (M) details'!Z72</f>
        <v>1075.6176638176639</v>
      </c>
      <c r="AB17" s="323">
        <f>'(5) Middle (M) details'!AA72</f>
        <v>869.15229894773415</v>
      </c>
      <c r="AC17" s="323">
        <f>'(5) Middle (M) details'!AB72</f>
        <v>1867.8968588398998</v>
      </c>
      <c r="AD17" s="323">
        <f>'(5) Middle (M) details'!AC72</f>
        <v>998.83143895122112</v>
      </c>
      <c r="AE17" s="323">
        <f>'(5) Middle (M) details'!AD72</f>
        <v>674.25973904559464</v>
      </c>
      <c r="AF17" s="323">
        <f>'(5) Middle (M) details'!AE72</f>
        <v>1591.6126003429194</v>
      </c>
      <c r="AG17" s="323">
        <f>'(5) Middle (M) details'!AF72</f>
        <v>493.66996665090733</v>
      </c>
      <c r="AH17" s="323">
        <f>'(5) Middle (M) details'!AG72</f>
        <v>561.74064529811426</v>
      </c>
      <c r="AI17" s="323">
        <f>'(5) Middle (M) details'!AH72</f>
        <v>483.38386865380153</v>
      </c>
      <c r="AJ17" s="323">
        <f>'(5) Middle (M) details'!AI72</f>
        <v>684.83832163329998</v>
      </c>
      <c r="AK17" s="323">
        <f>'(5) Middle (M) details'!AJ72</f>
        <v>3189.5440576653259</v>
      </c>
      <c r="AL17" s="323">
        <f>'(5) Middle (M) details'!AK72</f>
        <v>1174.5199840177033</v>
      </c>
      <c r="AM17" s="323">
        <f>'(5) Middle (M) details'!AL72</f>
        <v>3000</v>
      </c>
      <c r="AN17" s="323">
        <f>'(5) Middle (M) details'!AM72</f>
        <v>160.82783298149354</v>
      </c>
      <c r="AO17" s="323">
        <f>'(5) Middle (M) details'!AN72</f>
        <v>257.17391304347825</v>
      </c>
      <c r="AP17" s="323">
        <f>'(5) Middle (M) details'!AO72</f>
        <v>108.31354725431675</v>
      </c>
      <c r="AQ17" s="323">
        <f>'(5) Middle (M) details'!AP72</f>
        <v>9065.9785531443467</v>
      </c>
      <c r="AR17" s="323">
        <f>'(5) Middle (M) details'!AQ72</f>
        <v>2827.6174723546246</v>
      </c>
      <c r="AS17" s="323">
        <f>'(5) Middle (M) details'!AR72</f>
        <v>2421.0050055682041</v>
      </c>
      <c r="AT17" s="323">
        <f>'(5) Middle (M) details'!AS72</f>
        <v>15891.244216918938</v>
      </c>
      <c r="AU17" s="323">
        <f>'(5) Middle (M) details'!AT72</f>
        <v>10908.73263461569</v>
      </c>
      <c r="AV17" s="323">
        <f>'(5) Middle (M) details'!AU72</f>
        <v>2418.4418730778498</v>
      </c>
      <c r="AW17" s="323">
        <f>'(5) Middle (M) details'!AV72</f>
        <v>5118.5189534791771</v>
      </c>
      <c r="AX17" s="323">
        <f>'(5) Middle (M) details'!AW72</f>
        <v>4219.1360197052572</v>
      </c>
      <c r="AY17" s="323">
        <f>'(5) Middle (M) details'!AX72</f>
        <v>4838.4824376863762</v>
      </c>
      <c r="AZ17" s="323">
        <f>'(5) Middle (M) details'!AY72</f>
        <v>22.733235294117648</v>
      </c>
      <c r="BA17" s="323">
        <f>'(5) Middle (M) details'!AZ72</f>
        <v>4164.0572755371359</v>
      </c>
      <c r="BB17" s="323">
        <f>'(5) Middle (M) details'!BA72</f>
        <v>910.55725359749567</v>
      </c>
      <c r="BC17" s="323">
        <f>'(5) Middle (M) details'!BB72</f>
        <v>307.50700463196881</v>
      </c>
      <c r="BD17" s="323">
        <f>'(5) Middle (M) details'!BC72</f>
        <v>843.46873583327738</v>
      </c>
      <c r="BE17" s="323">
        <f>'(5) Middle (M) details'!BD72</f>
        <v>1517.2943893034912</v>
      </c>
      <c r="BF17" s="324">
        <f>'(5) Middle (M) details'!BE72</f>
        <v>101065.13048412176</v>
      </c>
      <c r="BH17" s="323">
        <f>'(5) Middle (M) details'!BG72</f>
        <v>80887.393139089749</v>
      </c>
      <c r="BI17" s="323">
        <f>'(5) Middle (M) details'!BH72</f>
        <v>322920.23422212899</v>
      </c>
      <c r="BJ17" s="323">
        <f>'(5) Middle (M) details'!BI72</f>
        <v>1370605.1109415763</v>
      </c>
      <c r="BK17" s="323">
        <f>'(5) Middle (M) details'!BJ72</f>
        <v>262314.33790564665</v>
      </c>
      <c r="BL17" s="323">
        <f>'(5) Middle (M) details'!BK72</f>
        <v>747884.30314168811</v>
      </c>
      <c r="BM17" s="323">
        <f>'(5) Middle (M) details'!BL72</f>
        <v>1204465.608489922</v>
      </c>
      <c r="BN17" s="323">
        <f>'(5) Middle (M) details'!BM72</f>
        <v>257253.86967991243</v>
      </c>
      <c r="BO17" s="323">
        <f>'(5) Middle (M) details'!BN72</f>
        <v>321400.43865310133</v>
      </c>
      <c r="BP17" s="323">
        <f>'(5) Middle (M) details'!BO72</f>
        <v>254991.15270014264</v>
      </c>
      <c r="BQ17" s="323">
        <f>'(5) Middle (M) details'!BP72</f>
        <v>496190.21143539937</v>
      </c>
      <c r="BR17" s="323">
        <f>'(5) Middle (M) details'!BQ72</f>
        <v>366948.32320616918</v>
      </c>
      <c r="BS17" s="323">
        <f>'(5) Middle (M) details'!BR72</f>
        <v>712606.37842607952</v>
      </c>
      <c r="BT17" s="323">
        <f>'(5) Middle (M) details'!BS72</f>
        <v>569230.28578481264</v>
      </c>
      <c r="BU17" s="323">
        <f>'(5) Middle (M) details'!BT72</f>
        <v>485892.76588780398</v>
      </c>
      <c r="BV17" s="323">
        <f>'(5) Middle (M) details'!BU72</f>
        <v>1277098.7200706336</v>
      </c>
      <c r="BW17" s="323">
        <f>'(5) Middle (M) details'!BV72</f>
        <v>940757.51500398747</v>
      </c>
      <c r="BX17" s="323">
        <f>'(5) Middle (M) details'!BW72</f>
        <v>435246.06087654148</v>
      </c>
      <c r="BY17" s="323">
        <f>'(5) Middle (M) details'!BX72</f>
        <v>1364817.3252372937</v>
      </c>
      <c r="BZ17" s="323">
        <f>'(5) Middle (M) details'!BY72</f>
        <v>1154425.6129623461</v>
      </c>
      <c r="CA17" s="323">
        <f>'(5) Middle (M) details'!BZ72</f>
        <v>858150.3921036704</v>
      </c>
      <c r="CB17" s="323">
        <f>'(5) Middle (M) details'!CA72</f>
        <v>657937.41026798985</v>
      </c>
      <c r="CC17" s="323">
        <f>'(5) Middle (M) details'!CB72</f>
        <v>1938099.1226873426</v>
      </c>
      <c r="CD17" s="323">
        <f>'(5) Middle (M) details'!CC72</f>
        <v>795872.93283026339</v>
      </c>
      <c r="CE17" s="323">
        <f>'(5) Middle (M) details'!CD72</f>
        <v>515137.91692683659</v>
      </c>
      <c r="CF17" s="323">
        <f>'(5) Middle (M) details'!CE72</f>
        <v>1555783.6607795041</v>
      </c>
      <c r="CG17" s="323">
        <f>'(5) Middle (M) details'!CF72</f>
        <v>377560.2469715128</v>
      </c>
      <c r="CH17" s="323">
        <f>'(5) Middle (M) details'!CG72</f>
        <v>434231.37713446142</v>
      </c>
      <c r="CI17" s="323">
        <f>'(5) Middle (M) details'!CH72</f>
        <v>369630.44395766244</v>
      </c>
      <c r="CJ17" s="323">
        <f>'(5) Middle (M) details'!CI72</f>
        <v>783260.0938872234</v>
      </c>
      <c r="CK17" s="323">
        <f>'(5) Middle (M) details'!CJ72</f>
        <v>1326952.4699158608</v>
      </c>
      <c r="CL17" s="323">
        <f>'(5) Middle (M) details'!CK72</f>
        <v>862131.50877668615</v>
      </c>
      <c r="CM17" s="323">
        <f>'(5) Middle (M) details'!CL72</f>
        <v>3657762.0190024851</v>
      </c>
      <c r="CN17" s="323">
        <f>'(5) Middle (M) details'!CM72</f>
        <v>65825.143585831538</v>
      </c>
      <c r="CO17" s="323">
        <f>'(5) Middle (M) details'!CN72</f>
        <v>207497.97245377681</v>
      </c>
      <c r="CP17" s="323">
        <f>'(5) Middle (M) details'!CO72</f>
        <v>85598.783672052406</v>
      </c>
      <c r="CQ17" s="323">
        <f>'(5) Middle (M) details'!CP72</f>
        <v>4410812.0687906481</v>
      </c>
      <c r="CR17" s="323">
        <f>'(5) Middle (M) details'!CQ72</f>
        <v>1769940.8531172611</v>
      </c>
      <c r="CS17" s="323">
        <f>'(5) Middle (M) details'!CR72</f>
        <v>1951500.9084222442</v>
      </c>
      <c r="CT17" s="323">
        <f>'(5) Middle (M) details'!CS72</f>
        <v>6931071.6374517754</v>
      </c>
      <c r="CU17" s="323">
        <f>'(5) Middle (M) details'!CT72</f>
        <v>6104655.5110372957</v>
      </c>
      <c r="CV17" s="323">
        <f>'(5) Middle (M) details'!CU72</f>
        <v>2137785.1576134497</v>
      </c>
      <c r="CW17" s="323">
        <f>'(5) Middle (M) details'!CV72</f>
        <v>2713516.9950822825</v>
      </c>
      <c r="CX17" s="323">
        <f>'(5) Middle (M) details'!CW72</f>
        <v>2279285.8549682396</v>
      </c>
      <c r="CY17" s="323">
        <f>'(5) Middle (M) details'!CX72</f>
        <v>2332870.3021190269</v>
      </c>
      <c r="CZ17" s="323">
        <f>'(5) Middle (M) details'!CY72</f>
        <v>14917.679540846384</v>
      </c>
      <c r="DA17" s="323">
        <f>'(5) Middle (M) details'!CZ72</f>
        <v>1815649.1357755836</v>
      </c>
      <c r="DB17" s="323">
        <f>'(5) Middle (M) details'!DA72</f>
        <v>631810.28926887503</v>
      </c>
      <c r="DC17" s="323">
        <f>'(5) Middle (M) details'!DB72</f>
        <v>227890.13449406705</v>
      </c>
      <c r="DD17" s="323">
        <f>'(5) Middle (M) details'!DC72</f>
        <v>625889.61365529615</v>
      </c>
      <c r="DE17" s="323">
        <f>'(5) Middle (M) details'!DD72</f>
        <v>773139.46519985911</v>
      </c>
      <c r="DF17" s="324">
        <f>'(5) Middle (M) details'!DE72</f>
        <v>61838102.749254182</v>
      </c>
      <c r="DG17" s="313"/>
      <c r="DH17" s="337">
        <f>'(5) Middle (M) details'!DG72</f>
        <v>361.8441839122554</v>
      </c>
      <c r="DI17" s="337">
        <f>'(5) Middle (M) details'!DH72</f>
        <v>744.10817765746935</v>
      </c>
      <c r="DJ17" s="337">
        <f>'(5) Middle (M) details'!DI72</f>
        <v>736.60213596173969</v>
      </c>
      <c r="DK17" s="337">
        <f>'(5) Middle (M) details'!DJ72</f>
        <v>834.29256106219259</v>
      </c>
      <c r="DL17" s="337">
        <f>'(5) Middle (M) details'!DK72</f>
        <v>818.99419254377108</v>
      </c>
      <c r="DM17" s="337">
        <f>'(5) Middle (M) details'!DL72</f>
        <v>650.97954273378627</v>
      </c>
      <c r="DN17" s="337">
        <f>'(5) Middle (M) details'!DM72</f>
        <v>393.21532215922429</v>
      </c>
      <c r="DO17" s="337">
        <f>'(5) Middle (M) details'!DN72</f>
        <v>572.45263450822733</v>
      </c>
      <c r="DP17" s="337">
        <f>'(5) Middle (M) details'!DO72</f>
        <v>636.05038231277967</v>
      </c>
      <c r="DQ17" s="337">
        <f>'(5) Middle (M) details'!DP72</f>
        <v>365.23876807760183</v>
      </c>
      <c r="DR17" s="337">
        <f>'(5) Middle (M) details'!DQ72</f>
        <v>607.23547932940789</v>
      </c>
      <c r="DS17" s="337">
        <f>'(5) Middle (M) details'!DR72</f>
        <v>537.69976293286743</v>
      </c>
      <c r="DT17" s="337">
        <f>'(5) Middle (M) details'!DS72</f>
        <v>800.54945689116494</v>
      </c>
      <c r="DU17" s="337">
        <f>'(5) Middle (M) details'!DT72</f>
        <v>789.99841617871732</v>
      </c>
      <c r="DV17" s="337">
        <f>'(5) Middle (M) details'!DU72</f>
        <v>800.45111912473385</v>
      </c>
      <c r="DW17" s="337">
        <f>'(5) Middle (M) details'!DV72</f>
        <v>728.03199412890513</v>
      </c>
      <c r="DX17" s="337">
        <f>'(5) Middle (M) details'!DW72</f>
        <v>801.78775606989348</v>
      </c>
      <c r="DY17" s="337">
        <f>'(5) Middle (M) details'!DX72</f>
        <v>799.60551250981257</v>
      </c>
      <c r="DZ17" s="337">
        <f>'(5) Middle (M) details'!DY72</f>
        <v>804.61587969611185</v>
      </c>
      <c r="EA17" s="337">
        <f>'(5) Middle (M) details'!DZ72</f>
        <v>797.82102969363461</v>
      </c>
      <c r="EB17" s="337">
        <f>'(5) Middle (M) details'!EA72</f>
        <v>756.98748201499541</v>
      </c>
      <c r="EC17" s="337">
        <f>'(5) Middle (M) details'!EB72</f>
        <v>1037.5835868641288</v>
      </c>
      <c r="ED17" s="337">
        <f>'(5) Middle (M) details'!EC72</f>
        <v>796.80404700310055</v>
      </c>
      <c r="EE17" s="337">
        <f>'(5) Middle (M) details'!ED72</f>
        <v>764.00515572234406</v>
      </c>
      <c r="EF17" s="337">
        <f>'(5) Middle (M) details'!EE72</f>
        <v>977.48890681331886</v>
      </c>
      <c r="EG17" s="337">
        <f>'(5) Middle (M) details'!EF72</f>
        <v>764.80295030485399</v>
      </c>
      <c r="EH17" s="337">
        <f>'(5) Middle (M) details'!EG72</f>
        <v>773.01042886796267</v>
      </c>
      <c r="EI17" s="337">
        <f>'(5) Middle (M) details'!EH72</f>
        <v>764.67269167890038</v>
      </c>
      <c r="EJ17" s="337">
        <f>'(5) Middle (M) details'!EI72</f>
        <v>1143.7153400224349</v>
      </c>
      <c r="EK17" s="337">
        <f>'(5) Middle (M) details'!EJ72</f>
        <v>416.03202399002447</v>
      </c>
      <c r="EL17" s="337">
        <f>'(5) Middle (M) details'!EK72</f>
        <v>734.02881220256143</v>
      </c>
      <c r="EM17" s="337">
        <f>'(5) Middle (M) details'!EL72</f>
        <v>1219.2540063341617</v>
      </c>
      <c r="EN17" s="337">
        <f>'(5) Middle (M) details'!EM72</f>
        <v>409.28950148452248</v>
      </c>
      <c r="EO17" s="337">
        <f>'(5) Middle (M) details'!EN72</f>
        <v>806.83911520488027</v>
      </c>
      <c r="EP17" s="337">
        <f>'(5) Middle (M) details'!EO72</f>
        <v>790.2869570975198</v>
      </c>
      <c r="EQ17" s="337">
        <f>'(5) Middle (M) details'!EP72</f>
        <v>486.52354987767421</v>
      </c>
      <c r="ER17" s="337">
        <f>'(5) Middle (M) details'!EQ72</f>
        <v>625.94777066623124</v>
      </c>
      <c r="ES17" s="337">
        <f>'(5) Middle (M) details'!ER72</f>
        <v>806.07057975257328</v>
      </c>
      <c r="ET17" s="337">
        <f>'(5) Middle (M) details'!ES72</f>
        <v>436.15663712929842</v>
      </c>
      <c r="EU17" s="337">
        <f>'(5) Middle (M) details'!ET72</f>
        <v>559.61180051896656</v>
      </c>
      <c r="EV17" s="337">
        <f>'(5) Middle (M) details'!EU72</f>
        <v>883.951432288418</v>
      </c>
      <c r="EW17" s="337">
        <f>'(5) Middle (M) details'!EV72</f>
        <v>530.1371392281045</v>
      </c>
      <c r="EX17" s="337">
        <f>'(5) Middle (M) details'!EW72</f>
        <v>540.22573444490831</v>
      </c>
      <c r="EY17" s="337">
        <f>'(5) Middle (M) details'!EX72</f>
        <v>482.14917221742331</v>
      </c>
      <c r="EZ17" s="337">
        <f>'(5) Middle (M) details'!EY72</f>
        <v>656.20574229073395</v>
      </c>
      <c r="FA17" s="337">
        <f>'(5) Middle (M) details'!EZ72</f>
        <v>436.02885734595878</v>
      </c>
      <c r="FB17" s="337">
        <f>'(5) Middle (M) details'!FA72</f>
        <v>693.87211707190636</v>
      </c>
      <c r="FC17" s="337">
        <f>'(5) Middle (M) details'!FB72</f>
        <v>741.08924694841016</v>
      </c>
      <c r="FD17" s="337">
        <f>'(5) Middle (M) details'!FC72</f>
        <v>742.04245761044001</v>
      </c>
      <c r="FE17" s="337">
        <f>'(5) Middle (M) details'!FD72</f>
        <v>509.55139006001735</v>
      </c>
      <c r="FF17" s="338">
        <f>'(5) Middle (M) details'!FE72</f>
        <v>611.8638787981331</v>
      </c>
    </row>
    <row r="18" spans="1:162">
      <c r="A18" s="69"/>
      <c r="B18" s="1" t="str">
        <f>'(5) Middle (M) details'!A74</f>
        <v>Estim. full income</v>
      </c>
      <c r="C18" s="1" t="str">
        <f>'(5) Middle (M) details'!B74</f>
        <v>10k-20k</v>
      </c>
      <c r="D18" s="37" t="str">
        <f>'(5) Middle (M) details'!C74</f>
        <v>Free professions</v>
      </c>
      <c r="E18" s="1">
        <f>'(5) Middle (M) details'!D74</f>
        <v>4</v>
      </c>
      <c r="F18" s="1">
        <f>'(5) Middle (M) details'!E74</f>
        <v>1</v>
      </c>
      <c r="G18" s="69" t="str">
        <f>'(5) Middle (M) details'!F74</f>
        <v>Nobility</v>
      </c>
      <c r="H18" s="323">
        <f>'(5) Middle (M) details'!G74</f>
        <v>0.31967659054153053</v>
      </c>
      <c r="I18" s="323">
        <f>'(5) Middle (M) details'!H74</f>
        <v>0.6619704398773838</v>
      </c>
      <c r="J18" s="323">
        <f>'(5) Middle (M) details'!I74</f>
        <v>1.1457155716857752</v>
      </c>
      <c r="K18" s="323">
        <f>'(5) Middle (M) details'!J74</f>
        <v>0.39349733154814687</v>
      </c>
      <c r="L18" s="323">
        <f>'(5) Middle (M) details'!K74</f>
        <v>0.86339422946675637</v>
      </c>
      <c r="M18" s="323">
        <f>'(5) Middle (M) details'!L74</f>
        <v>13.710759184320864</v>
      </c>
      <c r="N18" s="323">
        <f>'(5) Middle (M) details'!M74</f>
        <v>0.93330626809297168</v>
      </c>
      <c r="O18" s="323">
        <f>'(5) Middle (M) details'!N74</f>
        <v>1.8117412156089798</v>
      </c>
      <c r="P18" s="323">
        <f>'(5) Middle (M) details'!O74</f>
        <v>0.81903673596108151</v>
      </c>
      <c r="Q18" s="323">
        <f>'(5) Middle (M) details'!P74</f>
        <v>2.2064352354957273</v>
      </c>
      <c r="R18" s="323">
        <f>'(5) Middle (M) details'!Q74</f>
        <v>1.0056106275006662</v>
      </c>
      <c r="S18" s="323">
        <f>'(5) Middle (M) details'!R74</f>
        <v>1.0108003591020824</v>
      </c>
      <c r="T18" s="323">
        <f>'(5) Middle (M) details'!S74</f>
        <v>1.7092655578502223</v>
      </c>
      <c r="U18" s="323">
        <f>'(5) Middle (M) details'!T74</f>
        <v>0.86197559419978276</v>
      </c>
      <c r="V18" s="323">
        <f>'(5) Middle (M) details'!U74</f>
        <v>1.1191168539241714</v>
      </c>
      <c r="W18" s="323">
        <f>'(5) Middle (M) details'!V74</f>
        <v>9.6441979942098133</v>
      </c>
      <c r="X18" s="323">
        <f>'(5) Middle (M) details'!W74</f>
        <v>1.7071976459676568</v>
      </c>
      <c r="Y18" s="323">
        <f>'(5) Middle (M) details'!X74</f>
        <v>1.2383468004982403</v>
      </c>
      <c r="Z18" s="323">
        <f>'(5) Middle (M) details'!Y74</f>
        <v>1.1857540347476607</v>
      </c>
      <c r="AA18" s="323">
        <f>'(5) Middle (M) details'!Z74</f>
        <v>1.3223934251612925</v>
      </c>
      <c r="AB18" s="323">
        <f>'(5) Middle (M) details'!AA74</f>
        <v>1.4661757641485593</v>
      </c>
      <c r="AC18" s="323">
        <f>'(5) Middle (M) details'!AB74</f>
        <v>1.6475250834887341</v>
      </c>
      <c r="AD18" s="323">
        <f>'(5) Middle (M) details'!AC74</f>
        <v>1.731112956351512</v>
      </c>
      <c r="AE18" s="323">
        <f>'(5) Middle (M) details'!AD74</f>
        <v>1.0180463681533196</v>
      </c>
      <c r="AF18" s="323">
        <f>'(5) Middle (M) details'!AE74</f>
        <v>1.3179741816737771</v>
      </c>
      <c r="AG18" s="323">
        <f>'(5) Middle (M) details'!AF74</f>
        <v>2.0462560706355717</v>
      </c>
      <c r="AH18" s="323">
        <f>'(5) Middle (M) details'!AG74</f>
        <v>1.0377597236729337</v>
      </c>
      <c r="AI18" s="323">
        <f>'(5) Middle (M) details'!AH74</f>
        <v>1.5907945629025739</v>
      </c>
      <c r="AJ18" s="323">
        <f>'(5) Middle (M) details'!AI74</f>
        <v>1.1574647743881397</v>
      </c>
      <c r="AK18" s="323">
        <f>'(5) Middle (M) details'!AJ74</f>
        <v>3.3397945232128308</v>
      </c>
      <c r="AL18" s="323">
        <f>'(5) Middle (M) details'!AK74</f>
        <v>3.4032613584876321</v>
      </c>
      <c r="AM18" s="323">
        <f>'(5) Middle (M) details'!AL74</f>
        <v>2.2858473359287279</v>
      </c>
      <c r="AN18" s="323">
        <f>'(5) Middle (M) details'!AM74</f>
        <v>1.5763059405412061</v>
      </c>
      <c r="AO18" s="323">
        <f>'(5) Middle (M) details'!AN74</f>
        <v>3.8354213986895385</v>
      </c>
      <c r="AP18" s="323">
        <f>'(5) Middle (M) details'!AO74</f>
        <v>0.93909263887902839</v>
      </c>
      <c r="AQ18" s="323">
        <f>'(5) Middle (M) details'!AP74</f>
        <v>2.8599727100356178</v>
      </c>
      <c r="AR18" s="323">
        <f>'(5) Middle (M) details'!AQ74</f>
        <v>2.5973166425304153</v>
      </c>
      <c r="AS18" s="323">
        <f>'(5) Middle (M) details'!AR74</f>
        <v>2.6266899182475769</v>
      </c>
      <c r="AT18" s="323">
        <f>'(5) Middle (M) details'!AS74</f>
        <v>2.2233745248440533</v>
      </c>
      <c r="AU18" s="323">
        <f>'(5) Middle (M) details'!AT74</f>
        <v>2.8227196497494216</v>
      </c>
      <c r="AV18" s="323">
        <f>'(5) Middle (M) details'!AU74</f>
        <v>1.8536631297909587</v>
      </c>
      <c r="AW18" s="323">
        <f>'(5) Middle (M) details'!AV74</f>
        <v>2.4883660035546966</v>
      </c>
      <c r="AX18" s="323">
        <f>'(5) Middle (M) details'!AW74</f>
        <v>5.650242975524665</v>
      </c>
      <c r="AY18" s="323">
        <f>'(5) Middle (M) details'!AX74</f>
        <v>3.0239109835309899</v>
      </c>
      <c r="AZ18" s="323">
        <f>'(5) Middle (M) details'!AY74</f>
        <v>0.89288752501694424</v>
      </c>
      <c r="BA18" s="323">
        <f>'(5) Middle (M) details'!AZ74</f>
        <v>0</v>
      </c>
      <c r="BB18" s="323">
        <f>'(5) Middle (M) details'!BA74</f>
        <v>2.8489535879744659</v>
      </c>
      <c r="BC18" s="323">
        <f>'(5) Middle (M) details'!BB74</f>
        <v>2.2754091877316656</v>
      </c>
      <c r="BD18" s="323">
        <f>'(5) Middle (M) details'!BC74</f>
        <v>2.0807694302100499</v>
      </c>
      <c r="BE18" s="323">
        <f>'(5) Middle (M) details'!BD74</f>
        <v>6.8240502801110869</v>
      </c>
      <c r="BF18" s="324">
        <f>'(5) Middle (M) details'!BE74</f>
        <v>113.13135092576749</v>
      </c>
      <c r="BH18" s="323">
        <f>'(5) Middle (M) details'!BG74</f>
        <v>6761.6285946275475</v>
      </c>
      <c r="BI18" s="323">
        <f>'(5) Middle (M) details'!BH74</f>
        <v>14254.692837904808</v>
      </c>
      <c r="BJ18" s="323">
        <f>'(5) Middle (M) details'!BI74</f>
        <v>24662.930192169537</v>
      </c>
      <c r="BK18" s="323">
        <f>'(5) Middle (M) details'!BJ74</f>
        <v>8508.952677403091</v>
      </c>
      <c r="BL18" s="323">
        <f>'(5) Middle (M) details'!BK74</f>
        <v>18656.754527404202</v>
      </c>
      <c r="BM18" s="323">
        <f>'(5) Middle (M) details'!BL74</f>
        <v>293966.92451940133</v>
      </c>
      <c r="BN18" s="323">
        <f>'(5) Middle (M) details'!BM74</f>
        <v>19770.074848764943</v>
      </c>
      <c r="BO18" s="323">
        <f>'(5) Middle (M) details'!BN74</f>
        <v>38702.551066253684</v>
      </c>
      <c r="BP18" s="323">
        <f>'(5) Middle (M) details'!BO74</f>
        <v>17548.412773780947</v>
      </c>
      <c r="BQ18" s="323">
        <f>'(5) Middle (M) details'!BP74</f>
        <v>46676.830200692624</v>
      </c>
      <c r="BR18" s="323">
        <f>'(5) Middle (M) details'!BQ74</f>
        <v>21516.907276330767</v>
      </c>
      <c r="BS18" s="323">
        <f>'(5) Middle (M) details'!BR74</f>
        <v>21557.664496658203</v>
      </c>
      <c r="BT18" s="323">
        <f>'(5) Middle (M) details'!BS74</f>
        <v>36903.336459345017</v>
      </c>
      <c r="BU18" s="323">
        <f>'(5) Middle (M) details'!BT74</f>
        <v>18601.106130841414</v>
      </c>
      <c r="BV18" s="323">
        <f>'(5) Middle (M) details'!BU74</f>
        <v>24161.814705067693</v>
      </c>
      <c r="BW18" s="323">
        <f>'(5) Middle (M) details'!BV74</f>
        <v>207520.51549027875</v>
      </c>
      <c r="BX18" s="323">
        <f>'(5) Middle (M) details'!BW74</f>
        <v>36860.803908685622</v>
      </c>
      <c r="BY18" s="323">
        <f>'(5) Middle (M) details'!BX74</f>
        <v>26734.95081534511</v>
      </c>
      <c r="BZ18" s="323">
        <f>'(5) Middle (M) details'!BY74</f>
        <v>25605.454693150437</v>
      </c>
      <c r="CA18" s="323">
        <f>'(5) Middle (M) details'!BZ74</f>
        <v>28547.092728510834</v>
      </c>
      <c r="CB18" s="323">
        <f>'(5) Middle (M) details'!CA74</f>
        <v>31591.116622103931</v>
      </c>
      <c r="CC18" s="323">
        <f>'(5) Middle (M) details'!CB74</f>
        <v>35960.868706824083</v>
      </c>
      <c r="CD18" s="323">
        <f>'(5) Middle (M) details'!CC74</f>
        <v>37368.541811290816</v>
      </c>
      <c r="CE18" s="323">
        <f>'(5) Middle (M) details'!CD74</f>
        <v>21942.591846413896</v>
      </c>
      <c r="CF18" s="323">
        <f>'(5) Middle (M) details'!CE74</f>
        <v>28688.490184809634</v>
      </c>
      <c r="CG18" s="323">
        <f>'(5) Middle (M) details'!CF74</f>
        <v>44105.872903620133</v>
      </c>
      <c r="CH18" s="323">
        <f>'(5) Middle (M) details'!CG74</f>
        <v>22376.831471043053</v>
      </c>
      <c r="CI18" s="323">
        <f>'(5) Middle (M) details'!CH74</f>
        <v>34288.454802722605</v>
      </c>
      <c r="CJ18" s="323">
        <f>'(5) Middle (M) details'!CI74</f>
        <v>25387.065355848026</v>
      </c>
      <c r="CK18" s="323">
        <f>'(5) Middle (M) details'!CJ74</f>
        <v>70822.527170468005</v>
      </c>
      <c r="CL18" s="323">
        <f>'(5) Middle (M) details'!CK74</f>
        <v>73250.609102749921</v>
      </c>
      <c r="CM18" s="323">
        <f>'(5) Middle (M) details'!CL74</f>
        <v>50308.93058586464</v>
      </c>
      <c r="CN18" s="323">
        <f>'(5) Middle (M) details'!CM74</f>
        <v>33415.970132797353</v>
      </c>
      <c r="CO18" s="323">
        <f>'(5) Middle (M) details'!CN74</f>
        <v>82831.52909722332</v>
      </c>
      <c r="CP18" s="323">
        <f>'(5) Middle (M) details'!CO74</f>
        <v>20265.53364928989</v>
      </c>
      <c r="CQ18" s="323">
        <f>'(5) Middle (M) details'!CP74</f>
        <v>60849.1956473959</v>
      </c>
      <c r="CR18" s="323">
        <f>'(5) Middle (M) details'!CQ74</f>
        <v>55623.015774622676</v>
      </c>
      <c r="CS18" s="323">
        <f>'(5) Middle (M) details'!CR74</f>
        <v>56725.187976810092</v>
      </c>
      <c r="CT18" s="323">
        <f>'(5) Middle (M) details'!CS74</f>
        <v>47192.85549177241</v>
      </c>
      <c r="CU18" s="323">
        <f>'(5) Middle (M) details'!CT74</f>
        <v>60262.90175581941</v>
      </c>
      <c r="CV18" s="323">
        <f>'(5) Middle (M) details'!CU74</f>
        <v>40175.503962249917</v>
      </c>
      <c r="CW18" s="323">
        <f>'(5) Middle (M) details'!CV74</f>
        <v>53051.363846029752</v>
      </c>
      <c r="CX18" s="323">
        <f>'(5) Middle (M) details'!CW74</f>
        <v>120518.82233055805</v>
      </c>
      <c r="CY18" s="323">
        <f>'(5) Middle (M) details'!CX74</f>
        <v>64323.942486826149</v>
      </c>
      <c r="CZ18" s="323">
        <f>'(5) Middle (M) details'!CY74</f>
        <v>19148.712054753694</v>
      </c>
      <c r="DA18" s="323">
        <f>'(5) Middle (M) details'!CZ74</f>
        <v>0</v>
      </c>
      <c r="DB18" s="323">
        <f>'(5) Middle (M) details'!DA74</f>
        <v>61205.477647060339</v>
      </c>
      <c r="DC18" s="323">
        <f>'(5) Middle (M) details'!DB74</f>
        <v>48991.178189703918</v>
      </c>
      <c r="DD18" s="323">
        <f>'(5) Middle (M) details'!DC74</f>
        <v>44802.42918493606</v>
      </c>
      <c r="DE18" s="323">
        <f>'(5) Middle (M) details'!DD74</f>
        <v>145346.63013857367</v>
      </c>
      <c r="DF18" s="324">
        <f>'(5) Middle (M) details'!DE74</f>
        <v>2428341.5488727977</v>
      </c>
      <c r="DG18" s="313"/>
      <c r="DH18" s="337">
        <f>'(5) Middle (M) details'!DG74</f>
        <v>21151.466183912256</v>
      </c>
      <c r="DI18" s="337">
        <f>'(5) Middle (M) details'!DH74</f>
        <v>21533.730177657468</v>
      </c>
      <c r="DJ18" s="337">
        <f>'(5) Middle (M) details'!DI74</f>
        <v>21526.22413596174</v>
      </c>
      <c r="DK18" s="337">
        <f>'(5) Middle (M) details'!DJ74</f>
        <v>21623.914561062193</v>
      </c>
      <c r="DL18" s="337">
        <f>'(5) Middle (M) details'!DK74</f>
        <v>21608.61619254377</v>
      </c>
      <c r="DM18" s="337">
        <f>'(5) Middle (M) details'!DL74</f>
        <v>21440.601542733784</v>
      </c>
      <c r="DN18" s="337">
        <f>'(5) Middle (M) details'!DM74</f>
        <v>21182.837322159223</v>
      </c>
      <c r="DO18" s="337">
        <f>'(5) Middle (M) details'!DN74</f>
        <v>21362.074634508226</v>
      </c>
      <c r="DP18" s="337">
        <f>'(5) Middle (M) details'!DO74</f>
        <v>21425.67238231278</v>
      </c>
      <c r="DQ18" s="337">
        <f>'(5) Middle (M) details'!DP74</f>
        <v>21154.8607680776</v>
      </c>
      <c r="DR18" s="337">
        <f>'(5) Middle (M) details'!DQ74</f>
        <v>21396.857479329406</v>
      </c>
      <c r="DS18" s="337">
        <f>'(5) Middle (M) details'!DR74</f>
        <v>21327.321762932868</v>
      </c>
      <c r="DT18" s="337">
        <f>'(5) Middle (M) details'!DS74</f>
        <v>21590.171456891163</v>
      </c>
      <c r="DU18" s="337">
        <f>'(5) Middle (M) details'!DT74</f>
        <v>21579.620416178717</v>
      </c>
      <c r="DV18" s="337">
        <f>'(5) Middle (M) details'!DU74</f>
        <v>21590.073119124732</v>
      </c>
      <c r="DW18" s="337">
        <f>'(5) Middle (M) details'!DV74</f>
        <v>21517.653994128905</v>
      </c>
      <c r="DX18" s="337">
        <f>'(5) Middle (M) details'!DW74</f>
        <v>21591.409756069894</v>
      </c>
      <c r="DY18" s="337">
        <f>'(5) Middle (M) details'!DX74</f>
        <v>21589.227512509813</v>
      </c>
      <c r="DZ18" s="337">
        <f>'(5) Middle (M) details'!DY74</f>
        <v>21594.237879696113</v>
      </c>
      <c r="EA18" s="337">
        <f>'(5) Middle (M) details'!DZ74</f>
        <v>21587.443029693633</v>
      </c>
      <c r="EB18" s="337">
        <f>'(5) Middle (M) details'!EA74</f>
        <v>21546.609482014996</v>
      </c>
      <c r="EC18" s="337">
        <f>'(5) Middle (M) details'!EB74</f>
        <v>21827.205586864129</v>
      </c>
      <c r="ED18" s="337">
        <f>'(5) Middle (M) details'!EC74</f>
        <v>21586.4260470031</v>
      </c>
      <c r="EE18" s="337">
        <f>'(5) Middle (M) details'!ED74</f>
        <v>21553.627155722344</v>
      </c>
      <c r="EF18" s="337">
        <f>'(5) Middle (M) details'!EE74</f>
        <v>21767.110906813319</v>
      </c>
      <c r="EG18" s="337">
        <f>'(5) Middle (M) details'!EF74</f>
        <v>21554.424950304852</v>
      </c>
      <c r="EH18" s="337">
        <f>'(5) Middle (M) details'!EG74</f>
        <v>21562.632428867961</v>
      </c>
      <c r="EI18" s="337">
        <f>'(5) Middle (M) details'!EH74</f>
        <v>21554.294691678901</v>
      </c>
      <c r="EJ18" s="337">
        <f>'(5) Middle (M) details'!EI74</f>
        <v>21933.337340022434</v>
      </c>
      <c r="EK18" s="337">
        <f>'(5) Middle (M) details'!EJ74</f>
        <v>21205.654023990024</v>
      </c>
      <c r="EL18" s="337">
        <f>'(5) Middle (M) details'!EK74</f>
        <v>21523.650812202563</v>
      </c>
      <c r="EM18" s="337">
        <f>'(5) Middle (M) details'!EL74</f>
        <v>22008.876006334162</v>
      </c>
      <c r="EN18" s="337">
        <f>'(5) Middle (M) details'!EM74</f>
        <v>21198.911501484523</v>
      </c>
      <c r="EO18" s="337">
        <f>'(5) Middle (M) details'!EN74</f>
        <v>21596.461115204878</v>
      </c>
      <c r="EP18" s="337">
        <f>'(5) Middle (M) details'!EO74</f>
        <v>21579.908957097519</v>
      </c>
      <c r="EQ18" s="337">
        <f>'(5) Middle (M) details'!EP74</f>
        <v>21276.145549877674</v>
      </c>
      <c r="ER18" s="337">
        <f>'(5) Middle (M) details'!EQ74</f>
        <v>21415.569770666232</v>
      </c>
      <c r="ES18" s="337">
        <f>'(5) Middle (M) details'!ER74</f>
        <v>21595.692579752573</v>
      </c>
      <c r="ET18" s="337">
        <f>'(5) Middle (M) details'!ES74</f>
        <v>21225.778637129297</v>
      </c>
      <c r="EU18" s="337">
        <f>'(5) Middle (M) details'!ET74</f>
        <v>21349.233800518967</v>
      </c>
      <c r="EV18" s="337">
        <f>'(5) Middle (M) details'!EU74</f>
        <v>21673.573432288416</v>
      </c>
      <c r="EW18" s="337">
        <f>'(5) Middle (M) details'!EV74</f>
        <v>21319.759139228103</v>
      </c>
      <c r="EX18" s="337">
        <f>'(5) Middle (M) details'!EW74</f>
        <v>21329.847734444909</v>
      </c>
      <c r="EY18" s="337">
        <f>'(5) Middle (M) details'!EX74</f>
        <v>21271.771172217424</v>
      </c>
      <c r="EZ18" s="337">
        <f>'(5) Middle (M) details'!EY74</f>
        <v>21445.827742290734</v>
      </c>
      <c r="FA18" s="337">
        <f>'(5) Middle (M) details'!EZ74</f>
        <v>21225.650857345958</v>
      </c>
      <c r="FB18" s="337">
        <f>'(5) Middle (M) details'!FA74</f>
        <v>21483.494117071907</v>
      </c>
      <c r="FC18" s="337">
        <f>'(5) Middle (M) details'!FB74</f>
        <v>21530.711246948409</v>
      </c>
      <c r="FD18" s="337">
        <f>'(5) Middle (M) details'!FC74</f>
        <v>21531.664457610441</v>
      </c>
      <c r="FE18" s="337">
        <f>'(5) Middle (M) details'!FD74</f>
        <v>21299.173390060016</v>
      </c>
      <c r="FF18" s="338">
        <f>'(5) Middle (M) details'!FE74</f>
        <v>21401.485878798132</v>
      </c>
    </row>
    <row r="19" spans="1:162">
      <c r="A19" s="69"/>
      <c r="B19" s="1" t="str">
        <f>'(5) Middle (M) details'!A75</f>
        <v>Estim. full income</v>
      </c>
      <c r="C19" s="1" t="str">
        <f>'(5) Middle (M) details'!B75</f>
        <v>5k-10k</v>
      </c>
      <c r="D19" s="37" t="str">
        <f>'(5) Middle (M) details'!C75</f>
        <v>Free professions</v>
      </c>
      <c r="E19" s="1">
        <f>'(5) Middle (M) details'!D75</f>
        <v>4</v>
      </c>
      <c r="F19" s="1">
        <f>'(5) Middle (M) details'!E75</f>
        <v>1</v>
      </c>
      <c r="G19" s="69" t="str">
        <f>'(5) Middle (M) details'!F75</f>
        <v>Nobility</v>
      </c>
      <c r="H19" s="323">
        <f>'(5) Middle (M) details'!G75</f>
        <v>2.8870792083281978</v>
      </c>
      <c r="I19" s="323">
        <f>'(5) Middle (M) details'!H75</f>
        <v>5.9784205351426225</v>
      </c>
      <c r="J19" s="323">
        <f>'(5) Middle (M) details'!I75</f>
        <v>10.347243756787158</v>
      </c>
      <c r="K19" s="323">
        <f>'(5) Middle (M) details'!J75</f>
        <v>3.5537727755442017</v>
      </c>
      <c r="L19" s="323">
        <f>'(5) Middle (M) details'!K75</f>
        <v>7.7975291348716436</v>
      </c>
      <c r="M19" s="323">
        <f>'(5) Middle (M) details'!L75</f>
        <v>123.82529388339782</v>
      </c>
      <c r="N19" s="323">
        <f>'(5) Middle (M) details'!M75</f>
        <v>8.4289222337146512</v>
      </c>
      <c r="O19" s="323">
        <f>'(5) Middle (M) details'!N75</f>
        <v>16.362287853468601</v>
      </c>
      <c r="P19" s="323">
        <f>'(5) Middle (M) details'!O75</f>
        <v>7.3969255216485186</v>
      </c>
      <c r="Q19" s="323">
        <f>'(5) Middle (M) details'!P75</f>
        <v>19.926868220570789</v>
      </c>
      <c r="R19" s="323">
        <f>'(5) Middle (M) details'!Q75</f>
        <v>9.0819209796153917</v>
      </c>
      <c r="S19" s="323">
        <f>'(5) Middle (M) details'!R75</f>
        <v>9.1287907431406801</v>
      </c>
      <c r="T19" s="323">
        <f>'(5) Middle (M) details'!S75</f>
        <v>15.436804569334821</v>
      </c>
      <c r="U19" s="323">
        <f>'(5) Middle (M) details'!T75</f>
        <v>7.7847170851167879</v>
      </c>
      <c r="V19" s="323">
        <f>'(5) Middle (M) details'!U75</f>
        <v>10.107024087002674</v>
      </c>
      <c r="W19" s="323">
        <f>'(5) Middle (M) details'!V75</f>
        <v>87.099163135207391</v>
      </c>
      <c r="X19" s="323">
        <f>'(5) Middle (M) details'!W75</f>
        <v>15.418128740145399</v>
      </c>
      <c r="Y19" s="323">
        <f>'(5) Middle (M) details'!X75</f>
        <v>11.183819541999732</v>
      </c>
      <c r="Z19" s="323">
        <f>'(5) Middle (M) details'!Y75</f>
        <v>10.708841126314811</v>
      </c>
      <c r="AA19" s="323">
        <f>'(5) Middle (M) details'!Z75</f>
        <v>11.942865620987924</v>
      </c>
      <c r="AB19" s="323">
        <f>'(5) Middle (M) details'!AA75</f>
        <v>13.241399869966676</v>
      </c>
      <c r="AC19" s="323">
        <f>'(5) Middle (M) details'!AB75</f>
        <v>14.879210910257628</v>
      </c>
      <c r="AD19" s="323">
        <f>'(5) Middle (M) details'!AC75</f>
        <v>15.63411388704959</v>
      </c>
      <c r="AE19" s="323">
        <f>'(5) Middle (M) details'!AD75</f>
        <v>9.1942312623846671</v>
      </c>
      <c r="AF19" s="323">
        <f>'(5) Middle (M) details'!AE75</f>
        <v>11.9029543282413</v>
      </c>
      <c r="AG19" s="323">
        <f>'(5) Middle (M) details'!AF75</f>
        <v>18.480250137927506</v>
      </c>
      <c r="AH19" s="323">
        <f>'(5) Middle (M) details'!AG75</f>
        <v>9.3722675044211829</v>
      </c>
      <c r="AI19" s="323">
        <f>'(5) Middle (M) details'!AH75</f>
        <v>14.366863396213871</v>
      </c>
      <c r="AJ19" s="323">
        <f>'(5) Middle (M) details'!AI75</f>
        <v>10.453353743692889</v>
      </c>
      <c r="AK19" s="323">
        <f>'(5) Middle (M) details'!AJ75</f>
        <v>30.162519287765875</v>
      </c>
      <c r="AL19" s="323">
        <f>'(5) Middle (M) details'!AK75</f>
        <v>30.735704143841431</v>
      </c>
      <c r="AM19" s="323">
        <f>'(5) Middle (M) details'!AL75</f>
        <v>20.644058752606327</v>
      </c>
      <c r="AN19" s="323">
        <f>'(5) Middle (M) details'!AM75</f>
        <v>14.236013025512767</v>
      </c>
      <c r="AO19" s="323">
        <f>'(5) Middle (M) details'!AN75</f>
        <v>34.638649506914895</v>
      </c>
      <c r="AP19" s="323">
        <f>'(5) Middle (M) details'!AO75</f>
        <v>8.4811803948762243</v>
      </c>
      <c r="AQ19" s="323">
        <f>'(5) Middle (M) details'!AP75</f>
        <v>25.829128537509174</v>
      </c>
      <c r="AR19" s="323">
        <f>'(5) Middle (M) details'!AQ75</f>
        <v>23.457015927852812</v>
      </c>
      <c r="AS19" s="323">
        <f>'(5) Middle (M) details'!AR75</f>
        <v>23.722293324173428</v>
      </c>
      <c r="AT19" s="323">
        <f>'(5) Middle (M) details'!AS75</f>
        <v>20.079851177497854</v>
      </c>
      <c r="AU19" s="323">
        <f>'(5) Middle (M) details'!AT75</f>
        <v>25.492686836799468</v>
      </c>
      <c r="AV19" s="323">
        <f>'(5) Middle (M) details'!AU75</f>
        <v>16.740895140924597</v>
      </c>
      <c r="AW19" s="323">
        <f>'(5) Middle (M) details'!AV75</f>
        <v>22.473055469603349</v>
      </c>
      <c r="AX19" s="323">
        <f>'(5) Middle (M) details'!AW75</f>
        <v>51.028756872707135</v>
      </c>
      <c r="AY19" s="323">
        <f>'(5) Middle (M) details'!AX75</f>
        <v>27.309696070014251</v>
      </c>
      <c r="AZ19" s="323">
        <f>'(5) Middle (M) details'!AY75</f>
        <v>8.0638904603092758</v>
      </c>
      <c r="BA19" s="323">
        <f>'(5) Middle (M) details'!AZ75</f>
        <v>0</v>
      </c>
      <c r="BB19" s="323">
        <f>'(5) Middle (M) details'!BA75</f>
        <v>25.729612091394397</v>
      </c>
      <c r="BC19" s="323">
        <f>'(5) Middle (M) details'!BB75</f>
        <v>20.549789226701609</v>
      </c>
      <c r="BD19" s="323">
        <f>'(5) Middle (M) details'!BC75</f>
        <v>18.791948916584516</v>
      </c>
      <c r="BE19" s="323">
        <f>'(5) Middle (M) details'!BD75</f>
        <v>61.629704092253256</v>
      </c>
      <c r="BF19" s="324">
        <f>'(5) Middle (M) details'!BE75</f>
        <v>1021.7175130483379</v>
      </c>
      <c r="BH19" s="323">
        <f>'(5) Middle (M) details'!BG75</f>
        <v>30530.622912092254</v>
      </c>
      <c r="BI19" s="323">
        <f>'(5) Middle (M) details'!BH75</f>
        <v>65506.635677217913</v>
      </c>
      <c r="BJ19" s="323">
        <f>'(5) Middle (M) details'!BI75</f>
        <v>113298.95546960375</v>
      </c>
      <c r="BK19" s="323">
        <f>'(5) Middle (M) details'!BJ75</f>
        <v>39259.826209986335</v>
      </c>
      <c r="BL19" s="323">
        <f>'(5) Middle (M) details'!BK75</f>
        <v>86022.863678895344</v>
      </c>
      <c r="BM19" s="323">
        <f>'(5) Middle (M) details'!BL75</f>
        <v>1345244.4723040906</v>
      </c>
      <c r="BN19" s="323">
        <f>'(5) Middle (M) details'!BM75</f>
        <v>89399.577647555037</v>
      </c>
      <c r="BO19" s="323">
        <f>'(5) Middle (M) details'!BN75</f>
        <v>176475.87157253956</v>
      </c>
      <c r="BP19" s="323">
        <f>'(5) Middle (M) details'!BO75</f>
        <v>80250.156047259428</v>
      </c>
      <c r="BQ19" s="323">
        <f>'(5) Middle (M) details'!BP75</f>
        <v>210792.62032362726</v>
      </c>
      <c r="BR19" s="323">
        <f>'(5) Middle (M) details'!BQ75</f>
        <v>98269.184635961457</v>
      </c>
      <c r="BS19" s="323">
        <f>'(5) Middle (M) details'!BR75</f>
        <v>98141.552921444818</v>
      </c>
      <c r="BT19" s="323">
        <f>'(5) Middle (M) details'!BS75</f>
        <v>170015.13415576413</v>
      </c>
      <c r="BU19" s="323">
        <f>'(5) Middle (M) details'!BT75</f>
        <v>85655.796372208919</v>
      </c>
      <c r="BV19" s="323">
        <f>'(5) Middle (M) details'!BU75</f>
        <v>111313.95138648969</v>
      </c>
      <c r="BW19" s="323">
        <f>'(5) Middle (M) details'!BV75</f>
        <v>952961.0700774322</v>
      </c>
      <c r="BX19" s="323">
        <f>'(5) Middle (M) details'!BW75</f>
        <v>169828.53788416547</v>
      </c>
      <c r="BY19" s="323">
        <f>'(5) Middle (M) details'!BX75</f>
        <v>123163.80675867085</v>
      </c>
      <c r="BZ19" s="323">
        <f>'(5) Middle (M) details'!BY75</f>
        <v>117986.67749443263</v>
      </c>
      <c r="CA19" s="323">
        <f>'(5) Middle (M) details'!BZ75</f>
        <v>131501.62520143201</v>
      </c>
      <c r="CB19" s="323">
        <f>'(5) Middle (M) details'!CA75</f>
        <v>145258.9545993644</v>
      </c>
      <c r="CC19" s="323">
        <f>'(5) Middle (M) details'!CB75</f>
        <v>167400.88904275076</v>
      </c>
      <c r="CD19" s="323">
        <f>'(5) Middle (M) details'!CC75</f>
        <v>172129.66828122837</v>
      </c>
      <c r="CE19" s="323">
        <f>'(5) Middle (M) details'!CD75</f>
        <v>100925.79317651736</v>
      </c>
      <c r="CF19" s="323">
        <f>'(5) Middle (M) details'!CE75</f>
        <v>133200.74473058083</v>
      </c>
      <c r="CG19" s="323">
        <f>'(5) Middle (M) details'!CF75</f>
        <v>202873.88958015118</v>
      </c>
      <c r="CH19" s="323">
        <f>'(5) Middle (M) details'!CG75</f>
        <v>102964.51071057979</v>
      </c>
      <c r="CI19" s="323">
        <f>'(5) Middle (M) details'!CH75</f>
        <v>157715.76966856167</v>
      </c>
      <c r="CJ19" s="323">
        <f>'(5) Middle (M) details'!CI75</f>
        <v>118716.52366791325</v>
      </c>
      <c r="CK19" s="323">
        <f>'(5) Middle (M) details'!CJ75</f>
        <v>320600.57882693637</v>
      </c>
      <c r="CL19" s="323">
        <f>'(5) Middle (M) details'!CK75</f>
        <v>336466.8759385494</v>
      </c>
      <c r="CM19" s="323">
        <f>'(5) Middle (M) details'!CL75</f>
        <v>236009.62596894123</v>
      </c>
      <c r="CN19" s="323">
        <f>'(5) Middle (M) details'!CM75</f>
        <v>151220.08787875925</v>
      </c>
      <c r="CO19" s="323">
        <f>'(5) Middle (M) details'!CN75</f>
        <v>381714.86592445802</v>
      </c>
      <c r="CP19" s="323">
        <f>'(5) Middle (M) details'!CO75</f>
        <v>93321.478926409589</v>
      </c>
      <c r="CQ19" s="323">
        <f>'(5) Middle (M) details'!CP75</f>
        <v>276361.24904508301</v>
      </c>
      <c r="CR19" s="323">
        <f>'(5) Middle (M) details'!CQ75</f>
        <v>254251.07782754424</v>
      </c>
      <c r="CS19" s="323">
        <f>'(5) Middle (M) details'!CR75</f>
        <v>261399.35109086125</v>
      </c>
      <c r="CT19" s="323">
        <f>'(5) Middle (M) details'!CS75</f>
        <v>213834.94196076767</v>
      </c>
      <c r="CU19" s="323">
        <f>'(5) Middle (M) details'!CT75</f>
        <v>274624.67454216024</v>
      </c>
      <c r="CV19" s="323">
        <f>'(5) Middle (M) details'!CU75</f>
        <v>185774.1188057464</v>
      </c>
      <c r="CW19" s="323">
        <f>'(5) Middle (M) details'!CV75</f>
        <v>241432.7525592692</v>
      </c>
      <c r="CX19" s="323">
        <f>'(5) Middle (M) details'!CW75</f>
        <v>548727.45575223281</v>
      </c>
      <c r="CY19" s="323">
        <f>'(5) Middle (M) details'!CX75</f>
        <v>292083.26106570789</v>
      </c>
      <c r="CZ19" s="323">
        <f>'(5) Middle (M) details'!CY75</f>
        <v>87648.671430431074</v>
      </c>
      <c r="DA19" s="323">
        <f>'(5) Middle (M) details'!CZ75</f>
        <v>0</v>
      </c>
      <c r="DB19" s="323">
        <f>'(5) Middle (M) details'!DA75</f>
        <v>280631.46144454082</v>
      </c>
      <c r="DC19" s="323">
        <f>'(5) Middle (M) details'!DB75</f>
        <v>225105.7209212766</v>
      </c>
      <c r="DD19" s="323">
        <f>'(5) Middle (M) details'!DC75</f>
        <v>205867.96602321</v>
      </c>
      <c r="DE19" s="323">
        <f>'(5) Middle (M) details'!DD75</f>
        <v>660832.15503017907</v>
      </c>
      <c r="DF19" s="324">
        <f>'(5) Middle (M) details'!DE75</f>
        <v>11124714.053151581</v>
      </c>
      <c r="DG19" s="313"/>
      <c r="DH19" s="337">
        <f>'(5) Middle (M) details'!DG75</f>
        <v>10574.916969379383</v>
      </c>
      <c r="DI19" s="337">
        <f>'(5) Middle (M) details'!DH75</f>
        <v>10957.180963124598</v>
      </c>
      <c r="DJ19" s="337">
        <f>'(5) Middle (M) details'!DI75</f>
        <v>10949.674921428867</v>
      </c>
      <c r="DK19" s="337">
        <f>'(5) Middle (M) details'!DJ75</f>
        <v>11047.365346529321</v>
      </c>
      <c r="DL19" s="337">
        <f>'(5) Middle (M) details'!DK75</f>
        <v>11032.066978010898</v>
      </c>
      <c r="DM19" s="337">
        <f>'(5) Middle (M) details'!DL75</f>
        <v>10864.052328200914</v>
      </c>
      <c r="DN19" s="337">
        <f>'(5) Middle (M) details'!DM75</f>
        <v>10606.288107626351</v>
      </c>
      <c r="DO19" s="337">
        <f>'(5) Middle (M) details'!DN75</f>
        <v>10785.525419975354</v>
      </c>
      <c r="DP19" s="337">
        <f>'(5) Middle (M) details'!DO75</f>
        <v>10849.123167779908</v>
      </c>
      <c r="DQ19" s="337">
        <f>'(5) Middle (M) details'!DP75</f>
        <v>10578.311553544729</v>
      </c>
      <c r="DR19" s="337">
        <f>'(5) Middle (M) details'!DQ75</f>
        <v>10820.308264796535</v>
      </c>
      <c r="DS19" s="337">
        <f>'(5) Middle (M) details'!DR75</f>
        <v>10750.772548399995</v>
      </c>
      <c r="DT19" s="337">
        <f>'(5) Middle (M) details'!DS75</f>
        <v>11013.622242358293</v>
      </c>
      <c r="DU19" s="337">
        <f>'(5) Middle (M) details'!DT75</f>
        <v>11003.071201645846</v>
      </c>
      <c r="DV19" s="337">
        <f>'(5) Middle (M) details'!DU75</f>
        <v>11013.523904591861</v>
      </c>
      <c r="DW19" s="337">
        <f>'(5) Middle (M) details'!DV75</f>
        <v>10941.104779596033</v>
      </c>
      <c r="DX19" s="337">
        <f>'(5) Middle (M) details'!DW75</f>
        <v>11014.860541537022</v>
      </c>
      <c r="DY19" s="337">
        <f>'(5) Middle (M) details'!DX75</f>
        <v>11012.67829797694</v>
      </c>
      <c r="DZ19" s="337">
        <f>'(5) Middle (M) details'!DY75</f>
        <v>11017.688665163239</v>
      </c>
      <c r="EA19" s="337">
        <f>'(5) Middle (M) details'!DZ75</f>
        <v>11010.893815160762</v>
      </c>
      <c r="EB19" s="337">
        <f>'(5) Middle (M) details'!EA75</f>
        <v>10970.060267482124</v>
      </c>
      <c r="EC19" s="337">
        <f>'(5) Middle (M) details'!EB75</f>
        <v>11250.656372331257</v>
      </c>
      <c r="ED19" s="337">
        <f>'(5) Middle (M) details'!EC75</f>
        <v>11009.876832470229</v>
      </c>
      <c r="EE19" s="337">
        <f>'(5) Middle (M) details'!ED75</f>
        <v>10977.077941189471</v>
      </c>
      <c r="EF19" s="337">
        <f>'(5) Middle (M) details'!EE75</f>
        <v>11190.561692280447</v>
      </c>
      <c r="EG19" s="337">
        <f>'(5) Middle (M) details'!EF75</f>
        <v>10977.875735771982</v>
      </c>
      <c r="EH19" s="337">
        <f>'(5) Middle (M) details'!EG75</f>
        <v>10986.083214335091</v>
      </c>
      <c r="EI19" s="337">
        <f>'(5) Middle (M) details'!EH75</f>
        <v>10977.745477146029</v>
      </c>
      <c r="EJ19" s="337">
        <f>'(5) Middle (M) details'!EI75</f>
        <v>11356.788125489562</v>
      </c>
      <c r="EK19" s="337">
        <f>'(5) Middle (M) details'!EJ75</f>
        <v>10629.104809457152</v>
      </c>
      <c r="EL19" s="337">
        <f>'(5) Middle (M) details'!EK75</f>
        <v>10947.101597669689</v>
      </c>
      <c r="EM19" s="337">
        <f>'(5) Middle (M) details'!EL75</f>
        <v>11432.32679180129</v>
      </c>
      <c r="EN19" s="337">
        <f>'(5) Middle (M) details'!EM75</f>
        <v>10622.362286951649</v>
      </c>
      <c r="EO19" s="337">
        <f>'(5) Middle (M) details'!EN75</f>
        <v>11019.911900672008</v>
      </c>
      <c r="EP19" s="337">
        <f>'(5) Middle (M) details'!EO75</f>
        <v>11003.359742564648</v>
      </c>
      <c r="EQ19" s="337">
        <f>'(5) Middle (M) details'!EP75</f>
        <v>10699.596335344802</v>
      </c>
      <c r="ER19" s="337">
        <f>'(5) Middle (M) details'!EQ75</f>
        <v>10839.020556133359</v>
      </c>
      <c r="ES19" s="337">
        <f>'(5) Middle (M) details'!ER75</f>
        <v>11019.143365219701</v>
      </c>
      <c r="ET19" s="337">
        <f>'(5) Middle (M) details'!ES75</f>
        <v>10649.229422596427</v>
      </c>
      <c r="EU19" s="337">
        <f>'(5) Middle (M) details'!ET75</f>
        <v>10772.684585986095</v>
      </c>
      <c r="EV19" s="337">
        <f>'(5) Middle (M) details'!EU75</f>
        <v>11097.024217755546</v>
      </c>
      <c r="EW19" s="337">
        <f>'(5) Middle (M) details'!EV75</f>
        <v>10743.209924695233</v>
      </c>
      <c r="EX19" s="337">
        <f>'(5) Middle (M) details'!EW75</f>
        <v>10753.298519912036</v>
      </c>
      <c r="EY19" s="337">
        <f>'(5) Middle (M) details'!EX75</f>
        <v>10695.221957684551</v>
      </c>
      <c r="EZ19" s="337">
        <f>'(5) Middle (M) details'!EY75</f>
        <v>10869.278527757862</v>
      </c>
      <c r="FA19" s="337">
        <f>'(5) Middle (M) details'!EZ75</f>
        <v>10649.101642813086</v>
      </c>
      <c r="FB19" s="337">
        <f>'(5) Middle (M) details'!FA75</f>
        <v>10906.944902539035</v>
      </c>
      <c r="FC19" s="337">
        <f>'(5) Middle (M) details'!FB75</f>
        <v>10954.162032415537</v>
      </c>
      <c r="FD19" s="337">
        <f>'(5) Middle (M) details'!FC75</f>
        <v>10955.115243077567</v>
      </c>
      <c r="FE19" s="337">
        <f>'(5) Middle (M) details'!FD75</f>
        <v>10722.624175527146</v>
      </c>
      <c r="FF19" s="338">
        <f>'(5) Middle (M) details'!FE75</f>
        <v>10824.93666426526</v>
      </c>
    </row>
    <row r="20" spans="1:162">
      <c r="A20" s="69"/>
      <c r="B20" s="1" t="str">
        <f>'(5) Middle (M) details'!A76</f>
        <v>Estim. full income</v>
      </c>
      <c r="C20" s="1" t="str">
        <f>'(5) Middle (M) details'!B76</f>
        <v>2k-5k</v>
      </c>
      <c r="D20" s="37" t="str">
        <f>'(5) Middle (M) details'!C76</f>
        <v>Free professions</v>
      </c>
      <c r="E20" s="1">
        <f>'(5) Middle (M) details'!D76</f>
        <v>4</v>
      </c>
      <c r="F20" s="1">
        <f>'(5) Middle (M) details'!E76</f>
        <v>1</v>
      </c>
      <c r="G20" s="69" t="str">
        <f>'(5) Middle (M) details'!F76</f>
        <v>Nobility</v>
      </c>
      <c r="H20" s="323">
        <f>'(5) Middle (M) details'!G76</f>
        <v>11.251117503043712</v>
      </c>
      <c r="I20" s="323">
        <f>'(5) Middle (M) details'!H76</f>
        <v>23.298256497246989</v>
      </c>
      <c r="J20" s="323">
        <f>'(5) Middle (M) details'!I76</f>
        <v>40.323817581597019</v>
      </c>
      <c r="K20" s="323">
        <f>'(5) Middle (M) details'!J76</f>
        <v>13.849261551753138</v>
      </c>
      <c r="L20" s="323">
        <f>'(5) Middle (M) details'!K76</f>
        <v>30.387429716779195</v>
      </c>
      <c r="M20" s="323">
        <f>'(5) Middle (M) details'!L76</f>
        <v>482.55445410441797</v>
      </c>
      <c r="N20" s="323">
        <f>'(5) Middle (M) details'!M76</f>
        <v>32.848005763740915</v>
      </c>
      <c r="O20" s="323">
        <f>'(5) Middle (M) details'!N76</f>
        <v>63.764798252487914</v>
      </c>
      <c r="P20" s="323">
        <f>'(5) Middle (M) details'!O76</f>
        <v>28.826253871130255</v>
      </c>
      <c r="Q20" s="323">
        <f>'(5) Middle (M) details'!P76</f>
        <v>77.656177624283231</v>
      </c>
      <c r="R20" s="323">
        <f>'(5) Middle (M) details'!Q76</f>
        <v>35.392780288207042</v>
      </c>
      <c r="S20" s="323">
        <f>'(5) Middle (M) details'!R76</f>
        <v>35.575434513710007</v>
      </c>
      <c r="T20" s="323">
        <f>'(5) Middle (M) details'!S76</f>
        <v>60.158135454025405</v>
      </c>
      <c r="U20" s="323">
        <f>'(5) Middle (M) details'!T76</f>
        <v>30.33750040523454</v>
      </c>
      <c r="V20" s="323">
        <f>'(5) Middle (M) details'!U76</f>
        <v>39.387667397878069</v>
      </c>
      <c r="W20" s="323">
        <f>'(5) Middle (M) details'!V76</f>
        <v>339.43056221808757</v>
      </c>
      <c r="X20" s="323">
        <f>'(5) Middle (M) details'!W76</f>
        <v>60.08535464909604</v>
      </c>
      <c r="Y20" s="323">
        <f>'(5) Middle (M) details'!X76</f>
        <v>43.584002626910717</v>
      </c>
      <c r="Z20" s="323">
        <f>'(5) Middle (M) details'!Y76</f>
        <v>41.732983801079776</v>
      </c>
      <c r="AA20" s="323">
        <f>'(5) Middle (M) details'!Z76</f>
        <v>46.542049846497058</v>
      </c>
      <c r="AB20" s="323">
        <f>'(5) Middle (M) details'!AA76</f>
        <v>51.602514199134838</v>
      </c>
      <c r="AC20" s="323">
        <f>'(5) Middle (M) details'!AB76</f>
        <v>57.98516016497458</v>
      </c>
      <c r="AD20" s="323">
        <f>'(5) Middle (M) details'!AC76</f>
        <v>60.927061471590321</v>
      </c>
      <c r="AE20" s="323">
        <f>'(5) Middle (M) details'!AD76</f>
        <v>35.830460066646125</v>
      </c>
      <c r="AF20" s="323">
        <f>'(5) Middle (M) details'!AE76</f>
        <v>46.386513190940363</v>
      </c>
      <c r="AG20" s="323">
        <f>'(5) Middle (M) details'!AF76</f>
        <v>72.018621861041026</v>
      </c>
      <c r="AH20" s="323">
        <f>'(5) Middle (M) details'!AG76</f>
        <v>36.524277774582551</v>
      </c>
      <c r="AI20" s="323">
        <f>'(5) Middle (M) details'!AH76</f>
        <v>55.988511764656991</v>
      </c>
      <c r="AJ20" s="323">
        <f>'(5) Middle (M) details'!AI76</f>
        <v>40.737334442332575</v>
      </c>
      <c r="AK20" s="323">
        <f>'(5) Middle (M) details'!AJ76</f>
        <v>117.54511193026407</v>
      </c>
      <c r="AL20" s="323">
        <f>'(5) Middle (M) details'!AK76</f>
        <v>119.77884703114675</v>
      </c>
      <c r="AM20" s="323">
        <f>'(5) Middle (M) details'!AL76</f>
        <v>80.451111315304075</v>
      </c>
      <c r="AN20" s="323">
        <f>'(5) Middle (M) details'!AM76</f>
        <v>55.478580172954167</v>
      </c>
      <c r="AO20" s="323">
        <f>'(5) Middle (M) details'!AN76</f>
        <v>134.98885469606537</v>
      </c>
      <c r="AP20" s="323">
        <f>'(5) Middle (M) details'!AO76</f>
        <v>33.051658891797054</v>
      </c>
      <c r="AQ20" s="323">
        <f>'(5) Middle (M) details'!AP76</f>
        <v>100.65763327117547</v>
      </c>
      <c r="AR20" s="323">
        <f>'(5) Middle (M) details'!AQ76</f>
        <v>91.413370895308745</v>
      </c>
      <c r="AS20" s="323">
        <f>'(5) Middle (M) details'!AR76</f>
        <v>92.447172513322926</v>
      </c>
      <c r="AT20" s="323">
        <f>'(5) Middle (M) details'!AS76</f>
        <v>78.252361206425476</v>
      </c>
      <c r="AU20" s="323">
        <f>'(5) Middle (M) details'!AT76</f>
        <v>99.34650017282145</v>
      </c>
      <c r="AV20" s="323">
        <f>'(5) Middle (M) details'!AU76</f>
        <v>65.240253122720858</v>
      </c>
      <c r="AW20" s="323">
        <f>'(5) Middle (M) details'!AV76</f>
        <v>87.578819109483646</v>
      </c>
      <c r="AX20" s="323">
        <f>'(5) Middle (M) details'!AW76</f>
        <v>198.86206722452044</v>
      </c>
      <c r="AY20" s="323">
        <f>'(5) Middle (M) details'!AX76</f>
        <v>106.42749203755554</v>
      </c>
      <c r="AZ20" s="323">
        <f>'(5) Middle (M) details'!AY76</f>
        <v>31.42545547032292</v>
      </c>
      <c r="BA20" s="323">
        <f>'(5) Middle (M) details'!AZ76</f>
        <v>0</v>
      </c>
      <c r="BB20" s="323">
        <f>'(5) Middle (M) details'!BA76</f>
        <v>100.26981182675758</v>
      </c>
      <c r="BC20" s="323">
        <f>'(5) Middle (M) details'!BB76</f>
        <v>80.083737427587138</v>
      </c>
      <c r="BD20" s="323">
        <f>'(5) Middle (M) details'!BC76</f>
        <v>73.233330336689662</v>
      </c>
      <c r="BE20" s="323">
        <f>'(5) Middle (M) details'!BD76</f>
        <v>240.17458212422224</v>
      </c>
      <c r="BF20" s="324">
        <f>'(5) Middle (M) details'!BE76</f>
        <v>3981.6932493795516</v>
      </c>
      <c r="BH20" s="323">
        <f>'(5) Middle (M) details'!BG76</f>
        <v>61173.470697159093</v>
      </c>
      <c r="BI20" s="323">
        <f>'(5) Middle (M) details'!BH76</f>
        <v>135581.07581513474</v>
      </c>
      <c r="BJ20" s="323">
        <f>'(5) Middle (M) details'!BI76</f>
        <v>234356.37054962339</v>
      </c>
      <c r="BK20" s="323">
        <f>'(5) Middle (M) details'!BJ76</f>
        <v>81842.905403367477</v>
      </c>
      <c r="BL20" s="323">
        <f>'(5) Middle (M) details'!BK76</f>
        <v>179111.16113458617</v>
      </c>
      <c r="BM20" s="323">
        <f>'(5) Middle (M) details'!BL76</f>
        <v>2763221.2234882014</v>
      </c>
      <c r="BN20" s="323">
        <f>'(5) Middle (M) details'!BM76</f>
        <v>179628.4290451436</v>
      </c>
      <c r="BO20" s="323">
        <f>'(5) Middle (M) details'!BN76</f>
        <v>360125.1017103364</v>
      </c>
      <c r="BP20" s="323">
        <f>'(5) Middle (M) details'!BO76</f>
        <v>164635.61293853947</v>
      </c>
      <c r="BQ20" s="323">
        <f>'(5) Middle (M) details'!BP76</f>
        <v>422488.14991041349</v>
      </c>
      <c r="BR20" s="323">
        <f>'(5) Middle (M) details'!BQ76</f>
        <v>201119.22794607616</v>
      </c>
      <c r="BS20" s="323">
        <f>'(5) Middle (M) details'!BR76</f>
        <v>199683.39598770172</v>
      </c>
      <c r="BT20" s="323">
        <f>'(5) Middle (M) details'!BS76</f>
        <v>353477.59496066789</v>
      </c>
      <c r="BU20" s="323">
        <f>'(5) Middle (M) details'!BT76</f>
        <v>177937.20582484032</v>
      </c>
      <c r="BV20" s="323">
        <f>'(5) Middle (M) details'!BU76</f>
        <v>231430.4595316631</v>
      </c>
      <c r="BW20" s="323">
        <f>'(5) Middle (M) details'!BV76</f>
        <v>1969813.83910121</v>
      </c>
      <c r="BX20" s="323">
        <f>'(5) Middle (M) details'!BW76</f>
        <v>353124.35264103505</v>
      </c>
      <c r="BY20" s="323">
        <f>'(5) Middle (M) details'!BX76</f>
        <v>256050.04797392673</v>
      </c>
      <c r="BZ20" s="323">
        <f>'(5) Middle (M) details'!BY76</f>
        <v>245384.6633836379</v>
      </c>
      <c r="CA20" s="323">
        <f>'(5) Middle (M) details'!BZ76</f>
        <v>273345.11688922998</v>
      </c>
      <c r="CB20" s="323">
        <f>'(5) Middle (M) details'!CA76</f>
        <v>300958.50805388339</v>
      </c>
      <c r="CC20" s="323">
        <f>'(5) Middle (M) details'!CB76</f>
        <v>354454.07348138926</v>
      </c>
      <c r="CD20" s="323">
        <f>'(5) Middle (M) details'!CC76</f>
        <v>357767.45903852105</v>
      </c>
      <c r="CE20" s="323">
        <f>'(5) Middle (M) details'!CD76</f>
        <v>209223.46987407524</v>
      </c>
      <c r="CF20" s="323">
        <f>'(5) Middle (M) details'!CE76</f>
        <v>280765.80423817993</v>
      </c>
      <c r="CG20" s="323">
        <f>'(5) Middle (M) details'!CF76</f>
        <v>420593.11017989583</v>
      </c>
      <c r="CH20" s="323">
        <f>'(5) Middle (M) details'!CG76</f>
        <v>213603.76485153413</v>
      </c>
      <c r="CI20" s="323">
        <f>'(5) Middle (M) details'!CH76</f>
        <v>326969.00410050928</v>
      </c>
      <c r="CJ20" s="323">
        <f>'(5) Middle (M) details'!CI76</f>
        <v>253344.37927953311</v>
      </c>
      <c r="CK20" s="323">
        <f>'(5) Middle (M) details'!CJ76</f>
        <v>645474.24984050484</v>
      </c>
      <c r="CL20" s="323">
        <f>'(5) Middle (M) details'!CK76</f>
        <v>695829.62480501283</v>
      </c>
      <c r="CM20" s="323">
        <f>'(5) Middle (M) details'!CL76</f>
        <v>506400.45141651761</v>
      </c>
      <c r="CN20" s="323">
        <f>'(5) Middle (M) details'!CM76</f>
        <v>304274.88435796782</v>
      </c>
      <c r="CO20" s="323">
        <f>'(5) Middle (M) details'!CN76</f>
        <v>794017.4946020029</v>
      </c>
      <c r="CP20" s="323">
        <f>'(5) Middle (M) details'!CO76</f>
        <v>193865.97688869148</v>
      </c>
      <c r="CQ20" s="323">
        <f>'(5) Middle (M) details'!CP76</f>
        <v>559835.72419082839</v>
      </c>
      <c r="CR20" s="323">
        <f>'(5) Middle (M) details'!CQ76</f>
        <v>521166.39825822326</v>
      </c>
      <c r="CS20" s="323">
        <f>'(5) Middle (M) details'!CR76</f>
        <v>543712.15796811157</v>
      </c>
      <c r="CT20" s="323">
        <f>'(5) Middle (M) details'!CS76</f>
        <v>431281.17521026183</v>
      </c>
      <c r="CU20" s="323">
        <f>'(5) Middle (M) details'!CT76</f>
        <v>559804.5507851342</v>
      </c>
      <c r="CV20" s="323">
        <f>'(5) Middle (M) details'!CU76</f>
        <v>388780.30365025671</v>
      </c>
      <c r="CW20" s="323">
        <f>'(5) Middle (M) details'!CV76</f>
        <v>490913.84918245906</v>
      </c>
      <c r="CX20" s="323">
        <f>'(5) Middle (M) details'!CW76</f>
        <v>1116706.6181726041</v>
      </c>
      <c r="CY20" s="323">
        <f>'(5) Middle (M) details'!CX76</f>
        <v>591460.8616922244</v>
      </c>
      <c r="CZ20" s="323">
        <f>'(5) Middle (M) details'!CY76</f>
        <v>180113.8450663499</v>
      </c>
      <c r="DA20" s="323">
        <f>'(5) Middle (M) details'!CZ76</f>
        <v>0</v>
      </c>
      <c r="DB20" s="323">
        <f>'(5) Middle (M) details'!DA76</f>
        <v>578469.5480189122</v>
      </c>
      <c r="DC20" s="323">
        <f>'(5) Middle (M) details'!DB76</f>
        <v>465794.79119006195</v>
      </c>
      <c r="DD20" s="323">
        <f>'(5) Middle (M) details'!DC76</f>
        <v>426020.25451078755</v>
      </c>
      <c r="DE20" s="323">
        <f>'(5) Middle (M) details'!DD76</f>
        <v>1341329.1579674592</v>
      </c>
      <c r="DF20" s="324">
        <f>'(5) Middle (M) details'!DE76</f>
        <v>22896460.895804387</v>
      </c>
      <c r="DG20" s="313"/>
      <c r="DH20" s="337">
        <f>'(5) Middle (M) details'!DG76</f>
        <v>5437.1017528356733</v>
      </c>
      <c r="DI20" s="337">
        <f>'(5) Middle (M) details'!DH76</f>
        <v>5819.3657465808874</v>
      </c>
      <c r="DJ20" s="337">
        <f>'(5) Middle (M) details'!DI76</f>
        <v>5811.859704885158</v>
      </c>
      <c r="DK20" s="337">
        <f>'(5) Middle (M) details'!DJ76</f>
        <v>5909.5501299856105</v>
      </c>
      <c r="DL20" s="337">
        <f>'(5) Middle (M) details'!DK76</f>
        <v>5894.2517614671888</v>
      </c>
      <c r="DM20" s="337">
        <f>'(5) Middle (M) details'!DL76</f>
        <v>5726.2371116572049</v>
      </c>
      <c r="DN20" s="337">
        <f>'(5) Middle (M) details'!DM76</f>
        <v>5468.4728910826425</v>
      </c>
      <c r="DO20" s="337">
        <f>'(5) Middle (M) details'!DN76</f>
        <v>5647.7102034316458</v>
      </c>
      <c r="DP20" s="337">
        <f>'(5) Middle (M) details'!DO76</f>
        <v>5711.3079512361983</v>
      </c>
      <c r="DQ20" s="337">
        <f>'(5) Middle (M) details'!DP76</f>
        <v>5440.49633700102</v>
      </c>
      <c r="DR20" s="337">
        <f>'(5) Middle (M) details'!DQ76</f>
        <v>5682.4930482528262</v>
      </c>
      <c r="DS20" s="337">
        <f>'(5) Middle (M) details'!DR76</f>
        <v>5612.9573318562852</v>
      </c>
      <c r="DT20" s="337">
        <f>'(5) Middle (M) details'!DS76</f>
        <v>5875.8070258145835</v>
      </c>
      <c r="DU20" s="337">
        <f>'(5) Middle (M) details'!DT76</f>
        <v>5865.2559851021351</v>
      </c>
      <c r="DV20" s="337">
        <f>'(5) Middle (M) details'!DU76</f>
        <v>5875.708688048152</v>
      </c>
      <c r="DW20" s="337">
        <f>'(5) Middle (M) details'!DV76</f>
        <v>5803.2895630523235</v>
      </c>
      <c r="DX20" s="337">
        <f>'(5) Middle (M) details'!DW76</f>
        <v>5877.0453249933116</v>
      </c>
      <c r="DY20" s="337">
        <f>'(5) Middle (M) details'!DX76</f>
        <v>5874.8630814332309</v>
      </c>
      <c r="DZ20" s="337">
        <f>'(5) Middle (M) details'!DY76</f>
        <v>5879.8734486195299</v>
      </c>
      <c r="EA20" s="337">
        <f>'(5) Middle (M) details'!DZ76</f>
        <v>5873.0785986170531</v>
      </c>
      <c r="EB20" s="337">
        <f>'(5) Middle (M) details'!EA76</f>
        <v>5832.2450509384134</v>
      </c>
      <c r="EC20" s="337">
        <f>'(5) Middle (M) details'!EB76</f>
        <v>6112.841155787547</v>
      </c>
      <c r="ED20" s="337">
        <f>'(5) Middle (M) details'!EC76</f>
        <v>5872.0616159265192</v>
      </c>
      <c r="EE20" s="337">
        <f>'(5) Middle (M) details'!ED76</f>
        <v>5839.2627246457623</v>
      </c>
      <c r="EF20" s="337">
        <f>'(5) Middle (M) details'!EE76</f>
        <v>6052.746475736737</v>
      </c>
      <c r="EG20" s="337">
        <f>'(5) Middle (M) details'!EF76</f>
        <v>5840.0605192282719</v>
      </c>
      <c r="EH20" s="337">
        <f>'(5) Middle (M) details'!EG76</f>
        <v>5848.2679977913813</v>
      </c>
      <c r="EI20" s="337">
        <f>'(5) Middle (M) details'!EH76</f>
        <v>5839.9302606023184</v>
      </c>
      <c r="EJ20" s="337">
        <f>'(5) Middle (M) details'!EI76</f>
        <v>6218.9729089458533</v>
      </c>
      <c r="EK20" s="337">
        <f>'(5) Middle (M) details'!EJ76</f>
        <v>5491.2895929134429</v>
      </c>
      <c r="EL20" s="337">
        <f>'(5) Middle (M) details'!EK76</f>
        <v>5809.2863811259795</v>
      </c>
      <c r="EM20" s="337">
        <f>'(5) Middle (M) details'!EL76</f>
        <v>6294.5115752575803</v>
      </c>
      <c r="EN20" s="337">
        <f>'(5) Middle (M) details'!EM76</f>
        <v>5484.5470704079407</v>
      </c>
      <c r="EO20" s="337">
        <f>'(5) Middle (M) details'!EN76</f>
        <v>5882.0966841282989</v>
      </c>
      <c r="EP20" s="337">
        <f>'(5) Middle (M) details'!EO76</f>
        <v>5865.5445260209381</v>
      </c>
      <c r="EQ20" s="337">
        <f>'(5) Middle (M) details'!EP76</f>
        <v>5561.7811188010928</v>
      </c>
      <c r="ER20" s="337">
        <f>'(5) Middle (M) details'!EQ76</f>
        <v>5701.2053395896492</v>
      </c>
      <c r="ES20" s="337">
        <f>'(5) Middle (M) details'!ER76</f>
        <v>5881.3281486759915</v>
      </c>
      <c r="ET20" s="337">
        <f>'(5) Middle (M) details'!ES76</f>
        <v>5511.4142060527165</v>
      </c>
      <c r="EU20" s="337">
        <f>'(5) Middle (M) details'!ET76</f>
        <v>5634.8693694423846</v>
      </c>
      <c r="EV20" s="337">
        <f>'(5) Middle (M) details'!EU76</f>
        <v>5959.209001211836</v>
      </c>
      <c r="EW20" s="337">
        <f>'(5) Middle (M) details'!EV76</f>
        <v>5605.3947081515225</v>
      </c>
      <c r="EX20" s="337">
        <f>'(5) Middle (M) details'!EW76</f>
        <v>5615.4833033683262</v>
      </c>
      <c r="EY20" s="337">
        <f>'(5) Middle (M) details'!EX76</f>
        <v>5557.4067411408414</v>
      </c>
      <c r="EZ20" s="337">
        <f>'(5) Middle (M) details'!EY76</f>
        <v>5731.4633112141519</v>
      </c>
      <c r="FA20" s="337">
        <f>'(5) Middle (M) details'!EZ76</f>
        <v>5511.2864262693765</v>
      </c>
      <c r="FB20" s="337">
        <f>'(5) Middle (M) details'!FA76</f>
        <v>5769.1296859953245</v>
      </c>
      <c r="FC20" s="337">
        <f>'(5) Middle (M) details'!FB76</f>
        <v>5816.3468158718279</v>
      </c>
      <c r="FD20" s="337">
        <f>'(5) Middle (M) details'!FC76</f>
        <v>5817.3000265338578</v>
      </c>
      <c r="FE20" s="337">
        <f>'(5) Middle (M) details'!FD76</f>
        <v>5584.8089589834353</v>
      </c>
      <c r="FF20" s="338">
        <f>'(5) Middle (M) details'!FE76</f>
        <v>5687.1214477215508</v>
      </c>
    </row>
    <row r="21" spans="1:162">
      <c r="A21" s="69"/>
      <c r="B21" s="1" t="str">
        <f>'(5) Middle (M) details'!A77</f>
        <v>Estim. full income</v>
      </c>
      <c r="C21" s="1" t="str">
        <f>'(5) Middle (M) details'!B77</f>
        <v>1k-2k</v>
      </c>
      <c r="D21" s="37" t="str">
        <f>'(5) Middle (M) details'!C77</f>
        <v>Free professions</v>
      </c>
      <c r="E21" s="1">
        <f>'(5) Middle (M) details'!D77</f>
        <v>4</v>
      </c>
      <c r="F21" s="1">
        <f>'(5) Middle (M) details'!E77</f>
        <v>1</v>
      </c>
      <c r="G21" s="69" t="str">
        <f>'(5) Middle (M) details'!F77</f>
        <v>Nobility</v>
      </c>
      <c r="H21" s="323">
        <f>'(5) Middle (M) details'!G77</f>
        <v>3.828626666407549</v>
      </c>
      <c r="I21" s="323">
        <f>'(5) Middle (M) details'!H77</f>
        <v>7.9281303463439805</v>
      </c>
      <c r="J21" s="323">
        <f>'(5) Middle (M) details'!I77</f>
        <v>13.721734151517921</v>
      </c>
      <c r="K21" s="323">
        <f>'(5) Middle (M) details'!J77</f>
        <v>4.7127453848696028</v>
      </c>
      <c r="L21" s="323">
        <f>'(5) Middle (M) details'!K77</f>
        <v>10.340494951347949</v>
      </c>
      <c r="M21" s="323">
        <f>'(5) Middle (M) details'!L77</f>
        <v>164.20776429346785</v>
      </c>
      <c r="N21" s="323">
        <f>'(5) Middle (M) details'!M77</f>
        <v>11.177800851457231</v>
      </c>
      <c r="O21" s="323">
        <f>'(5) Middle (M) details'!N77</f>
        <v>21.69843190256692</v>
      </c>
      <c r="P21" s="323">
        <f>'(5) Middle (M) details'!O77</f>
        <v>9.8092446580338901</v>
      </c>
      <c r="Q21" s="323">
        <f>'(5) Middle (M) details'!P77</f>
        <v>26.425509500116803</v>
      </c>
      <c r="R21" s="323">
        <f>'(5) Middle (M) details'!Q77</f>
        <v>12.043758530925949</v>
      </c>
      <c r="S21" s="323">
        <f>'(5) Middle (M) details'!R77</f>
        <v>12.105913675808532</v>
      </c>
      <c r="T21" s="323">
        <f>'(5) Middle (M) details'!S77</f>
        <v>20.471125782690553</v>
      </c>
      <c r="U21" s="323">
        <f>'(5) Middle (M) details'!T77</f>
        <v>10.323504577408336</v>
      </c>
      <c r="V21" s="323">
        <f>'(5) Middle (M) details'!U77</f>
        <v>13.403172945826208</v>
      </c>
      <c r="W21" s="323">
        <f>'(5) Middle (M) details'!V77</f>
        <v>115.50434004002845</v>
      </c>
      <c r="X21" s="323">
        <f>'(5) Middle (M) details'!W77</f>
        <v>20.446359306784512</v>
      </c>
      <c r="Y21" s="323">
        <f>'(5) Middle (M) details'!X77</f>
        <v>14.831137852842204</v>
      </c>
      <c r="Z21" s="323">
        <f>'(5) Middle (M) details'!Y77</f>
        <v>14.20125730678253</v>
      </c>
      <c r="AA21" s="323">
        <f>'(5) Middle (M) details'!Z77</f>
        <v>15.837727506033296</v>
      </c>
      <c r="AB21" s="323">
        <f>'(5) Middle (M) details'!AA77</f>
        <v>17.559745675310477</v>
      </c>
      <c r="AC21" s="323">
        <f>'(5) Middle (M) details'!AB77</f>
        <v>19.731687132720538</v>
      </c>
      <c r="AD21" s="323">
        <f>'(5) Middle (M) details'!AC77</f>
        <v>20.732782516303658</v>
      </c>
      <c r="AE21" s="323">
        <f>'(5) Middle (M) details'!AD77</f>
        <v>12.19269595608624</v>
      </c>
      <c r="AF21" s="323">
        <f>'(5) Middle (M) details'!AE77</f>
        <v>15.784800160202346</v>
      </c>
      <c r="AG21" s="323">
        <f>'(5) Middle (M) details'!AF77</f>
        <v>24.507113720971336</v>
      </c>
      <c r="AH21" s="323">
        <f>'(5) Middle (M) details'!AG77</f>
        <v>12.428794190551621</v>
      </c>
      <c r="AI21" s="323">
        <f>'(5) Middle (M) details'!AH77</f>
        <v>19.052250507262858</v>
      </c>
      <c r="AJ21" s="323">
        <f>'(5) Middle (M) details'!AI77</f>
        <v>13.862449212007956</v>
      </c>
      <c r="AK21" s="323">
        <f>'(5) Middle (M) details'!AJ77</f>
        <v>39.999257844416171</v>
      </c>
      <c r="AL21" s="323">
        <f>'(5) Middle (M) details'!AK77</f>
        <v>40.759372363762026</v>
      </c>
      <c r="AM21" s="323">
        <f>'(5) Middle (M) details'!AL77</f>
        <v>27.376593484208911</v>
      </c>
      <c r="AN21" s="323">
        <f>'(5) Middle (M) details'!AM77</f>
        <v>18.87872661601304</v>
      </c>
      <c r="AO21" s="323">
        <f>'(5) Middle (M) details'!AN77</f>
        <v>45.935164095242676</v>
      </c>
      <c r="AP21" s="323">
        <f>'(5) Middle (M) details'!AO77</f>
        <v>11.247101682824612</v>
      </c>
      <c r="AQ21" s="323">
        <f>'(5) Middle (M) details'!AP77</f>
        <v>34.252641910035955</v>
      </c>
      <c r="AR21" s="323">
        <f>'(5) Middle (M) details'!AQ77</f>
        <v>31.106925101555674</v>
      </c>
      <c r="AS21" s="323">
        <f>'(5) Middle (M) details'!AR77</f>
        <v>31.458715974011998</v>
      </c>
      <c r="AT21" s="323">
        <f>'(5) Middle (M) details'!AS77</f>
        <v>26.628383957702606</v>
      </c>
      <c r="AU21" s="323">
        <f>'(5) Middle (M) details'!AT77</f>
        <v>33.806478305202063</v>
      </c>
      <c r="AV21" s="323">
        <f>'(5) Middle (M) details'!AU77</f>
        <v>22.200512327887029</v>
      </c>
      <c r="AW21" s="323">
        <f>'(5) Middle (M) details'!AV77</f>
        <v>29.802070964448042</v>
      </c>
      <c r="AX21" s="323">
        <f>'(5) Middle (M) details'!AW77</f>
        <v>67.670488136557125</v>
      </c>
      <c r="AY21" s="323">
        <f>'(5) Middle (M) details'!AX77</f>
        <v>36.216058888695372</v>
      </c>
      <c r="AZ21" s="323">
        <f>'(5) Middle (M) details'!AY77</f>
        <v>10.693723248835743</v>
      </c>
      <c r="BA21" s="323">
        <f>'(5) Middle (M) details'!AZ77</f>
        <v>0</v>
      </c>
      <c r="BB21" s="323">
        <f>'(5) Middle (M) details'!BA77</f>
        <v>34.120670705975435</v>
      </c>
      <c r="BC21" s="323">
        <f>'(5) Middle (M) details'!BB77</f>
        <v>27.251580349942529</v>
      </c>
      <c r="BD21" s="323">
        <f>'(5) Middle (M) details'!BC77</f>
        <v>24.920465129000053</v>
      </c>
      <c r="BE21" s="323">
        <f>'(5) Middle (M) details'!BD77</f>
        <v>81.728664682892941</v>
      </c>
      <c r="BF21" s="324">
        <f>'(5) Middle (M) details'!BE77</f>
        <v>1354.924695071888</v>
      </c>
      <c r="BH21" s="323">
        <f>'(5) Middle (M) details'!BG77</f>
        <v>10366.341385547774</v>
      </c>
      <c r="BI21" s="323">
        <f>'(5) Middle (M) details'!BH77</f>
        <v>24496.744733549796</v>
      </c>
      <c r="BJ21" s="323">
        <f>'(5) Middle (M) details'!BI77</f>
        <v>42295.12371436369</v>
      </c>
      <c r="BK21" s="323">
        <f>'(5) Middle (M) details'!BJ77</f>
        <v>14986.699011605719</v>
      </c>
      <c r="BL21" s="323">
        <f>'(5) Middle (M) details'!BK77</f>
        <v>32724.951369902414</v>
      </c>
      <c r="BM21" s="323">
        <f>'(5) Middle (M) details'!BL77</f>
        <v>492085.14719031547</v>
      </c>
      <c r="BN21" s="323">
        <f>'(5) Middle (M) details'!BM77</f>
        <v>30615.533268586762</v>
      </c>
      <c r="BO21" s="323">
        <f>'(5) Middle (M) details'!BN77</f>
        <v>63320.274306804313</v>
      </c>
      <c r="BP21" s="323">
        <f>'(5) Middle (M) details'!BO77</f>
        <v>29249.143091157086</v>
      </c>
      <c r="BQ21" s="323">
        <f>'(5) Middle (M) details'!BP77</f>
        <v>71639.080620863882</v>
      </c>
      <c r="BR21" s="323">
        <f>'(5) Middle (M) details'!BQ77</f>
        <v>35564.962556775186</v>
      </c>
      <c r="BS21" s="323">
        <f>'(5) Middle (M) details'!BR77</f>
        <v>34906.711996385515</v>
      </c>
      <c r="BT21" s="323">
        <f>'(5) Middle (M) details'!BS77</f>
        <v>64408.153401397998</v>
      </c>
      <c r="BU21" s="323">
        <f>'(5) Middle (M) details'!BT77</f>
        <v>32371.843267593693</v>
      </c>
      <c r="BV21" s="323">
        <f>'(5) Middle (M) details'!BU77</f>
        <v>42168.987021057001</v>
      </c>
      <c r="BW21" s="323">
        <f>'(5) Middle (M) details'!BV77</f>
        <v>355034.37902667245</v>
      </c>
      <c r="BX21" s="323">
        <f>'(5) Middle (M) details'!BW77</f>
        <v>64355.549529241092</v>
      </c>
      <c r="BY21" s="323">
        <f>'(5) Middle (M) details'!BX77</f>
        <v>46649.100838091821</v>
      </c>
      <c r="BZ21" s="323">
        <f>'(5) Middle (M) details'!BY77</f>
        <v>44739.060366413745</v>
      </c>
      <c r="CA21" s="323">
        <f>'(5) Middle (M) details'!BZ77</f>
        <v>49786.914188293653</v>
      </c>
      <c r="CB21" s="323">
        <f>'(5) Middle (M) details'!CA77</f>
        <v>54483.162252472648</v>
      </c>
      <c r="CC21" s="323">
        <f>'(5) Middle (M) details'!CB77</f>
        <v>66758.746274868652</v>
      </c>
      <c r="CD21" s="323">
        <f>'(5) Middle (M) details'!CC77</f>
        <v>65153.749300949799</v>
      </c>
      <c r="CE21" s="323">
        <f>'(5) Middle (M) details'!CD77</f>
        <v>37916.21660211742</v>
      </c>
      <c r="CF21" s="323">
        <f>'(5) Middle (M) details'!CE77</f>
        <v>52456.555210968785</v>
      </c>
      <c r="CG21" s="323">
        <f>'(5) Middle (M) details'!CF77</f>
        <v>76230.509045563987</v>
      </c>
      <c r="CH21" s="323">
        <f>'(5) Middle (M) details'!CG77</f>
        <v>38762.347392853808</v>
      </c>
      <c r="CI21" s="323">
        <f>'(5) Middle (M) details'!CH77</f>
        <v>59260.423376413142</v>
      </c>
      <c r="CJ21" s="323">
        <f>'(5) Middle (M) details'!CI77</f>
        <v>48372.442244220183</v>
      </c>
      <c r="CK21" s="323">
        <f>'(5) Middle (M) details'!CJ77</f>
        <v>110468.96060774129</v>
      </c>
      <c r="CL21" s="323">
        <f>'(5) Middle (M) details'!CK77</f>
        <v>125529.575580891</v>
      </c>
      <c r="CM21" s="323">
        <f>'(5) Middle (M) details'!CL77</f>
        <v>97597.480190203161</v>
      </c>
      <c r="CN21" s="323">
        <f>'(5) Middle (M) details'!CM77</f>
        <v>52011.509810172625</v>
      </c>
      <c r="CO21" s="323">
        <f>'(5) Middle (M) details'!CN77</f>
        <v>144814.38748289342</v>
      </c>
      <c r="CP21" s="323">
        <f>'(5) Middle (M) details'!CO77</f>
        <v>35271.250427047977</v>
      </c>
      <c r="CQ21" s="323">
        <f>'(5) Middle (M) details'!CP77</f>
        <v>97012.619903375598</v>
      </c>
      <c r="CR21" s="323">
        <f>'(5) Middle (M) details'!CQ77</f>
        <v>92440.169472177164</v>
      </c>
      <c r="CS21" s="323">
        <f>'(5) Middle (M) details'!CR77</f>
        <v>99152.015534472564</v>
      </c>
      <c r="CT21" s="323">
        <f>'(5) Middle (M) details'!CS77</f>
        <v>74077.497870403022</v>
      </c>
      <c r="CU21" s="323">
        <f>'(5) Middle (M) details'!CT77</f>
        <v>98219.821905400633</v>
      </c>
      <c r="CV21" s="323">
        <f>'(5) Middle (M) details'!CU77</f>
        <v>71700.876229309448</v>
      </c>
      <c r="CW21" s="323">
        <f>'(5) Middle (M) details'!CV77</f>
        <v>85707.190934730985</v>
      </c>
      <c r="CX21" s="323">
        <f>'(5) Middle (M) details'!CW77</f>
        <v>195294.92876560974</v>
      </c>
      <c r="CY21" s="323">
        <f>'(5) Middle (M) details'!CX77</f>
        <v>102415.1178737836</v>
      </c>
      <c r="CZ21" s="323">
        <f>'(5) Middle (M) details'!CY77</f>
        <v>32102.011547566755</v>
      </c>
      <c r="DA21" s="323">
        <f>'(5) Middle (M) details'!CZ77</f>
        <v>0</v>
      </c>
      <c r="DB21" s="323">
        <f>'(5) Middle (M) details'!DA77</f>
        <v>103713.7144284251</v>
      </c>
      <c r="DC21" s="323">
        <f>'(5) Middle (M) details'!DB77</f>
        <v>84121.063350766679</v>
      </c>
      <c r="DD21" s="323">
        <f>'(5) Middle (M) details'!DC77</f>
        <v>76949.055625610432</v>
      </c>
      <c r="DE21" s="323">
        <f>'(5) Middle (M) details'!DD77</f>
        <v>233359.4168088632</v>
      </c>
      <c r="DF21" s="324">
        <f>'(5) Middle (M) details'!DE77</f>
        <v>4093117.5169344936</v>
      </c>
      <c r="DG21" s="313"/>
      <c r="DH21" s="337">
        <f>'(5) Middle (M) details'!DG77</f>
        <v>2707.5874167889679</v>
      </c>
      <c r="DI21" s="337">
        <f>'(5) Middle (M) details'!DH77</f>
        <v>3089.8514105341815</v>
      </c>
      <c r="DJ21" s="337">
        <f>'(5) Middle (M) details'!DI77</f>
        <v>3082.345368838452</v>
      </c>
      <c r="DK21" s="337">
        <f>'(5) Middle (M) details'!DJ77</f>
        <v>3180.035793938905</v>
      </c>
      <c r="DL21" s="337">
        <f>'(5) Middle (M) details'!DK77</f>
        <v>3164.7374254204833</v>
      </c>
      <c r="DM21" s="337">
        <f>'(5) Middle (M) details'!DL77</f>
        <v>2996.7227756104985</v>
      </c>
      <c r="DN21" s="337">
        <f>'(5) Middle (M) details'!DM77</f>
        <v>2738.9585550359366</v>
      </c>
      <c r="DO21" s="337">
        <f>'(5) Middle (M) details'!DN77</f>
        <v>2918.1958673849394</v>
      </c>
      <c r="DP21" s="337">
        <f>'(5) Middle (M) details'!DO77</f>
        <v>2981.7936151894919</v>
      </c>
      <c r="DQ21" s="337">
        <f>'(5) Middle (M) details'!DP77</f>
        <v>2710.9820009543141</v>
      </c>
      <c r="DR21" s="337">
        <f>'(5) Middle (M) details'!DQ77</f>
        <v>2952.9787122061202</v>
      </c>
      <c r="DS21" s="337">
        <f>'(5) Middle (M) details'!DR77</f>
        <v>2883.4429958095798</v>
      </c>
      <c r="DT21" s="337">
        <f>'(5) Middle (M) details'!DS77</f>
        <v>3146.2926897678772</v>
      </c>
      <c r="DU21" s="337">
        <f>'(5) Middle (M) details'!DT77</f>
        <v>3135.7416490554297</v>
      </c>
      <c r="DV21" s="337">
        <f>'(5) Middle (M) details'!DU77</f>
        <v>3146.1943520014461</v>
      </c>
      <c r="DW21" s="337">
        <f>'(5) Middle (M) details'!DV77</f>
        <v>3073.7752270056171</v>
      </c>
      <c r="DX21" s="337">
        <f>'(5) Middle (M) details'!DW77</f>
        <v>3147.5309889466057</v>
      </c>
      <c r="DY21" s="337">
        <f>'(5) Middle (M) details'!DX77</f>
        <v>3145.3487453865246</v>
      </c>
      <c r="DZ21" s="337">
        <f>'(5) Middle (M) details'!DY77</f>
        <v>3150.359112572824</v>
      </c>
      <c r="EA21" s="337">
        <f>'(5) Middle (M) details'!DZ77</f>
        <v>3143.5642625703467</v>
      </c>
      <c r="EB21" s="337">
        <f>'(5) Middle (M) details'!EA77</f>
        <v>3102.7307148917075</v>
      </c>
      <c r="EC21" s="337">
        <f>'(5) Middle (M) details'!EB77</f>
        <v>3383.3268197408411</v>
      </c>
      <c r="ED21" s="337">
        <f>'(5) Middle (M) details'!EC77</f>
        <v>3142.5472798798128</v>
      </c>
      <c r="EE21" s="337">
        <f>'(5) Middle (M) details'!ED77</f>
        <v>3109.7483885990564</v>
      </c>
      <c r="EF21" s="337">
        <f>'(5) Middle (M) details'!EE77</f>
        <v>3323.2321396900311</v>
      </c>
      <c r="EG21" s="337">
        <f>'(5) Middle (M) details'!EF77</f>
        <v>3110.5461831815664</v>
      </c>
      <c r="EH21" s="337">
        <f>'(5) Middle (M) details'!EG77</f>
        <v>3118.7536617446749</v>
      </c>
      <c r="EI21" s="337">
        <f>'(5) Middle (M) details'!EH77</f>
        <v>3110.4159245556125</v>
      </c>
      <c r="EJ21" s="337">
        <f>'(5) Middle (M) details'!EI77</f>
        <v>3489.4585728991469</v>
      </c>
      <c r="EK21" s="337">
        <f>'(5) Middle (M) details'!EJ77</f>
        <v>2761.7752568667365</v>
      </c>
      <c r="EL21" s="337">
        <f>'(5) Middle (M) details'!EK77</f>
        <v>3079.7720450792735</v>
      </c>
      <c r="EM21" s="337">
        <f>'(5) Middle (M) details'!EL77</f>
        <v>3564.9972392108739</v>
      </c>
      <c r="EN21" s="337">
        <f>'(5) Middle (M) details'!EM77</f>
        <v>2755.0327343612348</v>
      </c>
      <c r="EO21" s="337">
        <f>'(5) Middle (M) details'!EN77</f>
        <v>3152.5823480815925</v>
      </c>
      <c r="EP21" s="337">
        <f>'(5) Middle (M) details'!EO77</f>
        <v>3136.0301899742321</v>
      </c>
      <c r="EQ21" s="337">
        <f>'(5) Middle (M) details'!EP77</f>
        <v>2832.2667827543864</v>
      </c>
      <c r="ER21" s="337">
        <f>'(5) Middle (M) details'!EQ77</f>
        <v>2971.6910035429437</v>
      </c>
      <c r="ES21" s="337">
        <f>'(5) Middle (M) details'!ER77</f>
        <v>3151.8138126292856</v>
      </c>
      <c r="ET21" s="337">
        <f>'(5) Middle (M) details'!ES77</f>
        <v>2781.8998700060106</v>
      </c>
      <c r="EU21" s="337">
        <f>'(5) Middle (M) details'!ET77</f>
        <v>2905.3550333956787</v>
      </c>
      <c r="EV21" s="337">
        <f>'(5) Middle (M) details'!EU77</f>
        <v>3229.6946651651301</v>
      </c>
      <c r="EW21" s="337">
        <f>'(5) Middle (M) details'!EV77</f>
        <v>2875.8803721048166</v>
      </c>
      <c r="EX21" s="337">
        <f>'(5) Middle (M) details'!EW77</f>
        <v>2885.9689673216208</v>
      </c>
      <c r="EY21" s="337">
        <f>'(5) Middle (M) details'!EX77</f>
        <v>2827.8924050941355</v>
      </c>
      <c r="EZ21" s="337">
        <f>'(5) Middle (M) details'!EY77</f>
        <v>3001.9489751674464</v>
      </c>
      <c r="FA21" s="337">
        <f>'(5) Middle (M) details'!EZ77</f>
        <v>2781.7720902226711</v>
      </c>
      <c r="FB21" s="337">
        <f>'(5) Middle (M) details'!FA77</f>
        <v>3039.6153499486186</v>
      </c>
      <c r="FC21" s="337">
        <f>'(5) Middle (M) details'!FB77</f>
        <v>3086.8324798251224</v>
      </c>
      <c r="FD21" s="337">
        <f>'(5) Middle (M) details'!FC77</f>
        <v>3087.7856904871524</v>
      </c>
      <c r="FE21" s="337">
        <f>'(5) Middle (M) details'!FD77</f>
        <v>2855.2946229367294</v>
      </c>
      <c r="FF21" s="338">
        <f>'(5) Middle (M) details'!FE77</f>
        <v>2957.6071116748453</v>
      </c>
    </row>
    <row r="22" spans="1:162">
      <c r="A22" s="69"/>
      <c r="B22" s="1" t="str">
        <f>'(5) Middle (M) details'!A78</f>
        <v>Estim. full income</v>
      </c>
      <c r="C22" s="1" t="str">
        <f>'(5) Middle (M) details'!B78</f>
        <v>implied 0-1k</v>
      </c>
      <c r="D22" s="37" t="str">
        <f>'(5) Middle (M) details'!C78</f>
        <v>Free professions</v>
      </c>
      <c r="E22" s="1">
        <f>'(5) Middle (M) details'!D78</f>
        <v>4</v>
      </c>
      <c r="F22" s="1">
        <f>'(5) Middle (M) details'!E78</f>
        <v>1</v>
      </c>
      <c r="G22" s="69" t="str">
        <f>'(5) Middle (M) details'!F78</f>
        <v>Nobility</v>
      </c>
      <c r="H22" s="323">
        <f>'(5) Middle (M) details'!G78</f>
        <v>134.42536496253479</v>
      </c>
      <c r="I22" s="323">
        <f>'(5) Middle (M) details'!H78</f>
        <v>278.36138337244472</v>
      </c>
      <c r="J22" s="323">
        <f>'(5) Middle (M) details'!I78</f>
        <v>481.77826723633996</v>
      </c>
      <c r="K22" s="323">
        <f>'(5) Middle (M) details'!J78</f>
        <v>165.46730029727107</v>
      </c>
      <c r="L22" s="323">
        <f>'(5) Middle (M) details'!K78</f>
        <v>363.06094295489902</v>
      </c>
      <c r="M22" s="323">
        <f>'(5) Middle (M) details'!L78</f>
        <v>5765.432508347265</v>
      </c>
      <c r="N22" s="323">
        <f>'(5) Middle (M) details'!M78</f>
        <v>392.45925232651655</v>
      </c>
      <c r="O22" s="323">
        <f>'(5) Middle (M) details'!N78</f>
        <v>761.844881144851</v>
      </c>
      <c r="P22" s="323">
        <f>'(5) Middle (M) details'!O78</f>
        <v>344.40842841442964</v>
      </c>
      <c r="Q22" s="323">
        <f>'(5) Middle (M) details'!P78</f>
        <v>927.81539397448273</v>
      </c>
      <c r="R22" s="323">
        <f>'(5) Middle (M) details'!Q78</f>
        <v>422.86354275421655</v>
      </c>
      <c r="S22" s="323">
        <f>'(5) Middle (M) details'!R78</f>
        <v>425.04584694920368</v>
      </c>
      <c r="T22" s="323">
        <f>'(5) Middle (M) details'!S78</f>
        <v>718.75343153116035</v>
      </c>
      <c r="U22" s="323">
        <f>'(5) Middle (M) details'!T78</f>
        <v>362.46440079587325</v>
      </c>
      <c r="V22" s="323">
        <f>'(5) Middle (M) details'!U78</f>
        <v>470.59339337184429</v>
      </c>
      <c r="W22" s="323">
        <f>'(5) Middle (M) details'!V78</f>
        <v>4055.4262448384566</v>
      </c>
      <c r="X22" s="323">
        <f>'(5) Middle (M) details'!W78</f>
        <v>717.88386579582345</v>
      </c>
      <c r="Y22" s="323">
        <f>'(5) Middle (M) details'!X78</f>
        <v>520.73009263885092</v>
      </c>
      <c r="Z22" s="323">
        <f>'(5) Middle (M) details'!Y78</f>
        <v>498.61461111912331</v>
      </c>
      <c r="AA22" s="323">
        <f>'(5) Middle (M) details'!Z78</f>
        <v>556.07205551158199</v>
      </c>
      <c r="AB22" s="323">
        <f>'(5) Middle (M) details'!AA78</f>
        <v>616.53314013710508</v>
      </c>
      <c r="AC22" s="323">
        <f>'(5) Middle (M) details'!AB78</f>
        <v>692.7912996623744</v>
      </c>
      <c r="AD22" s="323">
        <f>'(5) Middle (M) details'!AC78</f>
        <v>727.94035545337431</v>
      </c>
      <c r="AE22" s="323">
        <f>'(5) Middle (M) details'!AD78</f>
        <v>428.09282455111179</v>
      </c>
      <c r="AF22" s="323">
        <f>'(5) Middle (M) details'!AE78</f>
        <v>554.21374484309899</v>
      </c>
      <c r="AG22" s="323">
        <f>'(5) Middle (M) details'!AF78</f>
        <v>860.45937438216561</v>
      </c>
      <c r="AH22" s="323">
        <f>'(5) Middle (M) details'!AG78</f>
        <v>436.38237432975308</v>
      </c>
      <c r="AI22" s="323">
        <f>'(5) Middle (M) details'!AH78</f>
        <v>668.93587464864186</v>
      </c>
      <c r="AJ22" s="323">
        <f>'(5) Middle (M) details'!AI78</f>
        <v>486.71885690732176</v>
      </c>
      <c r="AK22" s="323">
        <f>'(5) Middle (M) details'!AJ78</f>
        <v>1404.3977912872363</v>
      </c>
      <c r="AL22" s="323">
        <f>'(5) Middle (M) details'!AK78</f>
        <v>1431.0858652571815</v>
      </c>
      <c r="AM22" s="323">
        <f>'(5) Middle (M) details'!AL78</f>
        <v>961.20851971154161</v>
      </c>
      <c r="AN22" s="323">
        <f>'(5) Middle (M) details'!AM78</f>
        <v>662.8433473683931</v>
      </c>
      <c r="AO22" s="323">
        <f>'(5) Middle (M) details'!AN78</f>
        <v>1612.8109988616009</v>
      </c>
      <c r="AP22" s="323">
        <f>'(5) Middle (M) details'!AO78</f>
        <v>394.89244583438835</v>
      </c>
      <c r="AQ22" s="323">
        <f>'(5) Middle (M) details'!AP78</f>
        <v>1202.6306795820312</v>
      </c>
      <c r="AR22" s="323">
        <f>'(5) Middle (M) details'!AQ78</f>
        <v>1092.1826868960479</v>
      </c>
      <c r="AS22" s="323">
        <f>'(5) Middle (M) details'!AR78</f>
        <v>1104.5342741728512</v>
      </c>
      <c r="AT22" s="323">
        <f>'(5) Middle (M) details'!AS78</f>
        <v>934.93843713819183</v>
      </c>
      <c r="AU22" s="323">
        <f>'(5) Middle (M) details'!AT78</f>
        <v>1186.9656094045117</v>
      </c>
      <c r="AV22" s="323">
        <f>'(5) Middle (M) details'!AU78</f>
        <v>779.47322422838511</v>
      </c>
      <c r="AW22" s="323">
        <f>'(5) Middle (M) details'!AV78</f>
        <v>1046.3684801616648</v>
      </c>
      <c r="AX22" s="323">
        <f>'(5) Middle (M) details'!AW78</f>
        <v>2375.9511849937198</v>
      </c>
      <c r="AY22" s="323">
        <f>'(5) Middle (M) details'!AX78</f>
        <v>1271.5674203318367</v>
      </c>
      <c r="AZ22" s="323">
        <f>'(5) Middle (M) details'!AY78</f>
        <v>375.46299908157943</v>
      </c>
      <c r="BA22" s="323">
        <f>'(5) Middle (M) details'!AZ78</f>
        <v>0</v>
      </c>
      <c r="BB22" s="323">
        <f>'(5) Middle (M) details'!BA78</f>
        <v>1197.997091923555</v>
      </c>
      <c r="BC22" s="323">
        <f>'(5) Middle (M) details'!BB78</f>
        <v>956.81923403207975</v>
      </c>
      <c r="BD22" s="323">
        <f>'(5) Middle (M) details'!BC78</f>
        <v>874.97238876655695</v>
      </c>
      <c r="BE22" s="323">
        <f>'(5) Middle (M) details'!BD78</f>
        <v>2869.5421453059039</v>
      </c>
      <c r="BF22" s="324">
        <f>'(5) Middle (M) details'!BE78</f>
        <v>47572.213877591377</v>
      </c>
      <c r="BH22" s="323">
        <f>'(5) Middle (M) details'!BG78</f>
        <v>150266.6123936518</v>
      </c>
      <c r="BI22" s="323">
        <f>'(5) Middle (M) details'!BH78</f>
        <v>417572.1875410502</v>
      </c>
      <c r="BJ22" s="323">
        <f>'(5) Middle (M) details'!BI78</f>
        <v>719103.27073690691</v>
      </c>
      <c r="BK22" s="323">
        <f>'(5) Middle (M) details'!BJ78</f>
        <v>263141.41676179413</v>
      </c>
      <c r="BL22" s="323">
        <f>'(5) Middle (M) details'!BK78</f>
        <v>571818.87669343129</v>
      </c>
      <c r="BM22" s="323">
        <f>'(5) Middle (M) details'!BL78</f>
        <v>8111845.5942569412</v>
      </c>
      <c r="BN22" s="323">
        <f>'(5) Middle (M) details'!BM78</f>
        <v>451020.18609678606</v>
      </c>
      <c r="BO22" s="323">
        <f>'(5) Middle (M) details'!BN78</f>
        <v>1012074.8394434846</v>
      </c>
      <c r="BP22" s="323">
        <f>'(5) Middle (M) details'!BO78</f>
        <v>479433.88444605039</v>
      </c>
      <c r="BQ22" s="323">
        <f>'(5) Middle (M) details'!BP78</f>
        <v>1040302.5893433839</v>
      </c>
      <c r="BR22" s="323">
        <f>'(5) Middle (M) details'!BQ78</f>
        <v>576462.58439747605</v>
      </c>
      <c r="BS22" s="323">
        <f>'(5) Middle (M) details'!BR78</f>
        <v>549881.71143378469</v>
      </c>
      <c r="BT22" s="323">
        <f>'(5) Middle (M) details'!BS78</f>
        <v>1118775.2634884887</v>
      </c>
      <c r="BU22" s="323">
        <f>'(5) Middle (M) details'!BT78</f>
        <v>560369.38955158787</v>
      </c>
      <c r="BV22" s="323">
        <f>'(5) Middle (M) details'!BU78</f>
        <v>732455.61376631318</v>
      </c>
      <c r="BW22" s="323">
        <f>'(5) Middle (M) details'!BV78</f>
        <v>6018382.2971703121</v>
      </c>
      <c r="BX22" s="323">
        <f>'(5) Middle (M) details'!BW78</f>
        <v>1118310.6964168563</v>
      </c>
      <c r="BY22" s="323">
        <f>'(5) Middle (M) details'!BX78</f>
        <v>810050.60263874184</v>
      </c>
      <c r="BZ22" s="323">
        <f>'(5) Middle (M) details'!BY78</f>
        <v>778145.8799610053</v>
      </c>
      <c r="CA22" s="323">
        <f>'(5) Middle (M) details'!BZ78</f>
        <v>864036.4538788622</v>
      </c>
      <c r="CB22" s="323">
        <f>'(5) Middle (M) details'!CA78</f>
        <v>932806.92327483685</v>
      </c>
      <c r="CC22" s="323">
        <f>'(5) Middle (M) details'!CB78</f>
        <v>1242579.1041967031</v>
      </c>
      <c r="CD22" s="323">
        <f>'(5) Middle (M) details'!CC78</f>
        <v>1130348.7299248751</v>
      </c>
      <c r="CE22" s="323">
        <f>'(5) Middle (M) details'!CD78</f>
        <v>650703.3004454308</v>
      </c>
      <c r="CF22" s="323">
        <f>'(5) Middle (M) details'!CE78</f>
        <v>960723.37868897931</v>
      </c>
      <c r="CG22" s="323">
        <f>'(5) Middle (M) details'!CF78</f>
        <v>1308589.1551778663</v>
      </c>
      <c r="CH22" s="323">
        <f>'(5) Middle (M) details'!CG78</f>
        <v>667233.20132435556</v>
      </c>
      <c r="CI22" s="323">
        <f>'(5) Middle (M) details'!CH78</f>
        <v>1017232.5170625297</v>
      </c>
      <c r="CJ22" s="323">
        <f>'(5) Middle (M) details'!CI78</f>
        <v>924627.27874502365</v>
      </c>
      <c r="CK22" s="323">
        <f>'(5) Middle (M) details'!CJ78</f>
        <v>1645999.1858094996</v>
      </c>
      <c r="CL22" s="323">
        <f>'(5) Middle (M) details'!CK78</f>
        <v>2132359.1719690328</v>
      </c>
      <c r="CM22" s="323">
        <f>'(5) Middle (M) details'!CL78</f>
        <v>1898630.9794827516</v>
      </c>
      <c r="CN22" s="323">
        <f>'(5) Middle (M) details'!CM78</f>
        <v>772404.39381724701</v>
      </c>
      <c r="CO22" s="323">
        <f>'(5) Middle (M) details'!CN78</f>
        <v>2520564.1144535635</v>
      </c>
      <c r="CP22" s="323">
        <f>'(5) Middle (M) details'!CO78</f>
        <v>610617.03845005354</v>
      </c>
      <c r="CQ22" s="323">
        <f>'(5) Middle (M) details'!CP78</f>
        <v>1494296.9411860653</v>
      </c>
      <c r="CR22" s="323">
        <f>'(5) Middle (M) details'!CQ78</f>
        <v>1509339.4293162478</v>
      </c>
      <c r="CS22" s="323">
        <f>'(5) Middle (M) details'!CR78</f>
        <v>1725360.4940137735</v>
      </c>
      <c r="CT22" s="323">
        <f>'(5) Middle (M) details'!CS78</f>
        <v>1114593.0631415886</v>
      </c>
      <c r="CU22" s="323">
        <f>'(5) Middle (M) details'!CT78</f>
        <v>1561585.9625427618</v>
      </c>
      <c r="CV22" s="323">
        <f>'(5) Middle (M) details'!CU78</f>
        <v>1278298.2305038113</v>
      </c>
      <c r="CW22" s="323">
        <f>'(5) Middle (M) details'!CV78</f>
        <v>1345773.363653583</v>
      </c>
      <c r="CX22" s="323">
        <f>'(5) Middle (M) details'!CW78</f>
        <v>3079769.0697737345</v>
      </c>
      <c r="CY22" s="323">
        <f>'(5) Middle (M) details'!CX78</f>
        <v>1574390.148902508</v>
      </c>
      <c r="CZ22" s="323">
        <f>'(5) Middle (M) details'!CY78</f>
        <v>530231.00332070701</v>
      </c>
      <c r="DA22" s="323">
        <f>'(5) Middle (M) details'!CZ78</f>
        <v>0</v>
      </c>
      <c r="DB22" s="323">
        <f>'(5) Middle (M) details'!DA78</f>
        <v>1736942.579913192</v>
      </c>
      <c r="DC22" s="323">
        <f>'(5) Middle (M) details'!DB78</f>
        <v>1432443.786542841</v>
      </c>
      <c r="DD22" s="323">
        <f>'(5) Middle (M) details'!DC78</f>
        <v>1310745.7876091304</v>
      </c>
      <c r="DE22" s="323">
        <f>'(5) Middle (M) details'!DD78</f>
        <v>3631553.0508276913</v>
      </c>
      <c r="DF22" s="324">
        <f>'(5) Middle (M) details'!DE78</f>
        <v>68084191.334487289</v>
      </c>
      <c r="DG22" s="313"/>
      <c r="DH22" s="337">
        <f>'(5) Middle (M) details'!DG78</f>
        <v>1117.8441839122554</v>
      </c>
      <c r="DI22" s="337">
        <f>'(5) Middle (M) details'!DH78</f>
        <v>1500.1081776574692</v>
      </c>
      <c r="DJ22" s="337">
        <f>'(5) Middle (M) details'!DI78</f>
        <v>1492.6021359617398</v>
      </c>
      <c r="DK22" s="337">
        <f>'(5) Middle (M) details'!DJ78</f>
        <v>1590.2925610621926</v>
      </c>
      <c r="DL22" s="337">
        <f>'(5) Middle (M) details'!DK78</f>
        <v>1574.9941925437711</v>
      </c>
      <c r="DM22" s="337">
        <f>'(5) Middle (M) details'!DL78</f>
        <v>1406.9795427337863</v>
      </c>
      <c r="DN22" s="337">
        <f>'(5) Middle (M) details'!DM78</f>
        <v>1149.2153221592243</v>
      </c>
      <c r="DO22" s="337">
        <f>'(5) Middle (M) details'!DN78</f>
        <v>1328.4526345082272</v>
      </c>
      <c r="DP22" s="337">
        <f>'(5) Middle (M) details'!DO78</f>
        <v>1392.0503823127797</v>
      </c>
      <c r="DQ22" s="337">
        <f>'(5) Middle (M) details'!DP78</f>
        <v>1121.2387680776019</v>
      </c>
      <c r="DR22" s="337">
        <f>'(5) Middle (M) details'!DQ78</f>
        <v>1363.235479329408</v>
      </c>
      <c r="DS22" s="337">
        <f>'(5) Middle (M) details'!DR78</f>
        <v>1293.6997629328675</v>
      </c>
      <c r="DT22" s="337">
        <f>'(5) Middle (M) details'!DS78</f>
        <v>1556.5494568911649</v>
      </c>
      <c r="DU22" s="337">
        <f>'(5) Middle (M) details'!DT78</f>
        <v>1545.9984161787174</v>
      </c>
      <c r="DV22" s="337">
        <f>'(5) Middle (M) details'!DU78</f>
        <v>1556.4511191247339</v>
      </c>
      <c r="DW22" s="337">
        <f>'(5) Middle (M) details'!DV78</f>
        <v>1484.0319941289051</v>
      </c>
      <c r="DX22" s="337">
        <f>'(5) Middle (M) details'!DW78</f>
        <v>1557.7877560698935</v>
      </c>
      <c r="DY22" s="337">
        <f>'(5) Middle (M) details'!DX78</f>
        <v>1555.6055125098126</v>
      </c>
      <c r="DZ22" s="337">
        <f>'(5) Middle (M) details'!DY78</f>
        <v>1560.6158796961117</v>
      </c>
      <c r="EA22" s="337">
        <f>'(5) Middle (M) details'!DZ78</f>
        <v>1553.8210296936345</v>
      </c>
      <c r="EB22" s="337">
        <f>'(5) Middle (M) details'!EA78</f>
        <v>1512.9874820149953</v>
      </c>
      <c r="EC22" s="337">
        <f>'(5) Middle (M) details'!EB78</f>
        <v>1793.5835868641288</v>
      </c>
      <c r="ED22" s="337">
        <f>'(5) Middle (M) details'!EC78</f>
        <v>1552.8040470031005</v>
      </c>
      <c r="EE22" s="337">
        <f>'(5) Middle (M) details'!ED78</f>
        <v>1520.0051557223442</v>
      </c>
      <c r="EF22" s="337">
        <f>'(5) Middle (M) details'!EE78</f>
        <v>1733.4889068133189</v>
      </c>
      <c r="EG22" s="337">
        <f>'(5) Middle (M) details'!EF78</f>
        <v>1520.802950304854</v>
      </c>
      <c r="EH22" s="337">
        <f>'(5) Middle (M) details'!EG78</f>
        <v>1529.0104288679627</v>
      </c>
      <c r="EI22" s="337">
        <f>'(5) Middle (M) details'!EH78</f>
        <v>1520.6726916789003</v>
      </c>
      <c r="EJ22" s="337">
        <f>'(5) Middle (M) details'!EI78</f>
        <v>1899.7153400224349</v>
      </c>
      <c r="EK22" s="337">
        <f>'(5) Middle (M) details'!EJ78</f>
        <v>1172.0320239900245</v>
      </c>
      <c r="EL22" s="337">
        <f>'(5) Middle (M) details'!EK78</f>
        <v>1490.0288122025613</v>
      </c>
      <c r="EM22" s="337">
        <f>'(5) Middle (M) details'!EL78</f>
        <v>1975.2540063341617</v>
      </c>
      <c r="EN22" s="337">
        <f>'(5) Middle (M) details'!EM78</f>
        <v>1165.2895014845226</v>
      </c>
      <c r="EO22" s="337">
        <f>'(5) Middle (M) details'!EN78</f>
        <v>1562.8391152048803</v>
      </c>
      <c r="EP22" s="337">
        <f>'(5) Middle (M) details'!EO78</f>
        <v>1546.2869570975199</v>
      </c>
      <c r="EQ22" s="337">
        <f>'(5) Middle (M) details'!EP78</f>
        <v>1242.5235498776742</v>
      </c>
      <c r="ER22" s="337">
        <f>'(5) Middle (M) details'!EQ78</f>
        <v>1381.9477706662312</v>
      </c>
      <c r="ES22" s="337">
        <f>'(5) Middle (M) details'!ER78</f>
        <v>1562.0705797525734</v>
      </c>
      <c r="ET22" s="337">
        <f>'(5) Middle (M) details'!ES78</f>
        <v>1192.1566371292984</v>
      </c>
      <c r="EU22" s="337">
        <f>'(5) Middle (M) details'!ET78</f>
        <v>1315.6118005189664</v>
      </c>
      <c r="EV22" s="337">
        <f>'(5) Middle (M) details'!EU78</f>
        <v>1639.9514322884179</v>
      </c>
      <c r="EW22" s="337">
        <f>'(5) Middle (M) details'!EV78</f>
        <v>1286.1371392281044</v>
      </c>
      <c r="EX22" s="337">
        <f>'(5) Middle (M) details'!EW78</f>
        <v>1296.2257344449083</v>
      </c>
      <c r="EY22" s="337">
        <f>'(5) Middle (M) details'!EX78</f>
        <v>1238.1491722174233</v>
      </c>
      <c r="EZ22" s="337">
        <f>'(5) Middle (M) details'!EY78</f>
        <v>1412.205742290734</v>
      </c>
      <c r="FA22" s="337">
        <f>'(5) Middle (M) details'!EZ78</f>
        <v>1192.0288573459588</v>
      </c>
      <c r="FB22" s="337">
        <f>'(5) Middle (M) details'!FA78</f>
        <v>1449.8721170719064</v>
      </c>
      <c r="FC22" s="337">
        <f>'(5) Middle (M) details'!FB78</f>
        <v>1497.0892469484102</v>
      </c>
      <c r="FD22" s="337">
        <f>'(5) Middle (M) details'!FC78</f>
        <v>1498.0424576104401</v>
      </c>
      <c r="FE22" s="337">
        <f>'(5) Middle (M) details'!FD78</f>
        <v>1265.5513900600174</v>
      </c>
      <c r="FF22" s="338">
        <f>'(5) Middle (M) details'!FE78</f>
        <v>1367.8638787981331</v>
      </c>
    </row>
    <row r="23" spans="1:162">
      <c r="A23" s="69"/>
      <c r="D23" s="37"/>
      <c r="G23" s="69"/>
      <c r="BG23" s="359"/>
      <c r="DG23" s="313"/>
    </row>
    <row r="24" spans="1:162">
      <c r="A24" s="69"/>
      <c r="B24" s="1" t="str">
        <f>'(5) Middle (M) details'!A79</f>
        <v>Estim. full income</v>
      </c>
      <c r="C24" s="1" t="str">
        <f>'(5) Middle (M) details'!B79</f>
        <v>50k-up</v>
      </c>
      <c r="D24" s="1" t="str">
        <f>'(5) Middle (M) details'!C79</f>
        <v>Gov't, St. Pete</v>
      </c>
      <c r="E24" s="1">
        <f>'(5) Middle (M) details'!D79</f>
        <v>5</v>
      </c>
      <c r="F24" s="1">
        <f>'(5) Middle (M) details'!E79</f>
        <v>1</v>
      </c>
      <c r="G24" s="69" t="str">
        <f>'(5) Middle (M) details'!F79</f>
        <v>Nobility</v>
      </c>
      <c r="H24" s="359">
        <f>'(5) Middle (M) details'!G79</f>
        <v>0</v>
      </c>
      <c r="I24" s="359">
        <f>'(5) Middle (M) details'!H79</f>
        <v>0</v>
      </c>
      <c r="J24" s="359">
        <f>'(5) Middle (M) details'!I79</f>
        <v>0</v>
      </c>
      <c r="K24" s="359">
        <f>'(5) Middle (M) details'!J79</f>
        <v>0</v>
      </c>
      <c r="L24" s="359">
        <f>'(5) Middle (M) details'!K79</f>
        <v>0</v>
      </c>
      <c r="M24" s="359">
        <f>'(5) Middle (M) details'!L79</f>
        <v>8</v>
      </c>
      <c r="N24" s="359">
        <f>'(5) Middle (M) details'!M79</f>
        <v>0</v>
      </c>
      <c r="O24" s="359">
        <f>'(5) Middle (M) details'!N79</f>
        <v>0</v>
      </c>
      <c r="P24" s="359">
        <f>'(5) Middle (M) details'!O79</f>
        <v>0</v>
      </c>
      <c r="Q24" s="359">
        <f>'(5) Middle (M) details'!P79</f>
        <v>0</v>
      </c>
      <c r="R24" s="359">
        <f>'(5) Middle (M) details'!Q79</f>
        <v>0</v>
      </c>
      <c r="S24" s="359">
        <f>'(5) Middle (M) details'!R79</f>
        <v>0</v>
      </c>
      <c r="T24" s="359">
        <f>'(5) Middle (M) details'!S79</f>
        <v>0</v>
      </c>
      <c r="U24" s="359">
        <f>'(5) Middle (M) details'!T79</f>
        <v>0</v>
      </c>
      <c r="V24" s="359">
        <f>'(5) Middle (M) details'!U79</f>
        <v>0</v>
      </c>
      <c r="W24" s="359">
        <f>'(5) Middle (M) details'!V79</f>
        <v>0</v>
      </c>
      <c r="X24" s="359">
        <f>'(5) Middle (M) details'!W79</f>
        <v>0</v>
      </c>
      <c r="Y24" s="359">
        <f>'(5) Middle (M) details'!X79</f>
        <v>0</v>
      </c>
      <c r="Z24" s="359">
        <f>'(5) Middle (M) details'!Y79</f>
        <v>0</v>
      </c>
      <c r="AA24" s="359">
        <f>'(5) Middle (M) details'!Z79</f>
        <v>0</v>
      </c>
      <c r="AB24" s="359">
        <f>'(5) Middle (M) details'!AA79</f>
        <v>0</v>
      </c>
      <c r="AC24" s="359">
        <f>'(5) Middle (M) details'!AB79</f>
        <v>0</v>
      </c>
      <c r="AD24" s="359">
        <f>'(5) Middle (M) details'!AC79</f>
        <v>0</v>
      </c>
      <c r="AE24" s="359">
        <f>'(5) Middle (M) details'!AD79</f>
        <v>0</v>
      </c>
      <c r="AF24" s="359">
        <f>'(5) Middle (M) details'!AE79</f>
        <v>0</v>
      </c>
      <c r="AG24" s="359">
        <f>'(5) Middle (M) details'!AF79</f>
        <v>0</v>
      </c>
      <c r="AH24" s="359">
        <f>'(5) Middle (M) details'!AG79</f>
        <v>0</v>
      </c>
      <c r="AI24" s="359">
        <f>'(5) Middle (M) details'!AH79</f>
        <v>0</v>
      </c>
      <c r="AJ24" s="359">
        <f>'(5) Middle (M) details'!AI79</f>
        <v>0</v>
      </c>
      <c r="AK24" s="359">
        <f>'(5) Middle (M) details'!AJ79</f>
        <v>0</v>
      </c>
      <c r="AL24" s="359">
        <f>'(5) Middle (M) details'!AK79</f>
        <v>0</v>
      </c>
      <c r="AM24" s="359">
        <f>'(5) Middle (M) details'!AL79</f>
        <v>0</v>
      </c>
      <c r="AN24" s="359">
        <f>'(5) Middle (M) details'!AM79</f>
        <v>0</v>
      </c>
      <c r="AO24" s="359">
        <f>'(5) Middle (M) details'!AN79</f>
        <v>0</v>
      </c>
      <c r="AP24" s="359">
        <f>'(5) Middle (M) details'!AO79</f>
        <v>0</v>
      </c>
      <c r="AQ24" s="359">
        <f>'(5) Middle (M) details'!AP79</f>
        <v>0</v>
      </c>
      <c r="AR24" s="359">
        <f>'(5) Middle (M) details'!AQ79</f>
        <v>0</v>
      </c>
      <c r="AS24" s="359">
        <f>'(5) Middle (M) details'!AR79</f>
        <v>0</v>
      </c>
      <c r="AT24" s="359">
        <f>'(5) Middle (M) details'!AS79</f>
        <v>0</v>
      </c>
      <c r="AU24" s="359">
        <f>'(5) Middle (M) details'!AT79</f>
        <v>0</v>
      </c>
      <c r="AV24" s="359">
        <f>'(5) Middle (M) details'!AU79</f>
        <v>0</v>
      </c>
      <c r="AW24" s="359">
        <f>'(5) Middle (M) details'!AV79</f>
        <v>0</v>
      </c>
      <c r="AX24" s="359">
        <f>'(5) Middle (M) details'!AW79</f>
        <v>0</v>
      </c>
      <c r="AY24" s="359">
        <f>'(5) Middle (M) details'!AX79</f>
        <v>0</v>
      </c>
      <c r="AZ24" s="359">
        <f>'(5) Middle (M) details'!AY79</f>
        <v>0</v>
      </c>
      <c r="BA24" s="359">
        <f>'(5) Middle (M) details'!AZ79</f>
        <v>0</v>
      </c>
      <c r="BB24" s="359">
        <f>'(5) Middle (M) details'!BA79</f>
        <v>0</v>
      </c>
      <c r="BC24" s="359">
        <f>'(5) Middle (M) details'!BB79</f>
        <v>0</v>
      </c>
      <c r="BD24" s="359">
        <f>'(5) Middle (M) details'!BC79</f>
        <v>0</v>
      </c>
      <c r="BE24" s="359">
        <f>'(5) Middle (M) details'!BD79</f>
        <v>0</v>
      </c>
      <c r="BF24" s="359">
        <f>'(5) Middle (M) details'!BE79</f>
        <v>8</v>
      </c>
      <c r="BG24" s="359"/>
      <c r="BH24" s="359">
        <f>'(5) Middle (M) details'!BG79</f>
        <v>0</v>
      </c>
      <c r="BI24" s="359">
        <f>'(5) Middle (M) details'!BH79</f>
        <v>0</v>
      </c>
      <c r="BJ24" s="359">
        <f>'(5) Middle (M) details'!BI79</f>
        <v>0</v>
      </c>
      <c r="BK24" s="359">
        <f>'(5) Middle (M) details'!BJ79</f>
        <v>0</v>
      </c>
      <c r="BL24" s="359">
        <f>'(5) Middle (M) details'!BK79</f>
        <v>0</v>
      </c>
      <c r="BM24" s="359">
        <f>'(5) Middle (M) details'!BL79</f>
        <v>845280.18400000001</v>
      </c>
      <c r="BN24" s="359">
        <f>'(5) Middle (M) details'!BM79</f>
        <v>0</v>
      </c>
      <c r="BO24" s="359">
        <f>'(5) Middle (M) details'!BN79</f>
        <v>0</v>
      </c>
      <c r="BP24" s="359">
        <f>'(5) Middle (M) details'!BO79</f>
        <v>0</v>
      </c>
      <c r="BQ24" s="359">
        <f>'(5) Middle (M) details'!BP79</f>
        <v>0</v>
      </c>
      <c r="BR24" s="359">
        <f>'(5) Middle (M) details'!BQ79</f>
        <v>0</v>
      </c>
      <c r="BS24" s="359">
        <f>'(5) Middle (M) details'!BR79</f>
        <v>0</v>
      </c>
      <c r="BT24" s="359">
        <f>'(5) Middle (M) details'!BS79</f>
        <v>0</v>
      </c>
      <c r="BU24" s="359">
        <f>'(5) Middle (M) details'!BT79</f>
        <v>0</v>
      </c>
      <c r="BV24" s="359">
        <f>'(5) Middle (M) details'!BU79</f>
        <v>0</v>
      </c>
      <c r="BW24" s="359">
        <f>'(5) Middle (M) details'!BV79</f>
        <v>0</v>
      </c>
      <c r="BX24" s="359">
        <f>'(5) Middle (M) details'!BW79</f>
        <v>0</v>
      </c>
      <c r="BY24" s="359">
        <f>'(5) Middle (M) details'!BX79</f>
        <v>0</v>
      </c>
      <c r="BZ24" s="359">
        <f>'(5) Middle (M) details'!BY79</f>
        <v>0</v>
      </c>
      <c r="CA24" s="359">
        <f>'(5) Middle (M) details'!BZ79</f>
        <v>0</v>
      </c>
      <c r="CB24" s="359">
        <f>'(5) Middle (M) details'!CA79</f>
        <v>0</v>
      </c>
      <c r="CC24" s="359">
        <f>'(5) Middle (M) details'!CB79</f>
        <v>0</v>
      </c>
      <c r="CD24" s="359">
        <f>'(5) Middle (M) details'!CC79</f>
        <v>0</v>
      </c>
      <c r="CE24" s="359">
        <f>'(5) Middle (M) details'!CD79</f>
        <v>0</v>
      </c>
      <c r="CF24" s="359">
        <f>'(5) Middle (M) details'!CE79</f>
        <v>0</v>
      </c>
      <c r="CG24" s="359">
        <f>'(5) Middle (M) details'!CF79</f>
        <v>0</v>
      </c>
      <c r="CH24" s="359">
        <f>'(5) Middle (M) details'!CG79</f>
        <v>0</v>
      </c>
      <c r="CI24" s="359">
        <f>'(5) Middle (M) details'!CH79</f>
        <v>0</v>
      </c>
      <c r="CJ24" s="359">
        <f>'(5) Middle (M) details'!CI79</f>
        <v>0</v>
      </c>
      <c r="CK24" s="359">
        <f>'(5) Middle (M) details'!CJ79</f>
        <v>0</v>
      </c>
      <c r="CL24" s="359">
        <f>'(5) Middle (M) details'!CK79</f>
        <v>0</v>
      </c>
      <c r="CM24" s="359">
        <f>'(5) Middle (M) details'!CL79</f>
        <v>0</v>
      </c>
      <c r="CN24" s="359">
        <f>'(5) Middle (M) details'!CM79</f>
        <v>0</v>
      </c>
      <c r="CO24" s="359">
        <f>'(5) Middle (M) details'!CN79</f>
        <v>0</v>
      </c>
      <c r="CP24" s="359">
        <f>'(5) Middle (M) details'!CO79</f>
        <v>0</v>
      </c>
      <c r="CQ24" s="359">
        <f>'(5) Middle (M) details'!CP79</f>
        <v>0</v>
      </c>
      <c r="CR24" s="359">
        <f>'(5) Middle (M) details'!CQ79</f>
        <v>0</v>
      </c>
      <c r="CS24" s="359">
        <f>'(5) Middle (M) details'!CR79</f>
        <v>0</v>
      </c>
      <c r="CT24" s="359">
        <f>'(5) Middle (M) details'!CS79</f>
        <v>0</v>
      </c>
      <c r="CU24" s="359">
        <f>'(5) Middle (M) details'!CT79</f>
        <v>0</v>
      </c>
      <c r="CV24" s="359">
        <f>'(5) Middle (M) details'!CU79</f>
        <v>0</v>
      </c>
      <c r="CW24" s="359">
        <f>'(5) Middle (M) details'!CV79</f>
        <v>0</v>
      </c>
      <c r="CX24" s="359">
        <f>'(5) Middle (M) details'!CW79</f>
        <v>0</v>
      </c>
      <c r="CY24" s="359">
        <f>'(5) Middle (M) details'!CX79</f>
        <v>0</v>
      </c>
      <c r="CZ24" s="359">
        <f>'(5) Middle (M) details'!CY79</f>
        <v>0</v>
      </c>
      <c r="DA24" s="359">
        <f>'(5) Middle (M) details'!CZ79</f>
        <v>0</v>
      </c>
      <c r="DB24" s="359">
        <f>'(5) Middle (M) details'!DA79</f>
        <v>0</v>
      </c>
      <c r="DC24" s="359">
        <f>'(5) Middle (M) details'!DB79</f>
        <v>0</v>
      </c>
      <c r="DD24" s="359">
        <f>'(5) Middle (M) details'!DC79</f>
        <v>0</v>
      </c>
      <c r="DE24" s="359">
        <f>'(5) Middle (M) details'!DD79</f>
        <v>0</v>
      </c>
      <c r="DF24" s="359">
        <f>'(5) Middle (M) details'!DE79</f>
        <v>845280.18400000001</v>
      </c>
      <c r="DG24" s="350"/>
      <c r="DH24" s="359">
        <f>'(5) Middle (M) details'!DG79</f>
        <v>0</v>
      </c>
      <c r="DI24" s="359">
        <f>'(5) Middle (M) details'!DH79</f>
        <v>0</v>
      </c>
      <c r="DJ24" s="359">
        <f>'(5) Middle (M) details'!DI79</f>
        <v>0</v>
      </c>
      <c r="DK24" s="359">
        <f>'(5) Middle (M) details'!DJ79</f>
        <v>0</v>
      </c>
      <c r="DL24" s="359">
        <f>'(5) Middle (M) details'!DK79</f>
        <v>0</v>
      </c>
      <c r="DM24" s="359">
        <f>'(5) Middle (M) details'!DL79</f>
        <v>105660.023</v>
      </c>
      <c r="DN24" s="359">
        <f>'(5) Middle (M) details'!DM79</f>
        <v>0</v>
      </c>
      <c r="DO24" s="359">
        <f>'(5) Middle (M) details'!DN79</f>
        <v>0</v>
      </c>
      <c r="DP24" s="359">
        <f>'(5) Middle (M) details'!DO79</f>
        <v>0</v>
      </c>
      <c r="DQ24" s="359">
        <f>'(5) Middle (M) details'!DP79</f>
        <v>0</v>
      </c>
      <c r="DR24" s="359">
        <f>'(5) Middle (M) details'!DQ79</f>
        <v>0</v>
      </c>
      <c r="DS24" s="359">
        <f>'(5) Middle (M) details'!DR79</f>
        <v>0</v>
      </c>
      <c r="DT24" s="359">
        <f>'(5) Middle (M) details'!DS79</f>
        <v>0</v>
      </c>
      <c r="DU24" s="359">
        <f>'(5) Middle (M) details'!DT79</f>
        <v>0</v>
      </c>
      <c r="DV24" s="359">
        <f>'(5) Middle (M) details'!DU79</f>
        <v>0</v>
      </c>
      <c r="DW24" s="359">
        <f>'(5) Middle (M) details'!DV79</f>
        <v>0</v>
      </c>
      <c r="DX24" s="359">
        <f>'(5) Middle (M) details'!DW79</f>
        <v>0</v>
      </c>
      <c r="DY24" s="359">
        <f>'(5) Middle (M) details'!DX79</f>
        <v>0</v>
      </c>
      <c r="DZ24" s="359">
        <f>'(5) Middle (M) details'!DY79</f>
        <v>0</v>
      </c>
      <c r="EA24" s="359">
        <f>'(5) Middle (M) details'!DZ79</f>
        <v>0</v>
      </c>
      <c r="EB24" s="359">
        <f>'(5) Middle (M) details'!EA79</f>
        <v>0</v>
      </c>
      <c r="EC24" s="359">
        <f>'(5) Middle (M) details'!EB79</f>
        <v>0</v>
      </c>
      <c r="ED24" s="359">
        <f>'(5) Middle (M) details'!EC79</f>
        <v>0</v>
      </c>
      <c r="EE24" s="359">
        <f>'(5) Middle (M) details'!ED79</f>
        <v>0</v>
      </c>
      <c r="EF24" s="359">
        <f>'(5) Middle (M) details'!EE79</f>
        <v>0</v>
      </c>
      <c r="EG24" s="359">
        <f>'(5) Middle (M) details'!EF79</f>
        <v>0</v>
      </c>
      <c r="EH24" s="359">
        <f>'(5) Middle (M) details'!EG79</f>
        <v>0</v>
      </c>
      <c r="EI24" s="359">
        <f>'(5) Middle (M) details'!EH79</f>
        <v>0</v>
      </c>
      <c r="EJ24" s="359">
        <f>'(5) Middle (M) details'!EI79</f>
        <v>0</v>
      </c>
      <c r="EK24" s="359">
        <f>'(5) Middle (M) details'!EJ79</f>
        <v>0</v>
      </c>
      <c r="EL24" s="359">
        <f>'(5) Middle (M) details'!EK79</f>
        <v>0</v>
      </c>
      <c r="EM24" s="359">
        <f>'(5) Middle (M) details'!EL79</f>
        <v>0</v>
      </c>
      <c r="EN24" s="359">
        <f>'(5) Middle (M) details'!EM79</f>
        <v>0</v>
      </c>
      <c r="EO24" s="359">
        <f>'(5) Middle (M) details'!EN79</f>
        <v>0</v>
      </c>
      <c r="EP24" s="359">
        <f>'(5) Middle (M) details'!EO79</f>
        <v>0</v>
      </c>
      <c r="EQ24" s="359">
        <f>'(5) Middle (M) details'!EP79</f>
        <v>0</v>
      </c>
      <c r="ER24" s="359">
        <f>'(5) Middle (M) details'!EQ79</f>
        <v>0</v>
      </c>
      <c r="ES24" s="359">
        <f>'(5) Middle (M) details'!ER79</f>
        <v>0</v>
      </c>
      <c r="ET24" s="359">
        <f>'(5) Middle (M) details'!ES79</f>
        <v>0</v>
      </c>
      <c r="EU24" s="359">
        <f>'(5) Middle (M) details'!ET79</f>
        <v>0</v>
      </c>
      <c r="EV24" s="359">
        <f>'(5) Middle (M) details'!EU79</f>
        <v>0</v>
      </c>
      <c r="EW24" s="359">
        <f>'(5) Middle (M) details'!EV79</f>
        <v>0</v>
      </c>
      <c r="EX24" s="359">
        <f>'(5) Middle (M) details'!EW79</f>
        <v>0</v>
      </c>
      <c r="EY24" s="359">
        <f>'(5) Middle (M) details'!EX79</f>
        <v>0</v>
      </c>
      <c r="EZ24" s="359">
        <f>'(5) Middle (M) details'!EY79</f>
        <v>0</v>
      </c>
      <c r="FA24" s="359">
        <f>'(5) Middle (M) details'!EZ79</f>
        <v>0</v>
      </c>
      <c r="FB24" s="359">
        <f>'(5) Middle (M) details'!FA79</f>
        <v>0</v>
      </c>
      <c r="FC24" s="359">
        <f>'(5) Middle (M) details'!FB79</f>
        <v>0</v>
      </c>
      <c r="FD24" s="359">
        <f>'(5) Middle (M) details'!FC79</f>
        <v>0</v>
      </c>
      <c r="FE24" s="359">
        <f>'(5) Middle (M) details'!FD79</f>
        <v>0</v>
      </c>
      <c r="FF24" s="444">
        <f>'(5) Middle (M) details'!FE79</f>
        <v>105121.85892472653</v>
      </c>
    </row>
    <row r="25" spans="1:162">
      <c r="A25" s="69"/>
      <c r="B25" s="1" t="str">
        <f>'(5) Middle (M) details'!A80</f>
        <v>Estim. full income</v>
      </c>
      <c r="C25" s="1" t="str">
        <f>'(5) Middle (M) details'!B80</f>
        <v>20k-50k</v>
      </c>
      <c r="D25" s="1" t="str">
        <f>'(5) Middle (M) details'!C80</f>
        <v>Gov't, St. Pete</v>
      </c>
      <c r="E25" s="1">
        <f>'(5) Middle (M) details'!D80</f>
        <v>5</v>
      </c>
      <c r="F25" s="1">
        <f>'(5) Middle (M) details'!E80</f>
        <v>1</v>
      </c>
      <c r="G25" s="69" t="str">
        <f>'(5) Middle (M) details'!F80</f>
        <v>Nobility</v>
      </c>
      <c r="H25" s="359">
        <f>'(5) Middle (M) details'!G80</f>
        <v>0</v>
      </c>
      <c r="I25" s="359">
        <f>'(5) Middle (M) details'!H80</f>
        <v>0</v>
      </c>
      <c r="J25" s="359">
        <f>'(5) Middle (M) details'!I80</f>
        <v>0</v>
      </c>
      <c r="K25" s="359">
        <f>'(5) Middle (M) details'!J80</f>
        <v>0</v>
      </c>
      <c r="L25" s="359">
        <f>'(5) Middle (M) details'!K80</f>
        <v>0</v>
      </c>
      <c r="M25" s="359">
        <f>'(5) Middle (M) details'!L80</f>
        <v>23</v>
      </c>
      <c r="N25" s="359">
        <f>'(5) Middle (M) details'!M80</f>
        <v>0</v>
      </c>
      <c r="O25" s="359">
        <f>'(5) Middle (M) details'!N80</f>
        <v>0</v>
      </c>
      <c r="P25" s="359">
        <f>'(5) Middle (M) details'!O80</f>
        <v>0</v>
      </c>
      <c r="Q25" s="359">
        <f>'(5) Middle (M) details'!P80</f>
        <v>0</v>
      </c>
      <c r="R25" s="359">
        <f>'(5) Middle (M) details'!Q80</f>
        <v>0</v>
      </c>
      <c r="S25" s="359">
        <f>'(5) Middle (M) details'!R80</f>
        <v>0</v>
      </c>
      <c r="T25" s="359">
        <f>'(5) Middle (M) details'!S80</f>
        <v>0</v>
      </c>
      <c r="U25" s="359">
        <f>'(5) Middle (M) details'!T80</f>
        <v>0</v>
      </c>
      <c r="V25" s="359">
        <f>'(5) Middle (M) details'!U80</f>
        <v>0</v>
      </c>
      <c r="W25" s="359">
        <f>'(5) Middle (M) details'!V80</f>
        <v>0</v>
      </c>
      <c r="X25" s="359">
        <f>'(5) Middle (M) details'!W80</f>
        <v>0</v>
      </c>
      <c r="Y25" s="359">
        <f>'(5) Middle (M) details'!X80</f>
        <v>0</v>
      </c>
      <c r="Z25" s="359">
        <f>'(5) Middle (M) details'!Y80</f>
        <v>0</v>
      </c>
      <c r="AA25" s="359">
        <f>'(5) Middle (M) details'!Z80</f>
        <v>0</v>
      </c>
      <c r="AB25" s="359">
        <f>'(5) Middle (M) details'!AA80</f>
        <v>0</v>
      </c>
      <c r="AC25" s="359">
        <f>'(5) Middle (M) details'!AB80</f>
        <v>0</v>
      </c>
      <c r="AD25" s="359">
        <f>'(5) Middle (M) details'!AC80</f>
        <v>0</v>
      </c>
      <c r="AE25" s="359">
        <f>'(5) Middle (M) details'!AD80</f>
        <v>0</v>
      </c>
      <c r="AF25" s="359">
        <f>'(5) Middle (M) details'!AE80</f>
        <v>0</v>
      </c>
      <c r="AG25" s="359">
        <f>'(5) Middle (M) details'!AF80</f>
        <v>0</v>
      </c>
      <c r="AH25" s="359">
        <f>'(5) Middle (M) details'!AG80</f>
        <v>0</v>
      </c>
      <c r="AI25" s="359">
        <f>'(5) Middle (M) details'!AH80</f>
        <v>0</v>
      </c>
      <c r="AJ25" s="359">
        <f>'(5) Middle (M) details'!AI80</f>
        <v>0</v>
      </c>
      <c r="AK25" s="359">
        <f>'(5) Middle (M) details'!AJ80</f>
        <v>0</v>
      </c>
      <c r="AL25" s="359">
        <f>'(5) Middle (M) details'!AK80</f>
        <v>0</v>
      </c>
      <c r="AM25" s="359">
        <f>'(5) Middle (M) details'!AL80</f>
        <v>0</v>
      </c>
      <c r="AN25" s="359">
        <f>'(5) Middle (M) details'!AM80</f>
        <v>0</v>
      </c>
      <c r="AO25" s="359">
        <f>'(5) Middle (M) details'!AN80</f>
        <v>0</v>
      </c>
      <c r="AP25" s="359">
        <f>'(5) Middle (M) details'!AO80</f>
        <v>0</v>
      </c>
      <c r="AQ25" s="359">
        <f>'(5) Middle (M) details'!AP80</f>
        <v>0</v>
      </c>
      <c r="AR25" s="359">
        <f>'(5) Middle (M) details'!AQ80</f>
        <v>0</v>
      </c>
      <c r="AS25" s="359">
        <f>'(5) Middle (M) details'!AR80</f>
        <v>0</v>
      </c>
      <c r="AT25" s="359">
        <f>'(5) Middle (M) details'!AS80</f>
        <v>0</v>
      </c>
      <c r="AU25" s="359">
        <f>'(5) Middle (M) details'!AT80</f>
        <v>0</v>
      </c>
      <c r="AV25" s="359">
        <f>'(5) Middle (M) details'!AU80</f>
        <v>0</v>
      </c>
      <c r="AW25" s="359">
        <f>'(5) Middle (M) details'!AV80</f>
        <v>0</v>
      </c>
      <c r="AX25" s="359">
        <f>'(5) Middle (M) details'!AW80</f>
        <v>0</v>
      </c>
      <c r="AY25" s="359">
        <f>'(5) Middle (M) details'!AX80</f>
        <v>0</v>
      </c>
      <c r="AZ25" s="359">
        <f>'(5) Middle (M) details'!AY80</f>
        <v>0</v>
      </c>
      <c r="BA25" s="359">
        <f>'(5) Middle (M) details'!AZ80</f>
        <v>0</v>
      </c>
      <c r="BB25" s="359">
        <f>'(5) Middle (M) details'!BA80</f>
        <v>0</v>
      </c>
      <c r="BC25" s="359">
        <f>'(5) Middle (M) details'!BB80</f>
        <v>0</v>
      </c>
      <c r="BD25" s="359">
        <f>'(5) Middle (M) details'!BC80</f>
        <v>0</v>
      </c>
      <c r="BE25" s="359">
        <f>'(5) Middle (M) details'!BD80</f>
        <v>0</v>
      </c>
      <c r="BF25" s="359">
        <f>'(5) Middle (M) details'!BE80</f>
        <v>23</v>
      </c>
      <c r="BG25" s="359"/>
      <c r="BH25" s="359">
        <f>'(5) Middle (M) details'!BG80</f>
        <v>0</v>
      </c>
      <c r="BI25" s="359">
        <f>'(5) Middle (M) details'!BH80</f>
        <v>0</v>
      </c>
      <c r="BJ25" s="359">
        <f>'(5) Middle (M) details'!BI80</f>
        <v>0</v>
      </c>
      <c r="BK25" s="359">
        <f>'(5) Middle (M) details'!BJ80</f>
        <v>0</v>
      </c>
      <c r="BL25" s="359">
        <f>'(5) Middle (M) details'!BK80</f>
        <v>0</v>
      </c>
      <c r="BM25" s="359">
        <f>'(5) Middle (M) details'!BL80</f>
        <v>1019197.06</v>
      </c>
      <c r="BN25" s="359">
        <f>'(5) Middle (M) details'!BM80</f>
        <v>0</v>
      </c>
      <c r="BO25" s="359">
        <f>'(5) Middle (M) details'!BN80</f>
        <v>0</v>
      </c>
      <c r="BP25" s="359">
        <f>'(5) Middle (M) details'!BO80</f>
        <v>0</v>
      </c>
      <c r="BQ25" s="359">
        <f>'(5) Middle (M) details'!BP80</f>
        <v>0</v>
      </c>
      <c r="BR25" s="359">
        <f>'(5) Middle (M) details'!BQ80</f>
        <v>0</v>
      </c>
      <c r="BS25" s="359">
        <f>'(5) Middle (M) details'!BR80</f>
        <v>0</v>
      </c>
      <c r="BT25" s="359">
        <f>'(5) Middle (M) details'!BS80</f>
        <v>0</v>
      </c>
      <c r="BU25" s="359">
        <f>'(5) Middle (M) details'!BT80</f>
        <v>0</v>
      </c>
      <c r="BV25" s="359">
        <f>'(5) Middle (M) details'!BU80</f>
        <v>0</v>
      </c>
      <c r="BW25" s="359">
        <f>'(5) Middle (M) details'!BV80</f>
        <v>0</v>
      </c>
      <c r="BX25" s="359">
        <f>'(5) Middle (M) details'!BW80</f>
        <v>0</v>
      </c>
      <c r="BY25" s="359">
        <f>'(5) Middle (M) details'!BX80</f>
        <v>0</v>
      </c>
      <c r="BZ25" s="359">
        <f>'(5) Middle (M) details'!BY80</f>
        <v>0</v>
      </c>
      <c r="CA25" s="359">
        <f>'(5) Middle (M) details'!BZ80</f>
        <v>0</v>
      </c>
      <c r="CB25" s="359">
        <f>'(5) Middle (M) details'!CA80</f>
        <v>0</v>
      </c>
      <c r="CC25" s="359">
        <f>'(5) Middle (M) details'!CB80</f>
        <v>0</v>
      </c>
      <c r="CD25" s="359">
        <f>'(5) Middle (M) details'!CC80</f>
        <v>0</v>
      </c>
      <c r="CE25" s="359">
        <f>'(5) Middle (M) details'!CD80</f>
        <v>0</v>
      </c>
      <c r="CF25" s="359">
        <f>'(5) Middle (M) details'!CE80</f>
        <v>0</v>
      </c>
      <c r="CG25" s="359">
        <f>'(5) Middle (M) details'!CF80</f>
        <v>0</v>
      </c>
      <c r="CH25" s="359">
        <f>'(5) Middle (M) details'!CG80</f>
        <v>0</v>
      </c>
      <c r="CI25" s="359">
        <f>'(5) Middle (M) details'!CH80</f>
        <v>0</v>
      </c>
      <c r="CJ25" s="359">
        <f>'(5) Middle (M) details'!CI80</f>
        <v>0</v>
      </c>
      <c r="CK25" s="359">
        <f>'(5) Middle (M) details'!CJ80</f>
        <v>0</v>
      </c>
      <c r="CL25" s="359">
        <f>'(5) Middle (M) details'!CK80</f>
        <v>0</v>
      </c>
      <c r="CM25" s="359">
        <f>'(5) Middle (M) details'!CL80</f>
        <v>0</v>
      </c>
      <c r="CN25" s="359">
        <f>'(5) Middle (M) details'!CM80</f>
        <v>0</v>
      </c>
      <c r="CO25" s="359">
        <f>'(5) Middle (M) details'!CN80</f>
        <v>0</v>
      </c>
      <c r="CP25" s="359">
        <f>'(5) Middle (M) details'!CO80</f>
        <v>0</v>
      </c>
      <c r="CQ25" s="359">
        <f>'(5) Middle (M) details'!CP80</f>
        <v>0</v>
      </c>
      <c r="CR25" s="359">
        <f>'(5) Middle (M) details'!CQ80</f>
        <v>0</v>
      </c>
      <c r="CS25" s="359">
        <f>'(5) Middle (M) details'!CR80</f>
        <v>0</v>
      </c>
      <c r="CT25" s="359">
        <f>'(5) Middle (M) details'!CS80</f>
        <v>0</v>
      </c>
      <c r="CU25" s="359">
        <f>'(5) Middle (M) details'!CT80</f>
        <v>0</v>
      </c>
      <c r="CV25" s="359">
        <f>'(5) Middle (M) details'!CU80</f>
        <v>0</v>
      </c>
      <c r="CW25" s="359">
        <f>'(5) Middle (M) details'!CV80</f>
        <v>0</v>
      </c>
      <c r="CX25" s="359">
        <f>'(5) Middle (M) details'!CW80</f>
        <v>0</v>
      </c>
      <c r="CY25" s="359">
        <f>'(5) Middle (M) details'!CX80</f>
        <v>0</v>
      </c>
      <c r="CZ25" s="359">
        <f>'(5) Middle (M) details'!CY80</f>
        <v>0</v>
      </c>
      <c r="DA25" s="359">
        <f>'(5) Middle (M) details'!CZ80</f>
        <v>0</v>
      </c>
      <c r="DB25" s="359">
        <f>'(5) Middle (M) details'!DA80</f>
        <v>0</v>
      </c>
      <c r="DC25" s="359">
        <f>'(5) Middle (M) details'!DB80</f>
        <v>0</v>
      </c>
      <c r="DD25" s="359">
        <f>'(5) Middle (M) details'!DC80</f>
        <v>0</v>
      </c>
      <c r="DE25" s="359">
        <f>'(5) Middle (M) details'!DD80</f>
        <v>0</v>
      </c>
      <c r="DF25" s="359">
        <f>'(5) Middle (M) details'!DE80</f>
        <v>1019197.06</v>
      </c>
      <c r="DG25" s="350"/>
      <c r="DH25" s="359">
        <f>'(5) Middle (M) details'!DG80</f>
        <v>0</v>
      </c>
      <c r="DI25" s="359">
        <f>'(5) Middle (M) details'!DH80</f>
        <v>0</v>
      </c>
      <c r="DJ25" s="359">
        <f>'(5) Middle (M) details'!DI80</f>
        <v>0</v>
      </c>
      <c r="DK25" s="359">
        <f>'(5) Middle (M) details'!DJ80</f>
        <v>0</v>
      </c>
      <c r="DL25" s="359">
        <f>'(5) Middle (M) details'!DK80</f>
        <v>0</v>
      </c>
      <c r="DM25" s="359">
        <f>'(5) Middle (M) details'!DL80</f>
        <v>44312.915652173913</v>
      </c>
      <c r="DN25" s="359">
        <f>'(5) Middle (M) details'!DM80</f>
        <v>0</v>
      </c>
      <c r="DO25" s="359">
        <f>'(5) Middle (M) details'!DN80</f>
        <v>0</v>
      </c>
      <c r="DP25" s="359">
        <f>'(5) Middle (M) details'!DO80</f>
        <v>0</v>
      </c>
      <c r="DQ25" s="359">
        <f>'(5) Middle (M) details'!DP80</f>
        <v>0</v>
      </c>
      <c r="DR25" s="359">
        <f>'(5) Middle (M) details'!DQ80</f>
        <v>0</v>
      </c>
      <c r="DS25" s="359">
        <f>'(5) Middle (M) details'!DR80</f>
        <v>0</v>
      </c>
      <c r="DT25" s="359">
        <f>'(5) Middle (M) details'!DS80</f>
        <v>0</v>
      </c>
      <c r="DU25" s="359">
        <f>'(5) Middle (M) details'!DT80</f>
        <v>0</v>
      </c>
      <c r="DV25" s="359">
        <f>'(5) Middle (M) details'!DU80</f>
        <v>0</v>
      </c>
      <c r="DW25" s="359">
        <f>'(5) Middle (M) details'!DV80</f>
        <v>0</v>
      </c>
      <c r="DX25" s="359">
        <f>'(5) Middle (M) details'!DW80</f>
        <v>0</v>
      </c>
      <c r="DY25" s="359">
        <f>'(5) Middle (M) details'!DX80</f>
        <v>0</v>
      </c>
      <c r="DZ25" s="359">
        <f>'(5) Middle (M) details'!DY80</f>
        <v>0</v>
      </c>
      <c r="EA25" s="359">
        <f>'(5) Middle (M) details'!DZ80</f>
        <v>0</v>
      </c>
      <c r="EB25" s="359">
        <f>'(5) Middle (M) details'!EA80</f>
        <v>0</v>
      </c>
      <c r="EC25" s="359">
        <f>'(5) Middle (M) details'!EB80</f>
        <v>0</v>
      </c>
      <c r="ED25" s="359">
        <f>'(5) Middle (M) details'!EC80</f>
        <v>0</v>
      </c>
      <c r="EE25" s="359">
        <f>'(5) Middle (M) details'!ED80</f>
        <v>0</v>
      </c>
      <c r="EF25" s="359">
        <f>'(5) Middle (M) details'!EE80</f>
        <v>0</v>
      </c>
      <c r="EG25" s="359">
        <f>'(5) Middle (M) details'!EF80</f>
        <v>0</v>
      </c>
      <c r="EH25" s="359">
        <f>'(5) Middle (M) details'!EG80</f>
        <v>0</v>
      </c>
      <c r="EI25" s="359">
        <f>'(5) Middle (M) details'!EH80</f>
        <v>0</v>
      </c>
      <c r="EJ25" s="359">
        <f>'(5) Middle (M) details'!EI80</f>
        <v>0</v>
      </c>
      <c r="EK25" s="359">
        <f>'(5) Middle (M) details'!EJ80</f>
        <v>0</v>
      </c>
      <c r="EL25" s="359">
        <f>'(5) Middle (M) details'!EK80</f>
        <v>0</v>
      </c>
      <c r="EM25" s="359">
        <f>'(5) Middle (M) details'!EL80</f>
        <v>0</v>
      </c>
      <c r="EN25" s="359">
        <f>'(5) Middle (M) details'!EM80</f>
        <v>0</v>
      </c>
      <c r="EO25" s="359">
        <f>'(5) Middle (M) details'!EN80</f>
        <v>0</v>
      </c>
      <c r="EP25" s="359">
        <f>'(5) Middle (M) details'!EO80</f>
        <v>0</v>
      </c>
      <c r="EQ25" s="359">
        <f>'(5) Middle (M) details'!EP80</f>
        <v>0</v>
      </c>
      <c r="ER25" s="359">
        <f>'(5) Middle (M) details'!EQ80</f>
        <v>0</v>
      </c>
      <c r="ES25" s="359">
        <f>'(5) Middle (M) details'!ER80</f>
        <v>0</v>
      </c>
      <c r="ET25" s="359">
        <f>'(5) Middle (M) details'!ES80</f>
        <v>0</v>
      </c>
      <c r="EU25" s="359">
        <f>'(5) Middle (M) details'!ET80</f>
        <v>0</v>
      </c>
      <c r="EV25" s="359">
        <f>'(5) Middle (M) details'!EU80</f>
        <v>0</v>
      </c>
      <c r="EW25" s="359">
        <f>'(5) Middle (M) details'!EV80</f>
        <v>0</v>
      </c>
      <c r="EX25" s="359">
        <f>'(5) Middle (M) details'!EW80</f>
        <v>0</v>
      </c>
      <c r="EY25" s="359">
        <f>'(5) Middle (M) details'!EX80</f>
        <v>0</v>
      </c>
      <c r="EZ25" s="359">
        <f>'(5) Middle (M) details'!EY80</f>
        <v>0</v>
      </c>
      <c r="FA25" s="359">
        <f>'(5) Middle (M) details'!EZ80</f>
        <v>0</v>
      </c>
      <c r="FB25" s="359">
        <f>'(5) Middle (M) details'!FA80</f>
        <v>0</v>
      </c>
      <c r="FC25" s="359">
        <f>'(5) Middle (M) details'!FB80</f>
        <v>0</v>
      </c>
      <c r="FD25" s="359">
        <f>'(5) Middle (M) details'!FC80</f>
        <v>0</v>
      </c>
      <c r="FE25" s="359">
        <f>'(5) Middle (M) details'!FD80</f>
        <v>0</v>
      </c>
      <c r="FF25" s="444">
        <f>'(5) Middle (M) details'!FE80</f>
        <v>43774.751576900446</v>
      </c>
    </row>
    <row r="26" spans="1:162">
      <c r="A26" s="69"/>
      <c r="B26" s="1" t="str">
        <f>'(5) Middle (M) details'!A81</f>
        <v>Estim. full income</v>
      </c>
      <c r="C26" s="1" t="str">
        <f>'(5) Middle (M) details'!B81</f>
        <v>10k-20k</v>
      </c>
      <c r="D26" s="1" t="str">
        <f>'(5) Middle (M) details'!C81</f>
        <v>Gov't, St. Pete</v>
      </c>
      <c r="E26" s="1">
        <f>'(5) Middle (M) details'!D81</f>
        <v>5</v>
      </c>
      <c r="F26" s="1">
        <f>'(5) Middle (M) details'!E81</f>
        <v>1</v>
      </c>
      <c r="G26" s="69" t="str">
        <f>'(5) Middle (M) details'!F81</f>
        <v>Nobility</v>
      </c>
      <c r="H26" s="359">
        <f>'(5) Middle (M) details'!G81</f>
        <v>0</v>
      </c>
      <c r="I26" s="359">
        <f>'(5) Middle (M) details'!H81</f>
        <v>0</v>
      </c>
      <c r="J26" s="359">
        <f>'(5) Middle (M) details'!I81</f>
        <v>0</v>
      </c>
      <c r="K26" s="359">
        <f>'(5) Middle (M) details'!J81</f>
        <v>0</v>
      </c>
      <c r="L26" s="359">
        <f>'(5) Middle (M) details'!K81</f>
        <v>0</v>
      </c>
      <c r="M26" s="359">
        <f>'(5) Middle (M) details'!L81</f>
        <v>96</v>
      </c>
      <c r="N26" s="359">
        <f>'(5) Middle (M) details'!M81</f>
        <v>0</v>
      </c>
      <c r="O26" s="359">
        <f>'(5) Middle (M) details'!N81</f>
        <v>0</v>
      </c>
      <c r="P26" s="359">
        <f>'(5) Middle (M) details'!O81</f>
        <v>0</v>
      </c>
      <c r="Q26" s="359">
        <f>'(5) Middle (M) details'!P81</f>
        <v>0</v>
      </c>
      <c r="R26" s="359">
        <f>'(5) Middle (M) details'!Q81</f>
        <v>0</v>
      </c>
      <c r="S26" s="359">
        <f>'(5) Middle (M) details'!R81</f>
        <v>0</v>
      </c>
      <c r="T26" s="359">
        <f>'(5) Middle (M) details'!S81</f>
        <v>0</v>
      </c>
      <c r="U26" s="359">
        <f>'(5) Middle (M) details'!T81</f>
        <v>0</v>
      </c>
      <c r="V26" s="359">
        <f>'(5) Middle (M) details'!U81</f>
        <v>0</v>
      </c>
      <c r="W26" s="359">
        <f>'(5) Middle (M) details'!V81</f>
        <v>0</v>
      </c>
      <c r="X26" s="359">
        <f>'(5) Middle (M) details'!W81</f>
        <v>0</v>
      </c>
      <c r="Y26" s="359">
        <f>'(5) Middle (M) details'!X81</f>
        <v>0</v>
      </c>
      <c r="Z26" s="359">
        <f>'(5) Middle (M) details'!Y81</f>
        <v>0</v>
      </c>
      <c r="AA26" s="359">
        <f>'(5) Middle (M) details'!Z81</f>
        <v>0</v>
      </c>
      <c r="AB26" s="359">
        <f>'(5) Middle (M) details'!AA81</f>
        <v>0</v>
      </c>
      <c r="AC26" s="359">
        <f>'(5) Middle (M) details'!AB81</f>
        <v>0</v>
      </c>
      <c r="AD26" s="359">
        <f>'(5) Middle (M) details'!AC81</f>
        <v>0</v>
      </c>
      <c r="AE26" s="359">
        <f>'(5) Middle (M) details'!AD81</f>
        <v>0</v>
      </c>
      <c r="AF26" s="359">
        <f>'(5) Middle (M) details'!AE81</f>
        <v>0</v>
      </c>
      <c r="AG26" s="359">
        <f>'(5) Middle (M) details'!AF81</f>
        <v>0</v>
      </c>
      <c r="AH26" s="359">
        <f>'(5) Middle (M) details'!AG81</f>
        <v>0</v>
      </c>
      <c r="AI26" s="359">
        <f>'(5) Middle (M) details'!AH81</f>
        <v>0</v>
      </c>
      <c r="AJ26" s="359">
        <f>'(5) Middle (M) details'!AI81</f>
        <v>0</v>
      </c>
      <c r="AK26" s="359">
        <f>'(5) Middle (M) details'!AJ81</f>
        <v>0</v>
      </c>
      <c r="AL26" s="359">
        <f>'(5) Middle (M) details'!AK81</f>
        <v>0</v>
      </c>
      <c r="AM26" s="359">
        <f>'(5) Middle (M) details'!AL81</f>
        <v>0</v>
      </c>
      <c r="AN26" s="359">
        <f>'(5) Middle (M) details'!AM81</f>
        <v>0</v>
      </c>
      <c r="AO26" s="359">
        <f>'(5) Middle (M) details'!AN81</f>
        <v>0</v>
      </c>
      <c r="AP26" s="359">
        <f>'(5) Middle (M) details'!AO81</f>
        <v>0</v>
      </c>
      <c r="AQ26" s="359">
        <f>'(5) Middle (M) details'!AP81</f>
        <v>0</v>
      </c>
      <c r="AR26" s="359">
        <f>'(5) Middle (M) details'!AQ81</f>
        <v>0</v>
      </c>
      <c r="AS26" s="359">
        <f>'(5) Middle (M) details'!AR81</f>
        <v>0</v>
      </c>
      <c r="AT26" s="359">
        <f>'(5) Middle (M) details'!AS81</f>
        <v>0</v>
      </c>
      <c r="AU26" s="359">
        <f>'(5) Middle (M) details'!AT81</f>
        <v>0</v>
      </c>
      <c r="AV26" s="359">
        <f>'(5) Middle (M) details'!AU81</f>
        <v>0</v>
      </c>
      <c r="AW26" s="359">
        <f>'(5) Middle (M) details'!AV81</f>
        <v>0</v>
      </c>
      <c r="AX26" s="359">
        <f>'(5) Middle (M) details'!AW81</f>
        <v>0</v>
      </c>
      <c r="AY26" s="359">
        <f>'(5) Middle (M) details'!AX81</f>
        <v>0</v>
      </c>
      <c r="AZ26" s="359">
        <f>'(5) Middle (M) details'!AY81</f>
        <v>0</v>
      </c>
      <c r="BA26" s="359">
        <f>'(5) Middle (M) details'!AZ81</f>
        <v>0</v>
      </c>
      <c r="BB26" s="359">
        <f>'(5) Middle (M) details'!BA81</f>
        <v>0</v>
      </c>
      <c r="BC26" s="359">
        <f>'(5) Middle (M) details'!BB81</f>
        <v>0</v>
      </c>
      <c r="BD26" s="359">
        <f>'(5) Middle (M) details'!BC81</f>
        <v>0</v>
      </c>
      <c r="BE26" s="359">
        <f>'(5) Middle (M) details'!BD81</f>
        <v>0</v>
      </c>
      <c r="BF26" s="359">
        <f>'(5) Middle (M) details'!BE81</f>
        <v>96</v>
      </c>
      <c r="BG26" s="359"/>
      <c r="BH26" s="359">
        <f>'(5) Middle (M) details'!BG81</f>
        <v>0</v>
      </c>
      <c r="BI26" s="359">
        <f>'(5) Middle (M) details'!BH81</f>
        <v>0</v>
      </c>
      <c r="BJ26" s="359">
        <f>'(5) Middle (M) details'!BI81</f>
        <v>0</v>
      </c>
      <c r="BK26" s="359">
        <f>'(5) Middle (M) details'!BJ81</f>
        <v>0</v>
      </c>
      <c r="BL26" s="359">
        <f>'(5) Middle (M) details'!BK81</f>
        <v>0</v>
      </c>
      <c r="BM26" s="359">
        <f>'(5) Middle (M) details'!BL81</f>
        <v>2081695.7280000004</v>
      </c>
      <c r="BN26" s="359">
        <f>'(5) Middle (M) details'!BM81</f>
        <v>0</v>
      </c>
      <c r="BO26" s="359">
        <f>'(5) Middle (M) details'!BN81</f>
        <v>0</v>
      </c>
      <c r="BP26" s="359">
        <f>'(5) Middle (M) details'!BO81</f>
        <v>0</v>
      </c>
      <c r="BQ26" s="359">
        <f>'(5) Middle (M) details'!BP81</f>
        <v>0</v>
      </c>
      <c r="BR26" s="359">
        <f>'(5) Middle (M) details'!BQ81</f>
        <v>0</v>
      </c>
      <c r="BS26" s="359">
        <f>'(5) Middle (M) details'!BR81</f>
        <v>0</v>
      </c>
      <c r="BT26" s="359">
        <f>'(5) Middle (M) details'!BS81</f>
        <v>0</v>
      </c>
      <c r="BU26" s="359">
        <f>'(5) Middle (M) details'!BT81</f>
        <v>0</v>
      </c>
      <c r="BV26" s="359">
        <f>'(5) Middle (M) details'!BU81</f>
        <v>0</v>
      </c>
      <c r="BW26" s="359">
        <f>'(5) Middle (M) details'!BV81</f>
        <v>0</v>
      </c>
      <c r="BX26" s="359">
        <f>'(5) Middle (M) details'!BW81</f>
        <v>0</v>
      </c>
      <c r="BY26" s="359">
        <f>'(5) Middle (M) details'!BX81</f>
        <v>0</v>
      </c>
      <c r="BZ26" s="359">
        <f>'(5) Middle (M) details'!BY81</f>
        <v>0</v>
      </c>
      <c r="CA26" s="359">
        <f>'(5) Middle (M) details'!BZ81</f>
        <v>0</v>
      </c>
      <c r="CB26" s="359">
        <f>'(5) Middle (M) details'!CA81</f>
        <v>0</v>
      </c>
      <c r="CC26" s="359">
        <f>'(5) Middle (M) details'!CB81</f>
        <v>0</v>
      </c>
      <c r="CD26" s="359">
        <f>'(5) Middle (M) details'!CC81</f>
        <v>0</v>
      </c>
      <c r="CE26" s="359">
        <f>'(5) Middle (M) details'!CD81</f>
        <v>0</v>
      </c>
      <c r="CF26" s="359">
        <f>'(5) Middle (M) details'!CE81</f>
        <v>0</v>
      </c>
      <c r="CG26" s="359">
        <f>'(5) Middle (M) details'!CF81</f>
        <v>0</v>
      </c>
      <c r="CH26" s="359">
        <f>'(5) Middle (M) details'!CG81</f>
        <v>0</v>
      </c>
      <c r="CI26" s="359">
        <f>'(5) Middle (M) details'!CH81</f>
        <v>0</v>
      </c>
      <c r="CJ26" s="359">
        <f>'(5) Middle (M) details'!CI81</f>
        <v>0</v>
      </c>
      <c r="CK26" s="359">
        <f>'(5) Middle (M) details'!CJ81</f>
        <v>0</v>
      </c>
      <c r="CL26" s="359">
        <f>'(5) Middle (M) details'!CK81</f>
        <v>0</v>
      </c>
      <c r="CM26" s="359">
        <f>'(5) Middle (M) details'!CL81</f>
        <v>0</v>
      </c>
      <c r="CN26" s="359">
        <f>'(5) Middle (M) details'!CM81</f>
        <v>0</v>
      </c>
      <c r="CO26" s="359">
        <f>'(5) Middle (M) details'!CN81</f>
        <v>0</v>
      </c>
      <c r="CP26" s="359">
        <f>'(5) Middle (M) details'!CO81</f>
        <v>0</v>
      </c>
      <c r="CQ26" s="359">
        <f>'(5) Middle (M) details'!CP81</f>
        <v>0</v>
      </c>
      <c r="CR26" s="359">
        <f>'(5) Middle (M) details'!CQ81</f>
        <v>0</v>
      </c>
      <c r="CS26" s="359">
        <f>'(5) Middle (M) details'!CR81</f>
        <v>0</v>
      </c>
      <c r="CT26" s="359">
        <f>'(5) Middle (M) details'!CS81</f>
        <v>0</v>
      </c>
      <c r="CU26" s="359">
        <f>'(5) Middle (M) details'!CT81</f>
        <v>0</v>
      </c>
      <c r="CV26" s="359">
        <f>'(5) Middle (M) details'!CU81</f>
        <v>0</v>
      </c>
      <c r="CW26" s="359">
        <f>'(5) Middle (M) details'!CV81</f>
        <v>0</v>
      </c>
      <c r="CX26" s="359">
        <f>'(5) Middle (M) details'!CW81</f>
        <v>0</v>
      </c>
      <c r="CY26" s="359">
        <f>'(5) Middle (M) details'!CX81</f>
        <v>0</v>
      </c>
      <c r="CZ26" s="359">
        <f>'(5) Middle (M) details'!CY81</f>
        <v>0</v>
      </c>
      <c r="DA26" s="359">
        <f>'(5) Middle (M) details'!CZ81</f>
        <v>0</v>
      </c>
      <c r="DB26" s="359">
        <f>'(5) Middle (M) details'!DA81</f>
        <v>0</v>
      </c>
      <c r="DC26" s="359">
        <f>'(5) Middle (M) details'!DB81</f>
        <v>0</v>
      </c>
      <c r="DD26" s="359">
        <f>'(5) Middle (M) details'!DC81</f>
        <v>0</v>
      </c>
      <c r="DE26" s="359">
        <f>'(5) Middle (M) details'!DD81</f>
        <v>0</v>
      </c>
      <c r="DF26" s="359">
        <f>'(5) Middle (M) details'!DE81</f>
        <v>2081695.7280000004</v>
      </c>
      <c r="DG26" s="350"/>
      <c r="DH26" s="359">
        <f>'(5) Middle (M) details'!DG81</f>
        <v>0</v>
      </c>
      <c r="DI26" s="359">
        <f>'(5) Middle (M) details'!DH81</f>
        <v>0</v>
      </c>
      <c r="DJ26" s="359">
        <f>'(5) Middle (M) details'!DI81</f>
        <v>0</v>
      </c>
      <c r="DK26" s="359">
        <f>'(5) Middle (M) details'!DJ81</f>
        <v>0</v>
      </c>
      <c r="DL26" s="359">
        <f>'(5) Middle (M) details'!DK81</f>
        <v>0</v>
      </c>
      <c r="DM26" s="359">
        <f>'(5) Middle (M) details'!DL81</f>
        <v>21684.330500000004</v>
      </c>
      <c r="DN26" s="359">
        <f>'(5) Middle (M) details'!DM81</f>
        <v>0</v>
      </c>
      <c r="DO26" s="359">
        <f>'(5) Middle (M) details'!DN81</f>
        <v>0</v>
      </c>
      <c r="DP26" s="359">
        <f>'(5) Middle (M) details'!DO81</f>
        <v>0</v>
      </c>
      <c r="DQ26" s="359">
        <f>'(5) Middle (M) details'!DP81</f>
        <v>0</v>
      </c>
      <c r="DR26" s="359">
        <f>'(5) Middle (M) details'!DQ81</f>
        <v>0</v>
      </c>
      <c r="DS26" s="359">
        <f>'(5) Middle (M) details'!DR81</f>
        <v>0</v>
      </c>
      <c r="DT26" s="359">
        <f>'(5) Middle (M) details'!DS81</f>
        <v>0</v>
      </c>
      <c r="DU26" s="359">
        <f>'(5) Middle (M) details'!DT81</f>
        <v>0</v>
      </c>
      <c r="DV26" s="359">
        <f>'(5) Middle (M) details'!DU81</f>
        <v>0</v>
      </c>
      <c r="DW26" s="359">
        <f>'(5) Middle (M) details'!DV81</f>
        <v>0</v>
      </c>
      <c r="DX26" s="359">
        <f>'(5) Middle (M) details'!DW81</f>
        <v>0</v>
      </c>
      <c r="DY26" s="359">
        <f>'(5) Middle (M) details'!DX81</f>
        <v>0</v>
      </c>
      <c r="DZ26" s="359">
        <f>'(5) Middle (M) details'!DY81</f>
        <v>0</v>
      </c>
      <c r="EA26" s="359">
        <f>'(5) Middle (M) details'!DZ81</f>
        <v>0</v>
      </c>
      <c r="EB26" s="359">
        <f>'(5) Middle (M) details'!EA81</f>
        <v>0</v>
      </c>
      <c r="EC26" s="359">
        <f>'(5) Middle (M) details'!EB81</f>
        <v>0</v>
      </c>
      <c r="ED26" s="359">
        <f>'(5) Middle (M) details'!EC81</f>
        <v>0</v>
      </c>
      <c r="EE26" s="359">
        <f>'(5) Middle (M) details'!ED81</f>
        <v>0</v>
      </c>
      <c r="EF26" s="359">
        <f>'(5) Middle (M) details'!EE81</f>
        <v>0</v>
      </c>
      <c r="EG26" s="359">
        <f>'(5) Middle (M) details'!EF81</f>
        <v>0</v>
      </c>
      <c r="EH26" s="359">
        <f>'(5) Middle (M) details'!EG81</f>
        <v>0</v>
      </c>
      <c r="EI26" s="359">
        <f>'(5) Middle (M) details'!EH81</f>
        <v>0</v>
      </c>
      <c r="EJ26" s="359">
        <f>'(5) Middle (M) details'!EI81</f>
        <v>0</v>
      </c>
      <c r="EK26" s="359">
        <f>'(5) Middle (M) details'!EJ81</f>
        <v>0</v>
      </c>
      <c r="EL26" s="359">
        <f>'(5) Middle (M) details'!EK81</f>
        <v>0</v>
      </c>
      <c r="EM26" s="359">
        <f>'(5) Middle (M) details'!EL81</f>
        <v>0</v>
      </c>
      <c r="EN26" s="359">
        <f>'(5) Middle (M) details'!EM81</f>
        <v>0</v>
      </c>
      <c r="EO26" s="359">
        <f>'(5) Middle (M) details'!EN81</f>
        <v>0</v>
      </c>
      <c r="EP26" s="359">
        <f>'(5) Middle (M) details'!EO81</f>
        <v>0</v>
      </c>
      <c r="EQ26" s="359">
        <f>'(5) Middle (M) details'!EP81</f>
        <v>0</v>
      </c>
      <c r="ER26" s="359">
        <f>'(5) Middle (M) details'!EQ81</f>
        <v>0</v>
      </c>
      <c r="ES26" s="359">
        <f>'(5) Middle (M) details'!ER81</f>
        <v>0</v>
      </c>
      <c r="ET26" s="359">
        <f>'(5) Middle (M) details'!ES81</f>
        <v>0</v>
      </c>
      <c r="EU26" s="359">
        <f>'(5) Middle (M) details'!ET81</f>
        <v>0</v>
      </c>
      <c r="EV26" s="359">
        <f>'(5) Middle (M) details'!EU81</f>
        <v>0</v>
      </c>
      <c r="EW26" s="359">
        <f>'(5) Middle (M) details'!EV81</f>
        <v>0</v>
      </c>
      <c r="EX26" s="359">
        <f>'(5) Middle (M) details'!EW81</f>
        <v>0</v>
      </c>
      <c r="EY26" s="359">
        <f>'(5) Middle (M) details'!EX81</f>
        <v>0</v>
      </c>
      <c r="EZ26" s="359">
        <f>'(5) Middle (M) details'!EY81</f>
        <v>0</v>
      </c>
      <c r="FA26" s="359">
        <f>'(5) Middle (M) details'!EZ81</f>
        <v>0</v>
      </c>
      <c r="FB26" s="359">
        <f>'(5) Middle (M) details'!FA81</f>
        <v>0</v>
      </c>
      <c r="FC26" s="359">
        <f>'(5) Middle (M) details'!FB81</f>
        <v>0</v>
      </c>
      <c r="FD26" s="359">
        <f>'(5) Middle (M) details'!FC81</f>
        <v>0</v>
      </c>
      <c r="FE26" s="359">
        <f>'(5) Middle (M) details'!FD81</f>
        <v>0</v>
      </c>
      <c r="FF26" s="444">
        <f>'(5) Middle (M) details'!FE81</f>
        <v>21146.166424726529</v>
      </c>
    </row>
    <row r="27" spans="1:162">
      <c r="A27" s="69"/>
      <c r="B27" s="1" t="str">
        <f>'(5) Middle (M) details'!A82</f>
        <v>Estim. full income</v>
      </c>
      <c r="C27" s="1" t="str">
        <f>'(5) Middle (M) details'!B82</f>
        <v>5k-10k</v>
      </c>
      <c r="D27" s="1" t="str">
        <f>'(5) Middle (M) details'!C82</f>
        <v>Gov't, St. Pete</v>
      </c>
      <c r="E27" s="1">
        <f>'(5) Middle (M) details'!D82</f>
        <v>5</v>
      </c>
      <c r="F27" s="1">
        <f>'(5) Middle (M) details'!E82</f>
        <v>1</v>
      </c>
      <c r="G27" s="69" t="str">
        <f>'(5) Middle (M) details'!F82</f>
        <v>Nobility</v>
      </c>
      <c r="H27" s="359">
        <f>'(5) Middle (M) details'!G82</f>
        <v>0</v>
      </c>
      <c r="I27" s="359">
        <f>'(5) Middle (M) details'!H82</f>
        <v>0</v>
      </c>
      <c r="J27" s="359">
        <f>'(5) Middle (M) details'!I82</f>
        <v>0</v>
      </c>
      <c r="K27" s="359">
        <f>'(5) Middle (M) details'!J82</f>
        <v>0</v>
      </c>
      <c r="L27" s="359">
        <f>'(5) Middle (M) details'!K82</f>
        <v>0</v>
      </c>
      <c r="M27" s="359">
        <f>'(5) Middle (M) details'!L82</f>
        <v>172</v>
      </c>
      <c r="N27" s="359">
        <f>'(5) Middle (M) details'!M82</f>
        <v>0</v>
      </c>
      <c r="O27" s="359">
        <f>'(5) Middle (M) details'!N82</f>
        <v>0</v>
      </c>
      <c r="P27" s="359">
        <f>'(5) Middle (M) details'!O82</f>
        <v>0</v>
      </c>
      <c r="Q27" s="359">
        <f>'(5) Middle (M) details'!P82</f>
        <v>0</v>
      </c>
      <c r="R27" s="359">
        <f>'(5) Middle (M) details'!Q82</f>
        <v>0</v>
      </c>
      <c r="S27" s="359">
        <f>'(5) Middle (M) details'!R82</f>
        <v>0</v>
      </c>
      <c r="T27" s="359">
        <f>'(5) Middle (M) details'!S82</f>
        <v>0</v>
      </c>
      <c r="U27" s="359">
        <f>'(5) Middle (M) details'!T82</f>
        <v>0</v>
      </c>
      <c r="V27" s="359">
        <f>'(5) Middle (M) details'!U82</f>
        <v>0</v>
      </c>
      <c r="W27" s="359">
        <f>'(5) Middle (M) details'!V82</f>
        <v>0</v>
      </c>
      <c r="X27" s="359">
        <f>'(5) Middle (M) details'!W82</f>
        <v>0</v>
      </c>
      <c r="Y27" s="359">
        <f>'(5) Middle (M) details'!X82</f>
        <v>0</v>
      </c>
      <c r="Z27" s="359">
        <f>'(5) Middle (M) details'!Y82</f>
        <v>0</v>
      </c>
      <c r="AA27" s="359">
        <f>'(5) Middle (M) details'!Z82</f>
        <v>0</v>
      </c>
      <c r="AB27" s="359">
        <f>'(5) Middle (M) details'!AA82</f>
        <v>0</v>
      </c>
      <c r="AC27" s="359">
        <f>'(5) Middle (M) details'!AB82</f>
        <v>0</v>
      </c>
      <c r="AD27" s="359">
        <f>'(5) Middle (M) details'!AC82</f>
        <v>0</v>
      </c>
      <c r="AE27" s="359">
        <f>'(5) Middle (M) details'!AD82</f>
        <v>0</v>
      </c>
      <c r="AF27" s="359">
        <f>'(5) Middle (M) details'!AE82</f>
        <v>0</v>
      </c>
      <c r="AG27" s="359">
        <f>'(5) Middle (M) details'!AF82</f>
        <v>0</v>
      </c>
      <c r="AH27" s="359">
        <f>'(5) Middle (M) details'!AG82</f>
        <v>0</v>
      </c>
      <c r="AI27" s="359">
        <f>'(5) Middle (M) details'!AH82</f>
        <v>0</v>
      </c>
      <c r="AJ27" s="359">
        <f>'(5) Middle (M) details'!AI82</f>
        <v>0</v>
      </c>
      <c r="AK27" s="359">
        <f>'(5) Middle (M) details'!AJ82</f>
        <v>0</v>
      </c>
      <c r="AL27" s="359">
        <f>'(5) Middle (M) details'!AK82</f>
        <v>0</v>
      </c>
      <c r="AM27" s="359">
        <f>'(5) Middle (M) details'!AL82</f>
        <v>0</v>
      </c>
      <c r="AN27" s="359">
        <f>'(5) Middle (M) details'!AM82</f>
        <v>0</v>
      </c>
      <c r="AO27" s="359">
        <f>'(5) Middle (M) details'!AN82</f>
        <v>0</v>
      </c>
      <c r="AP27" s="359">
        <f>'(5) Middle (M) details'!AO82</f>
        <v>0</v>
      </c>
      <c r="AQ27" s="359">
        <f>'(5) Middle (M) details'!AP82</f>
        <v>0</v>
      </c>
      <c r="AR27" s="359">
        <f>'(5) Middle (M) details'!AQ82</f>
        <v>0</v>
      </c>
      <c r="AS27" s="359">
        <f>'(5) Middle (M) details'!AR82</f>
        <v>0</v>
      </c>
      <c r="AT27" s="359">
        <f>'(5) Middle (M) details'!AS82</f>
        <v>0</v>
      </c>
      <c r="AU27" s="359">
        <f>'(5) Middle (M) details'!AT82</f>
        <v>0</v>
      </c>
      <c r="AV27" s="359">
        <f>'(5) Middle (M) details'!AU82</f>
        <v>0</v>
      </c>
      <c r="AW27" s="359">
        <f>'(5) Middle (M) details'!AV82</f>
        <v>0</v>
      </c>
      <c r="AX27" s="359">
        <f>'(5) Middle (M) details'!AW82</f>
        <v>0</v>
      </c>
      <c r="AY27" s="359">
        <f>'(5) Middle (M) details'!AX82</f>
        <v>0</v>
      </c>
      <c r="AZ27" s="359">
        <f>'(5) Middle (M) details'!AY82</f>
        <v>0</v>
      </c>
      <c r="BA27" s="359">
        <f>'(5) Middle (M) details'!AZ82</f>
        <v>0</v>
      </c>
      <c r="BB27" s="359">
        <f>'(5) Middle (M) details'!BA82</f>
        <v>0</v>
      </c>
      <c r="BC27" s="359">
        <f>'(5) Middle (M) details'!BB82</f>
        <v>0</v>
      </c>
      <c r="BD27" s="359">
        <f>'(5) Middle (M) details'!BC82</f>
        <v>0</v>
      </c>
      <c r="BE27" s="359">
        <f>'(5) Middle (M) details'!BD82</f>
        <v>0</v>
      </c>
      <c r="BF27" s="359">
        <f>'(5) Middle (M) details'!BE82</f>
        <v>172</v>
      </c>
      <c r="BG27" s="359"/>
      <c r="BH27" s="359">
        <f>'(5) Middle (M) details'!BG82</f>
        <v>0</v>
      </c>
      <c r="BI27" s="359">
        <f>'(5) Middle (M) details'!BH82</f>
        <v>0</v>
      </c>
      <c r="BJ27" s="359">
        <f>'(5) Middle (M) details'!BI82</f>
        <v>0</v>
      </c>
      <c r="BK27" s="359">
        <f>'(5) Middle (M) details'!BJ82</f>
        <v>0</v>
      </c>
      <c r="BL27" s="359">
        <f>'(5) Middle (M) details'!BK82</f>
        <v>0</v>
      </c>
      <c r="BM27" s="359">
        <f>'(5) Middle (M) details'!BL82</f>
        <v>1965506.1440000001</v>
      </c>
      <c r="BN27" s="359">
        <f>'(5) Middle (M) details'!BM82</f>
        <v>0</v>
      </c>
      <c r="BO27" s="359">
        <f>'(5) Middle (M) details'!BN82</f>
        <v>0</v>
      </c>
      <c r="BP27" s="359">
        <f>'(5) Middle (M) details'!BO82</f>
        <v>0</v>
      </c>
      <c r="BQ27" s="359">
        <f>'(5) Middle (M) details'!BP82</f>
        <v>0</v>
      </c>
      <c r="BR27" s="359">
        <f>'(5) Middle (M) details'!BQ82</f>
        <v>0</v>
      </c>
      <c r="BS27" s="359">
        <f>'(5) Middle (M) details'!BR82</f>
        <v>0</v>
      </c>
      <c r="BT27" s="359">
        <f>'(5) Middle (M) details'!BS82</f>
        <v>0</v>
      </c>
      <c r="BU27" s="359">
        <f>'(5) Middle (M) details'!BT82</f>
        <v>0</v>
      </c>
      <c r="BV27" s="359">
        <f>'(5) Middle (M) details'!BU82</f>
        <v>0</v>
      </c>
      <c r="BW27" s="359">
        <f>'(5) Middle (M) details'!BV82</f>
        <v>0</v>
      </c>
      <c r="BX27" s="359">
        <f>'(5) Middle (M) details'!BW82</f>
        <v>0</v>
      </c>
      <c r="BY27" s="359">
        <f>'(5) Middle (M) details'!BX82</f>
        <v>0</v>
      </c>
      <c r="BZ27" s="359">
        <f>'(5) Middle (M) details'!BY82</f>
        <v>0</v>
      </c>
      <c r="CA27" s="359">
        <f>'(5) Middle (M) details'!BZ82</f>
        <v>0</v>
      </c>
      <c r="CB27" s="359">
        <f>'(5) Middle (M) details'!CA82</f>
        <v>0</v>
      </c>
      <c r="CC27" s="359">
        <f>'(5) Middle (M) details'!CB82</f>
        <v>0</v>
      </c>
      <c r="CD27" s="359">
        <f>'(5) Middle (M) details'!CC82</f>
        <v>0</v>
      </c>
      <c r="CE27" s="359">
        <f>'(5) Middle (M) details'!CD82</f>
        <v>0</v>
      </c>
      <c r="CF27" s="359">
        <f>'(5) Middle (M) details'!CE82</f>
        <v>0</v>
      </c>
      <c r="CG27" s="359">
        <f>'(5) Middle (M) details'!CF82</f>
        <v>0</v>
      </c>
      <c r="CH27" s="359">
        <f>'(5) Middle (M) details'!CG82</f>
        <v>0</v>
      </c>
      <c r="CI27" s="359">
        <f>'(5) Middle (M) details'!CH82</f>
        <v>0</v>
      </c>
      <c r="CJ27" s="359">
        <f>'(5) Middle (M) details'!CI82</f>
        <v>0</v>
      </c>
      <c r="CK27" s="359">
        <f>'(5) Middle (M) details'!CJ82</f>
        <v>0</v>
      </c>
      <c r="CL27" s="359">
        <f>'(5) Middle (M) details'!CK82</f>
        <v>0</v>
      </c>
      <c r="CM27" s="359">
        <f>'(5) Middle (M) details'!CL82</f>
        <v>0</v>
      </c>
      <c r="CN27" s="359">
        <f>'(5) Middle (M) details'!CM82</f>
        <v>0</v>
      </c>
      <c r="CO27" s="359">
        <f>'(5) Middle (M) details'!CN82</f>
        <v>0</v>
      </c>
      <c r="CP27" s="359">
        <f>'(5) Middle (M) details'!CO82</f>
        <v>0</v>
      </c>
      <c r="CQ27" s="359">
        <f>'(5) Middle (M) details'!CP82</f>
        <v>0</v>
      </c>
      <c r="CR27" s="359">
        <f>'(5) Middle (M) details'!CQ82</f>
        <v>0</v>
      </c>
      <c r="CS27" s="359">
        <f>'(5) Middle (M) details'!CR82</f>
        <v>0</v>
      </c>
      <c r="CT27" s="359">
        <f>'(5) Middle (M) details'!CS82</f>
        <v>0</v>
      </c>
      <c r="CU27" s="359">
        <f>'(5) Middle (M) details'!CT82</f>
        <v>0</v>
      </c>
      <c r="CV27" s="359">
        <f>'(5) Middle (M) details'!CU82</f>
        <v>0</v>
      </c>
      <c r="CW27" s="359">
        <f>'(5) Middle (M) details'!CV82</f>
        <v>0</v>
      </c>
      <c r="CX27" s="359">
        <f>'(5) Middle (M) details'!CW82</f>
        <v>0</v>
      </c>
      <c r="CY27" s="359">
        <f>'(5) Middle (M) details'!CX82</f>
        <v>0</v>
      </c>
      <c r="CZ27" s="359">
        <f>'(5) Middle (M) details'!CY82</f>
        <v>0</v>
      </c>
      <c r="DA27" s="359">
        <f>'(5) Middle (M) details'!CZ82</f>
        <v>0</v>
      </c>
      <c r="DB27" s="359">
        <f>'(5) Middle (M) details'!DA82</f>
        <v>0</v>
      </c>
      <c r="DC27" s="359">
        <f>'(5) Middle (M) details'!DB82</f>
        <v>0</v>
      </c>
      <c r="DD27" s="359">
        <f>'(5) Middle (M) details'!DC82</f>
        <v>0</v>
      </c>
      <c r="DE27" s="359">
        <f>'(5) Middle (M) details'!DD82</f>
        <v>0</v>
      </c>
      <c r="DF27" s="359">
        <f>'(5) Middle (M) details'!DE82</f>
        <v>1965506.1440000001</v>
      </c>
      <c r="DG27" s="350"/>
      <c r="DH27" s="359">
        <f>'(5) Middle (M) details'!DG82</f>
        <v>0</v>
      </c>
      <c r="DI27" s="359">
        <f>'(5) Middle (M) details'!DH82</f>
        <v>0</v>
      </c>
      <c r="DJ27" s="359">
        <f>'(5) Middle (M) details'!DI82</f>
        <v>0</v>
      </c>
      <c r="DK27" s="359">
        <f>'(5) Middle (M) details'!DJ82</f>
        <v>0</v>
      </c>
      <c r="DL27" s="359">
        <f>'(5) Middle (M) details'!DK82</f>
        <v>0</v>
      </c>
      <c r="DM27" s="359">
        <f>'(5) Middle (M) details'!DL82</f>
        <v>11427.361302325582</v>
      </c>
      <c r="DN27" s="359">
        <f>'(5) Middle (M) details'!DM82</f>
        <v>0</v>
      </c>
      <c r="DO27" s="359">
        <f>'(5) Middle (M) details'!DN82</f>
        <v>0</v>
      </c>
      <c r="DP27" s="359">
        <f>'(5) Middle (M) details'!DO82</f>
        <v>0</v>
      </c>
      <c r="DQ27" s="359">
        <f>'(5) Middle (M) details'!DP82</f>
        <v>0</v>
      </c>
      <c r="DR27" s="359">
        <f>'(5) Middle (M) details'!DQ82</f>
        <v>0</v>
      </c>
      <c r="DS27" s="359">
        <f>'(5) Middle (M) details'!DR82</f>
        <v>0</v>
      </c>
      <c r="DT27" s="359">
        <f>'(5) Middle (M) details'!DS82</f>
        <v>0</v>
      </c>
      <c r="DU27" s="359">
        <f>'(5) Middle (M) details'!DT82</f>
        <v>0</v>
      </c>
      <c r="DV27" s="359">
        <f>'(5) Middle (M) details'!DU82</f>
        <v>0</v>
      </c>
      <c r="DW27" s="359">
        <f>'(5) Middle (M) details'!DV82</f>
        <v>0</v>
      </c>
      <c r="DX27" s="359">
        <f>'(5) Middle (M) details'!DW82</f>
        <v>0</v>
      </c>
      <c r="DY27" s="359">
        <f>'(5) Middle (M) details'!DX82</f>
        <v>0</v>
      </c>
      <c r="DZ27" s="359">
        <f>'(5) Middle (M) details'!DY82</f>
        <v>0</v>
      </c>
      <c r="EA27" s="359">
        <f>'(5) Middle (M) details'!DZ82</f>
        <v>0</v>
      </c>
      <c r="EB27" s="359">
        <f>'(5) Middle (M) details'!EA82</f>
        <v>0</v>
      </c>
      <c r="EC27" s="359">
        <f>'(5) Middle (M) details'!EB82</f>
        <v>0</v>
      </c>
      <c r="ED27" s="359">
        <f>'(5) Middle (M) details'!EC82</f>
        <v>0</v>
      </c>
      <c r="EE27" s="359">
        <f>'(5) Middle (M) details'!ED82</f>
        <v>0</v>
      </c>
      <c r="EF27" s="359">
        <f>'(5) Middle (M) details'!EE82</f>
        <v>0</v>
      </c>
      <c r="EG27" s="359">
        <f>'(5) Middle (M) details'!EF82</f>
        <v>0</v>
      </c>
      <c r="EH27" s="359">
        <f>'(5) Middle (M) details'!EG82</f>
        <v>0</v>
      </c>
      <c r="EI27" s="359">
        <f>'(5) Middle (M) details'!EH82</f>
        <v>0</v>
      </c>
      <c r="EJ27" s="359">
        <f>'(5) Middle (M) details'!EI82</f>
        <v>0</v>
      </c>
      <c r="EK27" s="359">
        <f>'(5) Middle (M) details'!EJ82</f>
        <v>0</v>
      </c>
      <c r="EL27" s="359">
        <f>'(5) Middle (M) details'!EK82</f>
        <v>0</v>
      </c>
      <c r="EM27" s="359">
        <f>'(5) Middle (M) details'!EL82</f>
        <v>0</v>
      </c>
      <c r="EN27" s="359">
        <f>'(5) Middle (M) details'!EM82</f>
        <v>0</v>
      </c>
      <c r="EO27" s="359">
        <f>'(5) Middle (M) details'!EN82</f>
        <v>0</v>
      </c>
      <c r="EP27" s="359">
        <f>'(5) Middle (M) details'!EO82</f>
        <v>0</v>
      </c>
      <c r="EQ27" s="359">
        <f>'(5) Middle (M) details'!EP82</f>
        <v>0</v>
      </c>
      <c r="ER27" s="359">
        <f>'(5) Middle (M) details'!EQ82</f>
        <v>0</v>
      </c>
      <c r="ES27" s="359">
        <f>'(5) Middle (M) details'!ER82</f>
        <v>0</v>
      </c>
      <c r="ET27" s="359">
        <f>'(5) Middle (M) details'!ES82</f>
        <v>0</v>
      </c>
      <c r="EU27" s="359">
        <f>'(5) Middle (M) details'!ET82</f>
        <v>0</v>
      </c>
      <c r="EV27" s="359">
        <f>'(5) Middle (M) details'!EU82</f>
        <v>0</v>
      </c>
      <c r="EW27" s="359">
        <f>'(5) Middle (M) details'!EV82</f>
        <v>0</v>
      </c>
      <c r="EX27" s="359">
        <f>'(5) Middle (M) details'!EW82</f>
        <v>0</v>
      </c>
      <c r="EY27" s="359">
        <f>'(5) Middle (M) details'!EX82</f>
        <v>0</v>
      </c>
      <c r="EZ27" s="359">
        <f>'(5) Middle (M) details'!EY82</f>
        <v>0</v>
      </c>
      <c r="FA27" s="359">
        <f>'(5) Middle (M) details'!EZ82</f>
        <v>0</v>
      </c>
      <c r="FB27" s="359">
        <f>'(5) Middle (M) details'!FA82</f>
        <v>0</v>
      </c>
      <c r="FC27" s="359">
        <f>'(5) Middle (M) details'!FB82</f>
        <v>0</v>
      </c>
      <c r="FD27" s="359">
        <f>'(5) Middle (M) details'!FC82</f>
        <v>0</v>
      </c>
      <c r="FE27" s="359">
        <f>'(5) Middle (M) details'!FD82</f>
        <v>0</v>
      </c>
      <c r="FF27" s="444">
        <f>'(5) Middle (M) details'!FE82</f>
        <v>10889.197227052111</v>
      </c>
    </row>
    <row r="28" spans="1:162">
      <c r="A28" s="69"/>
      <c r="B28" s="1" t="str">
        <f>'(5) Middle (M) details'!A83</f>
        <v>Estim. full income</v>
      </c>
      <c r="C28" s="1" t="str">
        <f>'(5) Middle (M) details'!B83</f>
        <v>2k-5k</v>
      </c>
      <c r="D28" s="1" t="str">
        <f>'(5) Middle (M) details'!C83</f>
        <v>Gov't, St. Pete</v>
      </c>
      <c r="E28" s="1">
        <f>'(5) Middle (M) details'!D83</f>
        <v>5</v>
      </c>
      <c r="F28" s="1">
        <f>'(5) Middle (M) details'!E83</f>
        <v>1</v>
      </c>
      <c r="G28" s="69" t="str">
        <f>'(5) Middle (M) details'!F83</f>
        <v>Nobility</v>
      </c>
      <c r="H28" s="359">
        <f>'(5) Middle (M) details'!G83</f>
        <v>0</v>
      </c>
      <c r="I28" s="359">
        <f>'(5) Middle (M) details'!H83</f>
        <v>0</v>
      </c>
      <c r="J28" s="359">
        <f>'(5) Middle (M) details'!I83</f>
        <v>0</v>
      </c>
      <c r="K28" s="359">
        <f>'(5) Middle (M) details'!J83</f>
        <v>0</v>
      </c>
      <c r="L28" s="359">
        <f>'(5) Middle (M) details'!K83</f>
        <v>0</v>
      </c>
      <c r="M28" s="359">
        <f>'(5) Middle (M) details'!L83</f>
        <v>305</v>
      </c>
      <c r="N28" s="359">
        <f>'(5) Middle (M) details'!M83</f>
        <v>0</v>
      </c>
      <c r="O28" s="359">
        <f>'(5) Middle (M) details'!N83</f>
        <v>0</v>
      </c>
      <c r="P28" s="359">
        <f>'(5) Middle (M) details'!O83</f>
        <v>0</v>
      </c>
      <c r="Q28" s="359">
        <f>'(5) Middle (M) details'!P83</f>
        <v>0</v>
      </c>
      <c r="R28" s="359">
        <f>'(5) Middle (M) details'!Q83</f>
        <v>0</v>
      </c>
      <c r="S28" s="359">
        <f>'(5) Middle (M) details'!R83</f>
        <v>0</v>
      </c>
      <c r="T28" s="359">
        <f>'(5) Middle (M) details'!S83</f>
        <v>0</v>
      </c>
      <c r="U28" s="359">
        <f>'(5) Middle (M) details'!T83</f>
        <v>0</v>
      </c>
      <c r="V28" s="359">
        <f>'(5) Middle (M) details'!U83</f>
        <v>0</v>
      </c>
      <c r="W28" s="359">
        <f>'(5) Middle (M) details'!V83</f>
        <v>0</v>
      </c>
      <c r="X28" s="359">
        <f>'(5) Middle (M) details'!W83</f>
        <v>0</v>
      </c>
      <c r="Y28" s="359">
        <f>'(5) Middle (M) details'!X83</f>
        <v>0</v>
      </c>
      <c r="Z28" s="359">
        <f>'(5) Middle (M) details'!Y83</f>
        <v>0</v>
      </c>
      <c r="AA28" s="359">
        <f>'(5) Middle (M) details'!Z83</f>
        <v>0</v>
      </c>
      <c r="AB28" s="359">
        <f>'(5) Middle (M) details'!AA83</f>
        <v>0</v>
      </c>
      <c r="AC28" s="359">
        <f>'(5) Middle (M) details'!AB83</f>
        <v>0</v>
      </c>
      <c r="AD28" s="359">
        <f>'(5) Middle (M) details'!AC83</f>
        <v>0</v>
      </c>
      <c r="AE28" s="359">
        <f>'(5) Middle (M) details'!AD83</f>
        <v>0</v>
      </c>
      <c r="AF28" s="359">
        <f>'(5) Middle (M) details'!AE83</f>
        <v>0</v>
      </c>
      <c r="AG28" s="359">
        <f>'(5) Middle (M) details'!AF83</f>
        <v>0</v>
      </c>
      <c r="AH28" s="359">
        <f>'(5) Middle (M) details'!AG83</f>
        <v>0</v>
      </c>
      <c r="AI28" s="359">
        <f>'(5) Middle (M) details'!AH83</f>
        <v>0</v>
      </c>
      <c r="AJ28" s="359">
        <f>'(5) Middle (M) details'!AI83</f>
        <v>0</v>
      </c>
      <c r="AK28" s="359">
        <f>'(5) Middle (M) details'!AJ83</f>
        <v>0</v>
      </c>
      <c r="AL28" s="359">
        <f>'(5) Middle (M) details'!AK83</f>
        <v>0</v>
      </c>
      <c r="AM28" s="359">
        <f>'(5) Middle (M) details'!AL83</f>
        <v>0</v>
      </c>
      <c r="AN28" s="359">
        <f>'(5) Middle (M) details'!AM83</f>
        <v>0</v>
      </c>
      <c r="AO28" s="359">
        <f>'(5) Middle (M) details'!AN83</f>
        <v>0</v>
      </c>
      <c r="AP28" s="359">
        <f>'(5) Middle (M) details'!AO83</f>
        <v>0</v>
      </c>
      <c r="AQ28" s="359">
        <f>'(5) Middle (M) details'!AP83</f>
        <v>0</v>
      </c>
      <c r="AR28" s="359">
        <f>'(5) Middle (M) details'!AQ83</f>
        <v>0</v>
      </c>
      <c r="AS28" s="359">
        <f>'(5) Middle (M) details'!AR83</f>
        <v>0</v>
      </c>
      <c r="AT28" s="359">
        <f>'(5) Middle (M) details'!AS83</f>
        <v>0</v>
      </c>
      <c r="AU28" s="359">
        <f>'(5) Middle (M) details'!AT83</f>
        <v>0</v>
      </c>
      <c r="AV28" s="359">
        <f>'(5) Middle (M) details'!AU83</f>
        <v>0</v>
      </c>
      <c r="AW28" s="359">
        <f>'(5) Middle (M) details'!AV83</f>
        <v>0</v>
      </c>
      <c r="AX28" s="359">
        <f>'(5) Middle (M) details'!AW83</f>
        <v>0</v>
      </c>
      <c r="AY28" s="359">
        <f>'(5) Middle (M) details'!AX83</f>
        <v>0</v>
      </c>
      <c r="AZ28" s="359">
        <f>'(5) Middle (M) details'!AY83</f>
        <v>0</v>
      </c>
      <c r="BA28" s="359">
        <f>'(5) Middle (M) details'!AZ83</f>
        <v>0</v>
      </c>
      <c r="BB28" s="359">
        <f>'(5) Middle (M) details'!BA83</f>
        <v>0</v>
      </c>
      <c r="BC28" s="359">
        <f>'(5) Middle (M) details'!BB83</f>
        <v>0</v>
      </c>
      <c r="BD28" s="359">
        <f>'(5) Middle (M) details'!BC83</f>
        <v>0</v>
      </c>
      <c r="BE28" s="359">
        <f>'(5) Middle (M) details'!BD83</f>
        <v>0</v>
      </c>
      <c r="BF28" s="359">
        <f>'(5) Middle (M) details'!BE83</f>
        <v>305</v>
      </c>
      <c r="BG28" s="359"/>
      <c r="BH28" s="359">
        <f>'(5) Middle (M) details'!BG83</f>
        <v>0</v>
      </c>
      <c r="BI28" s="359">
        <f>'(5) Middle (M) details'!BH83</f>
        <v>0</v>
      </c>
      <c r="BJ28" s="359">
        <f>'(5) Middle (M) details'!BI83</f>
        <v>0</v>
      </c>
      <c r="BK28" s="359">
        <f>'(5) Middle (M) details'!BJ83</f>
        <v>0</v>
      </c>
      <c r="BL28" s="359">
        <f>'(5) Middle (M) details'!BK83</f>
        <v>0</v>
      </c>
      <c r="BM28" s="359">
        <f>'(5) Middle (M) details'!BL83</f>
        <v>1897808.3319999999</v>
      </c>
      <c r="BN28" s="359">
        <f>'(5) Middle (M) details'!BM83</f>
        <v>0</v>
      </c>
      <c r="BO28" s="359">
        <f>'(5) Middle (M) details'!BN83</f>
        <v>0</v>
      </c>
      <c r="BP28" s="359">
        <f>'(5) Middle (M) details'!BO83</f>
        <v>0</v>
      </c>
      <c r="BQ28" s="359">
        <f>'(5) Middle (M) details'!BP83</f>
        <v>0</v>
      </c>
      <c r="BR28" s="359">
        <f>'(5) Middle (M) details'!BQ83</f>
        <v>0</v>
      </c>
      <c r="BS28" s="359">
        <f>'(5) Middle (M) details'!BR83</f>
        <v>0</v>
      </c>
      <c r="BT28" s="359">
        <f>'(5) Middle (M) details'!BS83</f>
        <v>0</v>
      </c>
      <c r="BU28" s="359">
        <f>'(5) Middle (M) details'!BT83</f>
        <v>0</v>
      </c>
      <c r="BV28" s="359">
        <f>'(5) Middle (M) details'!BU83</f>
        <v>0</v>
      </c>
      <c r="BW28" s="359">
        <f>'(5) Middle (M) details'!BV83</f>
        <v>0</v>
      </c>
      <c r="BX28" s="359">
        <f>'(5) Middle (M) details'!BW83</f>
        <v>0</v>
      </c>
      <c r="BY28" s="359">
        <f>'(5) Middle (M) details'!BX83</f>
        <v>0</v>
      </c>
      <c r="BZ28" s="359">
        <f>'(5) Middle (M) details'!BY83</f>
        <v>0</v>
      </c>
      <c r="CA28" s="359">
        <f>'(5) Middle (M) details'!BZ83</f>
        <v>0</v>
      </c>
      <c r="CB28" s="359">
        <f>'(5) Middle (M) details'!CA83</f>
        <v>0</v>
      </c>
      <c r="CC28" s="359">
        <f>'(5) Middle (M) details'!CB83</f>
        <v>0</v>
      </c>
      <c r="CD28" s="359">
        <f>'(5) Middle (M) details'!CC83</f>
        <v>0</v>
      </c>
      <c r="CE28" s="359">
        <f>'(5) Middle (M) details'!CD83</f>
        <v>0</v>
      </c>
      <c r="CF28" s="359">
        <f>'(5) Middle (M) details'!CE83</f>
        <v>0</v>
      </c>
      <c r="CG28" s="359">
        <f>'(5) Middle (M) details'!CF83</f>
        <v>0</v>
      </c>
      <c r="CH28" s="359">
        <f>'(5) Middle (M) details'!CG83</f>
        <v>0</v>
      </c>
      <c r="CI28" s="359">
        <f>'(5) Middle (M) details'!CH83</f>
        <v>0</v>
      </c>
      <c r="CJ28" s="359">
        <f>'(5) Middle (M) details'!CI83</f>
        <v>0</v>
      </c>
      <c r="CK28" s="359">
        <f>'(5) Middle (M) details'!CJ83</f>
        <v>0</v>
      </c>
      <c r="CL28" s="359">
        <f>'(5) Middle (M) details'!CK83</f>
        <v>0</v>
      </c>
      <c r="CM28" s="359">
        <f>'(5) Middle (M) details'!CL83</f>
        <v>0</v>
      </c>
      <c r="CN28" s="359">
        <f>'(5) Middle (M) details'!CM83</f>
        <v>0</v>
      </c>
      <c r="CO28" s="359">
        <f>'(5) Middle (M) details'!CN83</f>
        <v>0</v>
      </c>
      <c r="CP28" s="359">
        <f>'(5) Middle (M) details'!CO83</f>
        <v>0</v>
      </c>
      <c r="CQ28" s="359">
        <f>'(5) Middle (M) details'!CP83</f>
        <v>0</v>
      </c>
      <c r="CR28" s="359">
        <f>'(5) Middle (M) details'!CQ83</f>
        <v>0</v>
      </c>
      <c r="CS28" s="359">
        <f>'(5) Middle (M) details'!CR83</f>
        <v>0</v>
      </c>
      <c r="CT28" s="359">
        <f>'(5) Middle (M) details'!CS83</f>
        <v>0</v>
      </c>
      <c r="CU28" s="359">
        <f>'(5) Middle (M) details'!CT83</f>
        <v>0</v>
      </c>
      <c r="CV28" s="359">
        <f>'(5) Middle (M) details'!CU83</f>
        <v>0</v>
      </c>
      <c r="CW28" s="359">
        <f>'(5) Middle (M) details'!CV83</f>
        <v>0</v>
      </c>
      <c r="CX28" s="359">
        <f>'(5) Middle (M) details'!CW83</f>
        <v>0</v>
      </c>
      <c r="CY28" s="359">
        <f>'(5) Middle (M) details'!CX83</f>
        <v>0</v>
      </c>
      <c r="CZ28" s="359">
        <f>'(5) Middle (M) details'!CY83</f>
        <v>0</v>
      </c>
      <c r="DA28" s="359">
        <f>'(5) Middle (M) details'!CZ83</f>
        <v>0</v>
      </c>
      <c r="DB28" s="359">
        <f>'(5) Middle (M) details'!DA83</f>
        <v>0</v>
      </c>
      <c r="DC28" s="359">
        <f>'(5) Middle (M) details'!DB83</f>
        <v>0</v>
      </c>
      <c r="DD28" s="359">
        <f>'(5) Middle (M) details'!DC83</f>
        <v>0</v>
      </c>
      <c r="DE28" s="359">
        <f>'(5) Middle (M) details'!DD83</f>
        <v>0</v>
      </c>
      <c r="DF28" s="359">
        <f>'(5) Middle (M) details'!DE83</f>
        <v>1897808.3319999999</v>
      </c>
      <c r="DG28" s="350"/>
      <c r="DH28" s="359">
        <f>'(5) Middle (M) details'!DG83</f>
        <v>0</v>
      </c>
      <c r="DI28" s="359">
        <f>'(5) Middle (M) details'!DH83</f>
        <v>0</v>
      </c>
      <c r="DJ28" s="359">
        <f>'(5) Middle (M) details'!DI83</f>
        <v>0</v>
      </c>
      <c r="DK28" s="359">
        <f>'(5) Middle (M) details'!DJ83</f>
        <v>0</v>
      </c>
      <c r="DL28" s="359">
        <f>'(5) Middle (M) details'!DK83</f>
        <v>0</v>
      </c>
      <c r="DM28" s="359">
        <f>'(5) Middle (M) details'!DL83</f>
        <v>6222.3224</v>
      </c>
      <c r="DN28" s="359">
        <f>'(5) Middle (M) details'!DM83</f>
        <v>0</v>
      </c>
      <c r="DO28" s="359">
        <f>'(5) Middle (M) details'!DN83</f>
        <v>0</v>
      </c>
      <c r="DP28" s="359">
        <f>'(5) Middle (M) details'!DO83</f>
        <v>0</v>
      </c>
      <c r="DQ28" s="359">
        <f>'(5) Middle (M) details'!DP83</f>
        <v>0</v>
      </c>
      <c r="DR28" s="359">
        <f>'(5) Middle (M) details'!DQ83</f>
        <v>0</v>
      </c>
      <c r="DS28" s="359">
        <f>'(5) Middle (M) details'!DR83</f>
        <v>0</v>
      </c>
      <c r="DT28" s="359">
        <f>'(5) Middle (M) details'!DS83</f>
        <v>0</v>
      </c>
      <c r="DU28" s="359">
        <f>'(5) Middle (M) details'!DT83</f>
        <v>0</v>
      </c>
      <c r="DV28" s="359">
        <f>'(5) Middle (M) details'!DU83</f>
        <v>0</v>
      </c>
      <c r="DW28" s="359">
        <f>'(5) Middle (M) details'!DV83</f>
        <v>0</v>
      </c>
      <c r="DX28" s="359">
        <f>'(5) Middle (M) details'!DW83</f>
        <v>0</v>
      </c>
      <c r="DY28" s="359">
        <f>'(5) Middle (M) details'!DX83</f>
        <v>0</v>
      </c>
      <c r="DZ28" s="359">
        <f>'(5) Middle (M) details'!DY83</f>
        <v>0</v>
      </c>
      <c r="EA28" s="359">
        <f>'(5) Middle (M) details'!DZ83</f>
        <v>0</v>
      </c>
      <c r="EB28" s="359">
        <f>'(5) Middle (M) details'!EA83</f>
        <v>0</v>
      </c>
      <c r="EC28" s="359">
        <f>'(5) Middle (M) details'!EB83</f>
        <v>0</v>
      </c>
      <c r="ED28" s="359">
        <f>'(5) Middle (M) details'!EC83</f>
        <v>0</v>
      </c>
      <c r="EE28" s="359">
        <f>'(5) Middle (M) details'!ED83</f>
        <v>0</v>
      </c>
      <c r="EF28" s="359">
        <f>'(5) Middle (M) details'!EE83</f>
        <v>0</v>
      </c>
      <c r="EG28" s="359">
        <f>'(5) Middle (M) details'!EF83</f>
        <v>0</v>
      </c>
      <c r="EH28" s="359">
        <f>'(5) Middle (M) details'!EG83</f>
        <v>0</v>
      </c>
      <c r="EI28" s="359">
        <f>'(5) Middle (M) details'!EH83</f>
        <v>0</v>
      </c>
      <c r="EJ28" s="359">
        <f>'(5) Middle (M) details'!EI83</f>
        <v>0</v>
      </c>
      <c r="EK28" s="359">
        <f>'(5) Middle (M) details'!EJ83</f>
        <v>0</v>
      </c>
      <c r="EL28" s="359">
        <f>'(5) Middle (M) details'!EK83</f>
        <v>0</v>
      </c>
      <c r="EM28" s="359">
        <f>'(5) Middle (M) details'!EL83</f>
        <v>0</v>
      </c>
      <c r="EN28" s="359">
        <f>'(5) Middle (M) details'!EM83</f>
        <v>0</v>
      </c>
      <c r="EO28" s="359">
        <f>'(5) Middle (M) details'!EN83</f>
        <v>0</v>
      </c>
      <c r="EP28" s="359">
        <f>'(5) Middle (M) details'!EO83</f>
        <v>0</v>
      </c>
      <c r="EQ28" s="359">
        <f>'(5) Middle (M) details'!EP83</f>
        <v>0</v>
      </c>
      <c r="ER28" s="359">
        <f>'(5) Middle (M) details'!EQ83</f>
        <v>0</v>
      </c>
      <c r="ES28" s="359">
        <f>'(5) Middle (M) details'!ER83</f>
        <v>0</v>
      </c>
      <c r="ET28" s="359">
        <f>'(5) Middle (M) details'!ES83</f>
        <v>0</v>
      </c>
      <c r="EU28" s="359">
        <f>'(5) Middle (M) details'!ET83</f>
        <v>0</v>
      </c>
      <c r="EV28" s="359">
        <f>'(5) Middle (M) details'!EU83</f>
        <v>0</v>
      </c>
      <c r="EW28" s="359">
        <f>'(5) Middle (M) details'!EV83</f>
        <v>0</v>
      </c>
      <c r="EX28" s="359">
        <f>'(5) Middle (M) details'!EW83</f>
        <v>0</v>
      </c>
      <c r="EY28" s="359">
        <f>'(5) Middle (M) details'!EX83</f>
        <v>0</v>
      </c>
      <c r="EZ28" s="359">
        <f>'(5) Middle (M) details'!EY83</f>
        <v>0</v>
      </c>
      <c r="FA28" s="359">
        <f>'(5) Middle (M) details'!EZ83</f>
        <v>0</v>
      </c>
      <c r="FB28" s="359">
        <f>'(5) Middle (M) details'!FA83</f>
        <v>0</v>
      </c>
      <c r="FC28" s="359">
        <f>'(5) Middle (M) details'!FB83</f>
        <v>0</v>
      </c>
      <c r="FD28" s="359">
        <f>'(5) Middle (M) details'!FC83</f>
        <v>0</v>
      </c>
      <c r="FE28" s="359">
        <f>'(5) Middle (M) details'!FD83</f>
        <v>0</v>
      </c>
      <c r="FF28" s="444">
        <f>'(5) Middle (M) details'!FE83</f>
        <v>5684.158324726528</v>
      </c>
    </row>
    <row r="29" spans="1:162">
      <c r="A29" s="69"/>
      <c r="B29" s="1" t="str">
        <f>'(5) Middle (M) details'!A84</f>
        <v>Estim. full income</v>
      </c>
      <c r="C29" s="1" t="str">
        <f>'(5) Middle (M) details'!B84</f>
        <v>1k-2k</v>
      </c>
      <c r="D29" s="1" t="str">
        <f>'(5) Middle (M) details'!C84</f>
        <v>Gov't, St. Pete</v>
      </c>
      <c r="E29" s="1">
        <f>'(5) Middle (M) details'!D84</f>
        <v>5</v>
      </c>
      <c r="F29" s="1">
        <f>'(5) Middle (M) details'!E84</f>
        <v>1</v>
      </c>
      <c r="G29" s="69" t="str">
        <f>'(5) Middle (M) details'!F84</f>
        <v>Nobility</v>
      </c>
      <c r="H29" s="359">
        <f>'(5) Middle (M) details'!G84</f>
        <v>0</v>
      </c>
      <c r="I29" s="359">
        <f>'(5) Middle (M) details'!H84</f>
        <v>0</v>
      </c>
      <c r="J29" s="359">
        <f>'(5) Middle (M) details'!I84</f>
        <v>0</v>
      </c>
      <c r="K29" s="359">
        <f>'(5) Middle (M) details'!J84</f>
        <v>0</v>
      </c>
      <c r="L29" s="359">
        <f>'(5) Middle (M) details'!K84</f>
        <v>0</v>
      </c>
      <c r="M29" s="359">
        <f>'(5) Middle (M) details'!L84</f>
        <v>196</v>
      </c>
      <c r="N29" s="359">
        <f>'(5) Middle (M) details'!M84</f>
        <v>0</v>
      </c>
      <c r="O29" s="359">
        <f>'(5) Middle (M) details'!N84</f>
        <v>0</v>
      </c>
      <c r="P29" s="359">
        <f>'(5) Middle (M) details'!O84</f>
        <v>0</v>
      </c>
      <c r="Q29" s="359">
        <f>'(5) Middle (M) details'!P84</f>
        <v>0</v>
      </c>
      <c r="R29" s="359">
        <f>'(5) Middle (M) details'!Q84</f>
        <v>0</v>
      </c>
      <c r="S29" s="359">
        <f>'(5) Middle (M) details'!R84</f>
        <v>0</v>
      </c>
      <c r="T29" s="359">
        <f>'(5) Middle (M) details'!S84</f>
        <v>0</v>
      </c>
      <c r="U29" s="359">
        <f>'(5) Middle (M) details'!T84</f>
        <v>0</v>
      </c>
      <c r="V29" s="359">
        <f>'(5) Middle (M) details'!U84</f>
        <v>0</v>
      </c>
      <c r="W29" s="359">
        <f>'(5) Middle (M) details'!V84</f>
        <v>0</v>
      </c>
      <c r="X29" s="359">
        <f>'(5) Middle (M) details'!W84</f>
        <v>0</v>
      </c>
      <c r="Y29" s="359">
        <f>'(5) Middle (M) details'!X84</f>
        <v>0</v>
      </c>
      <c r="Z29" s="359">
        <f>'(5) Middle (M) details'!Y84</f>
        <v>0</v>
      </c>
      <c r="AA29" s="359">
        <f>'(5) Middle (M) details'!Z84</f>
        <v>0</v>
      </c>
      <c r="AB29" s="359">
        <f>'(5) Middle (M) details'!AA84</f>
        <v>0</v>
      </c>
      <c r="AC29" s="359">
        <f>'(5) Middle (M) details'!AB84</f>
        <v>0</v>
      </c>
      <c r="AD29" s="359">
        <f>'(5) Middle (M) details'!AC84</f>
        <v>0</v>
      </c>
      <c r="AE29" s="359">
        <f>'(5) Middle (M) details'!AD84</f>
        <v>0</v>
      </c>
      <c r="AF29" s="359">
        <f>'(5) Middle (M) details'!AE84</f>
        <v>0</v>
      </c>
      <c r="AG29" s="359">
        <f>'(5) Middle (M) details'!AF84</f>
        <v>0</v>
      </c>
      <c r="AH29" s="359">
        <f>'(5) Middle (M) details'!AG84</f>
        <v>0</v>
      </c>
      <c r="AI29" s="359">
        <f>'(5) Middle (M) details'!AH84</f>
        <v>0</v>
      </c>
      <c r="AJ29" s="359">
        <f>'(5) Middle (M) details'!AI84</f>
        <v>0</v>
      </c>
      <c r="AK29" s="359">
        <f>'(5) Middle (M) details'!AJ84</f>
        <v>0</v>
      </c>
      <c r="AL29" s="359">
        <f>'(5) Middle (M) details'!AK84</f>
        <v>0</v>
      </c>
      <c r="AM29" s="359">
        <f>'(5) Middle (M) details'!AL84</f>
        <v>0</v>
      </c>
      <c r="AN29" s="359">
        <f>'(5) Middle (M) details'!AM84</f>
        <v>0</v>
      </c>
      <c r="AO29" s="359">
        <f>'(5) Middle (M) details'!AN84</f>
        <v>0</v>
      </c>
      <c r="AP29" s="359">
        <f>'(5) Middle (M) details'!AO84</f>
        <v>0</v>
      </c>
      <c r="AQ29" s="359">
        <f>'(5) Middle (M) details'!AP84</f>
        <v>0</v>
      </c>
      <c r="AR29" s="359">
        <f>'(5) Middle (M) details'!AQ84</f>
        <v>0</v>
      </c>
      <c r="AS29" s="359">
        <f>'(5) Middle (M) details'!AR84</f>
        <v>0</v>
      </c>
      <c r="AT29" s="359">
        <f>'(5) Middle (M) details'!AS84</f>
        <v>0</v>
      </c>
      <c r="AU29" s="359">
        <f>'(5) Middle (M) details'!AT84</f>
        <v>0</v>
      </c>
      <c r="AV29" s="359">
        <f>'(5) Middle (M) details'!AU84</f>
        <v>0</v>
      </c>
      <c r="AW29" s="359">
        <f>'(5) Middle (M) details'!AV84</f>
        <v>0</v>
      </c>
      <c r="AX29" s="359">
        <f>'(5) Middle (M) details'!AW84</f>
        <v>0</v>
      </c>
      <c r="AY29" s="359">
        <f>'(5) Middle (M) details'!AX84</f>
        <v>0</v>
      </c>
      <c r="AZ29" s="359">
        <f>'(5) Middle (M) details'!AY84</f>
        <v>0</v>
      </c>
      <c r="BA29" s="359">
        <f>'(5) Middle (M) details'!AZ84</f>
        <v>0</v>
      </c>
      <c r="BB29" s="359">
        <f>'(5) Middle (M) details'!BA84</f>
        <v>0</v>
      </c>
      <c r="BC29" s="359">
        <f>'(5) Middle (M) details'!BB84</f>
        <v>0</v>
      </c>
      <c r="BD29" s="359">
        <f>'(5) Middle (M) details'!BC84</f>
        <v>0</v>
      </c>
      <c r="BE29" s="359">
        <f>'(5) Middle (M) details'!BD84</f>
        <v>0</v>
      </c>
      <c r="BF29" s="359">
        <f>'(5) Middle (M) details'!BE84</f>
        <v>196</v>
      </c>
      <c r="BG29" s="359"/>
      <c r="BH29" s="359">
        <f>'(5) Middle (M) details'!BG84</f>
        <v>0</v>
      </c>
      <c r="BI29" s="359">
        <f>'(5) Middle (M) details'!BH84</f>
        <v>0</v>
      </c>
      <c r="BJ29" s="359">
        <f>'(5) Middle (M) details'!BI84</f>
        <v>0</v>
      </c>
      <c r="BK29" s="359">
        <f>'(5) Middle (M) details'!BJ84</f>
        <v>0</v>
      </c>
      <c r="BL29" s="359">
        <f>'(5) Middle (M) details'!BK84</f>
        <v>0</v>
      </c>
      <c r="BM29" s="359">
        <f>'(5) Middle (M) details'!BL84</f>
        <v>664047.94400000002</v>
      </c>
      <c r="BN29" s="359">
        <f>'(5) Middle (M) details'!BM84</f>
        <v>0</v>
      </c>
      <c r="BO29" s="359">
        <f>'(5) Middle (M) details'!BN84</f>
        <v>0</v>
      </c>
      <c r="BP29" s="359">
        <f>'(5) Middle (M) details'!BO84</f>
        <v>0</v>
      </c>
      <c r="BQ29" s="359">
        <f>'(5) Middle (M) details'!BP84</f>
        <v>0</v>
      </c>
      <c r="BR29" s="359">
        <f>'(5) Middle (M) details'!BQ84</f>
        <v>0</v>
      </c>
      <c r="BS29" s="359">
        <f>'(5) Middle (M) details'!BR84</f>
        <v>0</v>
      </c>
      <c r="BT29" s="359">
        <f>'(5) Middle (M) details'!BS84</f>
        <v>0</v>
      </c>
      <c r="BU29" s="359">
        <f>'(5) Middle (M) details'!BT84</f>
        <v>0</v>
      </c>
      <c r="BV29" s="359">
        <f>'(5) Middle (M) details'!BU84</f>
        <v>0</v>
      </c>
      <c r="BW29" s="359">
        <f>'(5) Middle (M) details'!BV84</f>
        <v>0</v>
      </c>
      <c r="BX29" s="359">
        <f>'(5) Middle (M) details'!BW84</f>
        <v>0</v>
      </c>
      <c r="BY29" s="359">
        <f>'(5) Middle (M) details'!BX84</f>
        <v>0</v>
      </c>
      <c r="BZ29" s="359">
        <f>'(5) Middle (M) details'!BY84</f>
        <v>0</v>
      </c>
      <c r="CA29" s="359">
        <f>'(5) Middle (M) details'!BZ84</f>
        <v>0</v>
      </c>
      <c r="CB29" s="359">
        <f>'(5) Middle (M) details'!CA84</f>
        <v>0</v>
      </c>
      <c r="CC29" s="359">
        <f>'(5) Middle (M) details'!CB84</f>
        <v>0</v>
      </c>
      <c r="CD29" s="359">
        <f>'(5) Middle (M) details'!CC84</f>
        <v>0</v>
      </c>
      <c r="CE29" s="359">
        <f>'(5) Middle (M) details'!CD84</f>
        <v>0</v>
      </c>
      <c r="CF29" s="359">
        <f>'(5) Middle (M) details'!CE84</f>
        <v>0</v>
      </c>
      <c r="CG29" s="359">
        <f>'(5) Middle (M) details'!CF84</f>
        <v>0</v>
      </c>
      <c r="CH29" s="359">
        <f>'(5) Middle (M) details'!CG84</f>
        <v>0</v>
      </c>
      <c r="CI29" s="359">
        <f>'(5) Middle (M) details'!CH84</f>
        <v>0</v>
      </c>
      <c r="CJ29" s="359">
        <f>'(5) Middle (M) details'!CI84</f>
        <v>0</v>
      </c>
      <c r="CK29" s="359">
        <f>'(5) Middle (M) details'!CJ84</f>
        <v>0</v>
      </c>
      <c r="CL29" s="359">
        <f>'(5) Middle (M) details'!CK84</f>
        <v>0</v>
      </c>
      <c r="CM29" s="359">
        <f>'(5) Middle (M) details'!CL84</f>
        <v>0</v>
      </c>
      <c r="CN29" s="359">
        <f>'(5) Middle (M) details'!CM84</f>
        <v>0</v>
      </c>
      <c r="CO29" s="359">
        <f>'(5) Middle (M) details'!CN84</f>
        <v>0</v>
      </c>
      <c r="CP29" s="359">
        <f>'(5) Middle (M) details'!CO84</f>
        <v>0</v>
      </c>
      <c r="CQ29" s="359">
        <f>'(5) Middle (M) details'!CP84</f>
        <v>0</v>
      </c>
      <c r="CR29" s="359">
        <f>'(5) Middle (M) details'!CQ84</f>
        <v>0</v>
      </c>
      <c r="CS29" s="359">
        <f>'(5) Middle (M) details'!CR84</f>
        <v>0</v>
      </c>
      <c r="CT29" s="359">
        <f>'(5) Middle (M) details'!CS84</f>
        <v>0</v>
      </c>
      <c r="CU29" s="359">
        <f>'(5) Middle (M) details'!CT84</f>
        <v>0</v>
      </c>
      <c r="CV29" s="359">
        <f>'(5) Middle (M) details'!CU84</f>
        <v>0</v>
      </c>
      <c r="CW29" s="359">
        <f>'(5) Middle (M) details'!CV84</f>
        <v>0</v>
      </c>
      <c r="CX29" s="359">
        <f>'(5) Middle (M) details'!CW84</f>
        <v>0</v>
      </c>
      <c r="CY29" s="359">
        <f>'(5) Middle (M) details'!CX84</f>
        <v>0</v>
      </c>
      <c r="CZ29" s="359">
        <f>'(5) Middle (M) details'!CY84</f>
        <v>0</v>
      </c>
      <c r="DA29" s="359">
        <f>'(5) Middle (M) details'!CZ84</f>
        <v>0</v>
      </c>
      <c r="DB29" s="359">
        <f>'(5) Middle (M) details'!DA84</f>
        <v>0</v>
      </c>
      <c r="DC29" s="359">
        <f>'(5) Middle (M) details'!DB84</f>
        <v>0</v>
      </c>
      <c r="DD29" s="359">
        <f>'(5) Middle (M) details'!DC84</f>
        <v>0</v>
      </c>
      <c r="DE29" s="359">
        <f>'(5) Middle (M) details'!DD84</f>
        <v>0</v>
      </c>
      <c r="DF29" s="359">
        <f>'(5) Middle (M) details'!DE84</f>
        <v>664047.94400000002</v>
      </c>
      <c r="DG29" s="350"/>
      <c r="DH29" s="359">
        <f>'(5) Middle (M) details'!DG84</f>
        <v>0</v>
      </c>
      <c r="DI29" s="359">
        <f>'(5) Middle (M) details'!DH84</f>
        <v>0</v>
      </c>
      <c r="DJ29" s="359">
        <f>'(5) Middle (M) details'!DI84</f>
        <v>0</v>
      </c>
      <c r="DK29" s="359">
        <f>'(5) Middle (M) details'!DJ84</f>
        <v>0</v>
      </c>
      <c r="DL29" s="359">
        <f>'(5) Middle (M) details'!DK84</f>
        <v>0</v>
      </c>
      <c r="DM29" s="359">
        <f>'(5) Middle (M) details'!DL84</f>
        <v>3387.9997142857146</v>
      </c>
      <c r="DN29" s="359">
        <f>'(5) Middle (M) details'!DM84</f>
        <v>0</v>
      </c>
      <c r="DO29" s="359">
        <f>'(5) Middle (M) details'!DN84</f>
        <v>0</v>
      </c>
      <c r="DP29" s="359">
        <f>'(5) Middle (M) details'!DO84</f>
        <v>0</v>
      </c>
      <c r="DQ29" s="359">
        <f>'(5) Middle (M) details'!DP84</f>
        <v>0</v>
      </c>
      <c r="DR29" s="359">
        <f>'(5) Middle (M) details'!DQ84</f>
        <v>0</v>
      </c>
      <c r="DS29" s="359">
        <f>'(5) Middle (M) details'!DR84</f>
        <v>0</v>
      </c>
      <c r="DT29" s="359">
        <f>'(5) Middle (M) details'!DS84</f>
        <v>0</v>
      </c>
      <c r="DU29" s="359">
        <f>'(5) Middle (M) details'!DT84</f>
        <v>0</v>
      </c>
      <c r="DV29" s="359">
        <f>'(5) Middle (M) details'!DU84</f>
        <v>0</v>
      </c>
      <c r="DW29" s="359">
        <f>'(5) Middle (M) details'!DV84</f>
        <v>0</v>
      </c>
      <c r="DX29" s="359">
        <f>'(5) Middle (M) details'!DW84</f>
        <v>0</v>
      </c>
      <c r="DY29" s="359">
        <f>'(5) Middle (M) details'!DX84</f>
        <v>0</v>
      </c>
      <c r="DZ29" s="359">
        <f>'(5) Middle (M) details'!DY84</f>
        <v>0</v>
      </c>
      <c r="EA29" s="359">
        <f>'(5) Middle (M) details'!DZ84</f>
        <v>0</v>
      </c>
      <c r="EB29" s="359">
        <f>'(5) Middle (M) details'!EA84</f>
        <v>0</v>
      </c>
      <c r="EC29" s="359">
        <f>'(5) Middle (M) details'!EB84</f>
        <v>0</v>
      </c>
      <c r="ED29" s="359">
        <f>'(5) Middle (M) details'!EC84</f>
        <v>0</v>
      </c>
      <c r="EE29" s="359">
        <f>'(5) Middle (M) details'!ED84</f>
        <v>0</v>
      </c>
      <c r="EF29" s="359">
        <f>'(5) Middle (M) details'!EE84</f>
        <v>0</v>
      </c>
      <c r="EG29" s="359">
        <f>'(5) Middle (M) details'!EF84</f>
        <v>0</v>
      </c>
      <c r="EH29" s="359">
        <f>'(5) Middle (M) details'!EG84</f>
        <v>0</v>
      </c>
      <c r="EI29" s="359">
        <f>'(5) Middle (M) details'!EH84</f>
        <v>0</v>
      </c>
      <c r="EJ29" s="359">
        <f>'(5) Middle (M) details'!EI84</f>
        <v>0</v>
      </c>
      <c r="EK29" s="359">
        <f>'(5) Middle (M) details'!EJ84</f>
        <v>0</v>
      </c>
      <c r="EL29" s="359">
        <f>'(5) Middle (M) details'!EK84</f>
        <v>0</v>
      </c>
      <c r="EM29" s="359">
        <f>'(5) Middle (M) details'!EL84</f>
        <v>0</v>
      </c>
      <c r="EN29" s="359">
        <f>'(5) Middle (M) details'!EM84</f>
        <v>0</v>
      </c>
      <c r="EO29" s="359">
        <f>'(5) Middle (M) details'!EN84</f>
        <v>0</v>
      </c>
      <c r="EP29" s="359">
        <f>'(5) Middle (M) details'!EO84</f>
        <v>0</v>
      </c>
      <c r="EQ29" s="359">
        <f>'(5) Middle (M) details'!EP84</f>
        <v>0</v>
      </c>
      <c r="ER29" s="359">
        <f>'(5) Middle (M) details'!EQ84</f>
        <v>0</v>
      </c>
      <c r="ES29" s="359">
        <f>'(5) Middle (M) details'!ER84</f>
        <v>0</v>
      </c>
      <c r="ET29" s="359">
        <f>'(5) Middle (M) details'!ES84</f>
        <v>0</v>
      </c>
      <c r="EU29" s="359">
        <f>'(5) Middle (M) details'!ET84</f>
        <v>0</v>
      </c>
      <c r="EV29" s="359">
        <f>'(5) Middle (M) details'!EU84</f>
        <v>0</v>
      </c>
      <c r="EW29" s="359">
        <f>'(5) Middle (M) details'!EV84</f>
        <v>0</v>
      </c>
      <c r="EX29" s="359">
        <f>'(5) Middle (M) details'!EW84</f>
        <v>0</v>
      </c>
      <c r="EY29" s="359">
        <f>'(5) Middle (M) details'!EX84</f>
        <v>0</v>
      </c>
      <c r="EZ29" s="359">
        <f>'(5) Middle (M) details'!EY84</f>
        <v>0</v>
      </c>
      <c r="FA29" s="359">
        <f>'(5) Middle (M) details'!EZ84</f>
        <v>0</v>
      </c>
      <c r="FB29" s="359">
        <f>'(5) Middle (M) details'!FA84</f>
        <v>0</v>
      </c>
      <c r="FC29" s="359">
        <f>'(5) Middle (M) details'!FB84</f>
        <v>0</v>
      </c>
      <c r="FD29" s="359">
        <f>'(5) Middle (M) details'!FC84</f>
        <v>0</v>
      </c>
      <c r="FE29" s="359">
        <f>'(5) Middle (M) details'!FD84</f>
        <v>0</v>
      </c>
      <c r="FF29" s="444">
        <f>'(5) Middle (M) details'!FE84</f>
        <v>2849.8356390122426</v>
      </c>
    </row>
    <row r="30" spans="1:162">
      <c r="A30" s="69"/>
      <c r="B30" s="1" t="str">
        <f>'(5) Middle (M) details'!A85</f>
        <v>Estim. full income</v>
      </c>
      <c r="C30" s="1" t="str">
        <f>'(5) Middle (M) details'!B85</f>
        <v>20k-50k</v>
      </c>
      <c r="D30" s="37" t="str">
        <f>'(5) Middle (M) details'!C85</f>
        <v>Gov't admin</v>
      </c>
      <c r="E30" s="1">
        <f>'(5) Middle (M) details'!D85</f>
        <v>5</v>
      </c>
      <c r="F30" s="1">
        <f>'(5) Middle (M) details'!E85</f>
        <v>1</v>
      </c>
      <c r="G30" s="69" t="str">
        <f>'(5) Middle (M) details'!F85</f>
        <v>Nobility</v>
      </c>
      <c r="H30" s="359">
        <f>'(5) Middle (M) details'!G85</f>
        <v>0</v>
      </c>
      <c r="I30" s="359">
        <f>'(5) Middle (M) details'!H85</f>
        <v>0</v>
      </c>
      <c r="J30" s="359">
        <f>'(5) Middle (M) details'!I85</f>
        <v>0.36920915916517771</v>
      </c>
      <c r="K30" s="359">
        <f>'(5) Middle (M) details'!J85</f>
        <v>0</v>
      </c>
      <c r="L30" s="359">
        <f>'(5) Middle (M) details'!K85</f>
        <v>0.42067431541806016</v>
      </c>
      <c r="M30" s="359">
        <f>'(5) Middle (M) details'!L85</f>
        <v>4.5990272656284938</v>
      </c>
      <c r="N30" s="359">
        <f>'(5) Middle (M) details'!M85</f>
        <v>0</v>
      </c>
      <c r="O30" s="359">
        <f>'(5) Middle (M) details'!N85</f>
        <v>0</v>
      </c>
      <c r="P30" s="359">
        <f>'(5) Middle (M) details'!O85</f>
        <v>0</v>
      </c>
      <c r="Q30" s="359">
        <f>'(5) Middle (M) details'!P85</f>
        <v>0</v>
      </c>
      <c r="R30" s="359">
        <f>'(5) Middle (M) details'!Q85</f>
        <v>0</v>
      </c>
      <c r="S30" s="359">
        <f>'(5) Middle (M) details'!R85</f>
        <v>0</v>
      </c>
      <c r="T30" s="359">
        <f>'(5) Middle (M) details'!S85</f>
        <v>0.314393250583763</v>
      </c>
      <c r="U30" s="359">
        <f>'(5) Middle (M) details'!T85</f>
        <v>0</v>
      </c>
      <c r="V30" s="359">
        <f>'(5) Middle (M) details'!U85</f>
        <v>0</v>
      </c>
      <c r="W30" s="359">
        <f>'(5) Middle (M) details'!V85</f>
        <v>2</v>
      </c>
      <c r="X30" s="359">
        <f>'(5) Middle (M) details'!W85</f>
        <v>0</v>
      </c>
      <c r="Y30" s="359">
        <f>'(5) Middle (M) details'!X85</f>
        <v>0</v>
      </c>
      <c r="Z30" s="359">
        <f>'(5) Middle (M) details'!Y85</f>
        <v>0</v>
      </c>
      <c r="AA30" s="359">
        <f>'(5) Middle (M) details'!Z85</f>
        <v>0</v>
      </c>
      <c r="AB30" s="359">
        <f>'(5) Middle (M) details'!AA85</f>
        <v>0</v>
      </c>
      <c r="AC30" s="359">
        <f>'(5) Middle (M) details'!AB85</f>
        <v>0</v>
      </c>
      <c r="AD30" s="359">
        <f>'(5) Middle (M) details'!AC85</f>
        <v>0</v>
      </c>
      <c r="AE30" s="359">
        <f>'(5) Middle (M) details'!AD85</f>
        <v>0</v>
      </c>
      <c r="AF30" s="359">
        <f>'(5) Middle (M) details'!AE85</f>
        <v>0</v>
      </c>
      <c r="AG30" s="359">
        <f>'(5) Middle (M) details'!AF85</f>
        <v>0</v>
      </c>
      <c r="AH30" s="359">
        <f>'(5) Middle (M) details'!AG85</f>
        <v>0</v>
      </c>
      <c r="AI30" s="359">
        <f>'(5) Middle (M) details'!AH85</f>
        <v>0</v>
      </c>
      <c r="AJ30" s="359">
        <f>'(5) Middle (M) details'!AI85</f>
        <v>0</v>
      </c>
      <c r="AK30" s="359">
        <f>'(5) Middle (M) details'!AJ85</f>
        <v>0</v>
      </c>
      <c r="AL30" s="359">
        <f>'(5) Middle (M) details'!AK85</f>
        <v>0</v>
      </c>
      <c r="AM30" s="359">
        <f>'(5) Middle (M) details'!AL85</f>
        <v>0</v>
      </c>
      <c r="AN30" s="359">
        <f>'(5) Middle (M) details'!AM85</f>
        <v>0</v>
      </c>
      <c r="AO30" s="359">
        <f>'(5) Middle (M) details'!AN85</f>
        <v>0</v>
      </c>
      <c r="AP30" s="359">
        <f>'(5) Middle (M) details'!AO85</f>
        <v>0</v>
      </c>
      <c r="AQ30" s="359">
        <f>'(5) Middle (M) details'!AP85</f>
        <v>0</v>
      </c>
      <c r="AR30" s="359">
        <f>'(5) Middle (M) details'!AQ85</f>
        <v>0</v>
      </c>
      <c r="AS30" s="359">
        <f>'(5) Middle (M) details'!AR85</f>
        <v>0</v>
      </c>
      <c r="AT30" s="359">
        <f>'(5) Middle (M) details'!AS85</f>
        <v>0</v>
      </c>
      <c r="AU30" s="359">
        <f>'(5) Middle (M) details'!AT85</f>
        <v>0.36839738925483062</v>
      </c>
      <c r="AV30" s="359">
        <f>'(5) Middle (M) details'!AU85</f>
        <v>0</v>
      </c>
      <c r="AW30" s="359">
        <f>'(5) Middle (M) details'!AV85</f>
        <v>0</v>
      </c>
      <c r="AX30" s="359">
        <f>'(5) Middle (M) details'!AW85</f>
        <v>0.33620607241344386</v>
      </c>
      <c r="AY30" s="359">
        <f>'(5) Middle (M) details'!AX85</f>
        <v>0</v>
      </c>
      <c r="AZ30" s="359">
        <f>'(5) Middle (M) details'!AY85</f>
        <v>0</v>
      </c>
      <c r="BA30" s="359">
        <f>'(5) Middle (M) details'!AZ85</f>
        <v>0</v>
      </c>
      <c r="BB30" s="359">
        <f>'(5) Middle (M) details'!BA85</f>
        <v>0</v>
      </c>
      <c r="BC30" s="359">
        <f>'(5) Middle (M) details'!BB85</f>
        <v>0</v>
      </c>
      <c r="BD30" s="359">
        <f>'(5) Middle (M) details'!BC85</f>
        <v>0</v>
      </c>
      <c r="BE30" s="359">
        <f>'(5) Middle (M) details'!BD85</f>
        <v>0.42250420570428615</v>
      </c>
      <c r="BF30" s="359">
        <f>'(5) Middle (M) details'!BE85</f>
        <v>8.830411658168055</v>
      </c>
      <c r="BG30" s="359"/>
      <c r="BH30" s="359">
        <f>'(5) Middle (M) details'!BG85</f>
        <v>0</v>
      </c>
      <c r="BI30" s="359">
        <f>'(5) Middle (M) details'!BH85</f>
        <v>0</v>
      </c>
      <c r="BJ30" s="359">
        <f>'(5) Middle (M) details'!BI85</f>
        <v>15813.518463725481</v>
      </c>
      <c r="BK30" s="359">
        <f>'(5) Middle (M) details'!BJ85</f>
        <v>0</v>
      </c>
      <c r="BL30" s="359">
        <f>'(5) Middle (M) details'!BK85</f>
        <v>18005.496734712342</v>
      </c>
      <c r="BM30" s="359">
        <f>'(5) Middle (M) details'!BL85</f>
        <v>199934.67560203469</v>
      </c>
      <c r="BN30" s="359">
        <f>'(5) Middle (M) details'!BM85</f>
        <v>0</v>
      </c>
      <c r="BO30" s="359">
        <f>'(5) Middle (M) details'!BN85</f>
        <v>0</v>
      </c>
      <c r="BP30" s="359">
        <f>'(5) Middle (M) details'!BO85</f>
        <v>0</v>
      </c>
      <c r="BQ30" s="359">
        <f>'(5) Middle (M) details'!BP85</f>
        <v>0</v>
      </c>
      <c r="BR30" s="359">
        <f>'(5) Middle (M) details'!BQ85</f>
        <v>0</v>
      </c>
      <c r="BS30" s="359">
        <f>'(5) Middle (M) details'!BR85</f>
        <v>0</v>
      </c>
      <c r="BT30" s="359">
        <f>'(5) Middle (M) details'!BS85</f>
        <v>13453.284567054236</v>
      </c>
      <c r="BU30" s="359">
        <f>'(5) Middle (M) details'!BT85</f>
        <v>0</v>
      </c>
      <c r="BV30" s="359">
        <f>'(5) Middle (M) details'!BU85</f>
        <v>0</v>
      </c>
      <c r="BW30" s="359">
        <f>'(5) Middle (M) details'!BV85</f>
        <v>86245.323882352939</v>
      </c>
      <c r="BX30" s="359">
        <f>'(5) Middle (M) details'!BW85</f>
        <v>0</v>
      </c>
      <c r="BY30" s="359">
        <f>'(5) Middle (M) details'!BX85</f>
        <v>0</v>
      </c>
      <c r="BZ30" s="359">
        <f>'(5) Middle (M) details'!BY85</f>
        <v>0</v>
      </c>
      <c r="CA30" s="359">
        <f>'(5) Middle (M) details'!BZ85</f>
        <v>0</v>
      </c>
      <c r="CB30" s="359">
        <f>'(5) Middle (M) details'!CA85</f>
        <v>0</v>
      </c>
      <c r="CC30" s="359">
        <f>'(5) Middle (M) details'!CB85</f>
        <v>0</v>
      </c>
      <c r="CD30" s="359">
        <f>'(5) Middle (M) details'!CC85</f>
        <v>0</v>
      </c>
      <c r="CE30" s="359">
        <f>'(5) Middle (M) details'!CD85</f>
        <v>0</v>
      </c>
      <c r="CF30" s="359">
        <f>'(5) Middle (M) details'!CE85</f>
        <v>0</v>
      </c>
      <c r="CG30" s="359">
        <f>'(5) Middle (M) details'!CF85</f>
        <v>0</v>
      </c>
      <c r="CH30" s="359">
        <f>'(5) Middle (M) details'!CG85</f>
        <v>0</v>
      </c>
      <c r="CI30" s="359">
        <f>'(5) Middle (M) details'!CH85</f>
        <v>0</v>
      </c>
      <c r="CJ30" s="359">
        <f>'(5) Middle (M) details'!CI85</f>
        <v>0</v>
      </c>
      <c r="CK30" s="359">
        <f>'(5) Middle (M) details'!CJ85</f>
        <v>0</v>
      </c>
      <c r="CL30" s="359">
        <f>'(5) Middle (M) details'!CK85</f>
        <v>0</v>
      </c>
      <c r="CM30" s="359">
        <f>'(5) Middle (M) details'!CL85</f>
        <v>0</v>
      </c>
      <c r="CN30" s="359">
        <f>'(5) Middle (M) details'!CM85</f>
        <v>0</v>
      </c>
      <c r="CO30" s="359">
        <f>'(5) Middle (M) details'!CN85</f>
        <v>0</v>
      </c>
      <c r="CP30" s="359">
        <f>'(5) Middle (M) details'!CO85</f>
        <v>0</v>
      </c>
      <c r="CQ30" s="359">
        <f>'(5) Middle (M) details'!CP85</f>
        <v>0</v>
      </c>
      <c r="CR30" s="359">
        <f>'(5) Middle (M) details'!CQ85</f>
        <v>0</v>
      </c>
      <c r="CS30" s="359">
        <f>'(5) Middle (M) details'!CR85</f>
        <v>0</v>
      </c>
      <c r="CT30" s="359">
        <f>'(5) Middle (M) details'!CS85</f>
        <v>0</v>
      </c>
      <c r="CU30" s="359">
        <f>'(5) Middle (M) details'!CT85</f>
        <v>15734.428198958056</v>
      </c>
      <c r="CV30" s="359">
        <f>'(5) Middle (M) details'!CU85</f>
        <v>0</v>
      </c>
      <c r="CW30" s="359">
        <f>'(5) Middle (M) details'!CV85</f>
        <v>0</v>
      </c>
      <c r="CX30" s="359">
        <f>'(5) Middle (M) details'!CW85</f>
        <v>0</v>
      </c>
      <c r="CY30" s="359">
        <f>'(5) Middle (M) details'!CX85</f>
        <v>0</v>
      </c>
      <c r="CZ30" s="359">
        <f>'(5) Middle (M) details'!CY85</f>
        <v>0</v>
      </c>
      <c r="DA30" s="359">
        <f>'(5) Middle (M) details'!CZ85</f>
        <v>0</v>
      </c>
      <c r="DB30" s="359">
        <f>'(5) Middle (M) details'!DA85</f>
        <v>0</v>
      </c>
      <c r="DC30" s="359">
        <f>'(5) Middle (M) details'!DB85</f>
        <v>0</v>
      </c>
      <c r="DD30" s="359">
        <f>'(5) Middle (M) details'!DC85</f>
        <v>0</v>
      </c>
      <c r="DE30" s="359">
        <f>'(5) Middle (M) details'!DD85</f>
        <v>18186.580278560679</v>
      </c>
      <c r="DF30" s="359">
        <f>'(5) Middle (M) details'!DE85</f>
        <v>367373.30772739841</v>
      </c>
      <c r="DG30" s="350"/>
      <c r="DH30" s="359">
        <f>'(5) Middle (M) details'!DG85</f>
        <v>0</v>
      </c>
      <c r="DI30" s="359">
        <f>'(5) Middle (M) details'!DH85</f>
        <v>0</v>
      </c>
      <c r="DJ30" s="359">
        <f>'(5) Middle (M) details'!DI85</f>
        <v>42830.785941176473</v>
      </c>
      <c r="DK30" s="359">
        <f>'(5) Middle (M) details'!DJ85</f>
        <v>0</v>
      </c>
      <c r="DL30" s="359">
        <f>'(5) Middle (M) details'!DK85</f>
        <v>42801.511941176475</v>
      </c>
      <c r="DM30" s="359">
        <f>'(5) Middle (M) details'!DL85</f>
        <v>43473.25294117647</v>
      </c>
      <c r="DN30" s="359">
        <f>'(5) Middle (M) details'!DM85</f>
        <v>0</v>
      </c>
      <c r="DO30" s="359">
        <f>'(5) Middle (M) details'!DN85</f>
        <v>0</v>
      </c>
      <c r="DP30" s="359">
        <f>'(5) Middle (M) details'!DO85</f>
        <v>0</v>
      </c>
      <c r="DQ30" s="359">
        <f>'(5) Middle (M) details'!DP85</f>
        <v>0</v>
      </c>
      <c r="DR30" s="359">
        <f>'(5) Middle (M) details'!DQ85</f>
        <v>0</v>
      </c>
      <c r="DS30" s="359">
        <f>'(5) Middle (M) details'!DR85</f>
        <v>0</v>
      </c>
      <c r="DT30" s="359">
        <f>'(5) Middle (M) details'!DS85</f>
        <v>42791.263941176469</v>
      </c>
      <c r="DU30" s="359">
        <f>'(5) Middle (M) details'!DT85</f>
        <v>0</v>
      </c>
      <c r="DV30" s="359">
        <f>'(5) Middle (M) details'!DU85</f>
        <v>0</v>
      </c>
      <c r="DW30" s="359">
        <f>'(5) Middle (M) details'!DV85</f>
        <v>43122.66194117647</v>
      </c>
      <c r="DX30" s="359">
        <f>'(5) Middle (M) details'!DW85</f>
        <v>0</v>
      </c>
      <c r="DY30" s="359">
        <f>'(5) Middle (M) details'!DX85</f>
        <v>0</v>
      </c>
      <c r="DZ30" s="359">
        <f>'(5) Middle (M) details'!DY85</f>
        <v>0</v>
      </c>
      <c r="EA30" s="359">
        <f>'(5) Middle (M) details'!DZ85</f>
        <v>0</v>
      </c>
      <c r="EB30" s="359">
        <f>'(5) Middle (M) details'!EA85</f>
        <v>0</v>
      </c>
      <c r="EC30" s="359">
        <f>'(5) Middle (M) details'!EB85</f>
        <v>0</v>
      </c>
      <c r="ED30" s="359">
        <f>'(5) Middle (M) details'!EC85</f>
        <v>0</v>
      </c>
      <c r="EE30" s="359">
        <f>'(5) Middle (M) details'!ED85</f>
        <v>0</v>
      </c>
      <c r="EF30" s="359">
        <f>'(5) Middle (M) details'!EE85</f>
        <v>0</v>
      </c>
      <c r="EG30" s="359">
        <f>'(5) Middle (M) details'!EF85</f>
        <v>0</v>
      </c>
      <c r="EH30" s="359">
        <f>'(5) Middle (M) details'!EG85</f>
        <v>0</v>
      </c>
      <c r="EI30" s="359">
        <f>'(5) Middle (M) details'!EH85</f>
        <v>0</v>
      </c>
      <c r="EJ30" s="359">
        <f>'(5) Middle (M) details'!EI85</f>
        <v>0</v>
      </c>
      <c r="EK30" s="359">
        <f>'(5) Middle (M) details'!EJ85</f>
        <v>0</v>
      </c>
      <c r="EL30" s="359">
        <f>'(5) Middle (M) details'!EK85</f>
        <v>0</v>
      </c>
      <c r="EM30" s="359">
        <f>'(5) Middle (M) details'!EL85</f>
        <v>0</v>
      </c>
      <c r="EN30" s="359">
        <f>'(5) Middle (M) details'!EM85</f>
        <v>0</v>
      </c>
      <c r="EO30" s="359">
        <f>'(5) Middle (M) details'!EN85</f>
        <v>0</v>
      </c>
      <c r="EP30" s="359">
        <f>'(5) Middle (M) details'!EO85</f>
        <v>0</v>
      </c>
      <c r="EQ30" s="359">
        <f>'(5) Middle (M) details'!EP85</f>
        <v>0</v>
      </c>
      <c r="ER30" s="359">
        <f>'(5) Middle (M) details'!EQ85</f>
        <v>0</v>
      </c>
      <c r="ES30" s="359">
        <f>'(5) Middle (M) details'!ER85</f>
        <v>0</v>
      </c>
      <c r="ET30" s="359">
        <f>'(5) Middle (M) details'!ES85</f>
        <v>0</v>
      </c>
      <c r="EU30" s="359">
        <f>'(5) Middle (M) details'!ET85</f>
        <v>42710.476941176472</v>
      </c>
      <c r="EV30" s="359">
        <f>'(5) Middle (M) details'!EU85</f>
        <v>0</v>
      </c>
      <c r="EW30" s="359">
        <f>'(5) Middle (M) details'!EV85</f>
        <v>0</v>
      </c>
      <c r="EX30" s="359">
        <f>'(5) Middle (M) details'!EW85</f>
        <v>0</v>
      </c>
      <c r="EY30" s="359">
        <f>'(5) Middle (M) details'!EX85</f>
        <v>0</v>
      </c>
      <c r="EZ30" s="359">
        <f>'(5) Middle (M) details'!EY85</f>
        <v>0</v>
      </c>
      <c r="FA30" s="359">
        <f>'(5) Middle (M) details'!EZ85</f>
        <v>0</v>
      </c>
      <c r="FB30" s="359">
        <f>'(5) Middle (M) details'!FA85</f>
        <v>0</v>
      </c>
      <c r="FC30" s="359">
        <f>'(5) Middle (M) details'!FB85</f>
        <v>0</v>
      </c>
      <c r="FD30" s="359">
        <f>'(5) Middle (M) details'!FC85</f>
        <v>0</v>
      </c>
      <c r="FE30" s="359">
        <f>'(5) Middle (M) details'!FD85</f>
        <v>43044.731941176469</v>
      </c>
      <c r="FF30" s="444">
        <f>'(5) Middle (M) details'!FE85</f>
        <v>42935.088865903002</v>
      </c>
    </row>
    <row r="31" spans="1:162">
      <c r="A31" s="69"/>
      <c r="B31" s="1" t="str">
        <f>'(5) Middle (M) details'!A86</f>
        <v>Estim. full income</v>
      </c>
      <c r="C31" s="1" t="str">
        <f>'(5) Middle (M) details'!B86</f>
        <v>10k-20k</v>
      </c>
      <c r="D31" s="37" t="str">
        <f>'(5) Middle (M) details'!C86</f>
        <v>Gov't admin</v>
      </c>
      <c r="E31" s="1">
        <f>'(5) Middle (M) details'!D86</f>
        <v>5</v>
      </c>
      <c r="F31" s="1">
        <f>'(5) Middle (M) details'!E86</f>
        <v>1</v>
      </c>
      <c r="G31" s="69" t="str">
        <f>'(5) Middle (M) details'!F86</f>
        <v>Nobility</v>
      </c>
      <c r="H31" s="359">
        <f>'(5) Middle (M) details'!G86</f>
        <v>0.49266908404407506</v>
      </c>
      <c r="I31" s="359">
        <f>'(5) Middle (M) details'!H86</f>
        <v>0.82220099425425164</v>
      </c>
      <c r="J31" s="359">
        <f>'(5) Middle (M) details'!I86</f>
        <v>0.91630488654186548</v>
      </c>
      <c r="K31" s="359">
        <f>'(5) Middle (M) details'!J86</f>
        <v>0.4760111931738904</v>
      </c>
      <c r="L31" s="359">
        <f>'(5) Middle (M) details'!K86</f>
        <v>0.63223929956073655</v>
      </c>
      <c r="M31" s="359">
        <f>'(5) Middle (M) details'!L86</f>
        <v>20.85138429937178</v>
      </c>
      <c r="N31" s="359">
        <f>'(5) Middle (M) details'!M86</f>
        <v>1.1394524829405832</v>
      </c>
      <c r="O31" s="359">
        <f>'(5) Middle (M) details'!N86</f>
        <v>1.389395708541755</v>
      </c>
      <c r="P31" s="359">
        <f>'(5) Middle (M) details'!O86</f>
        <v>0.79955799496524371</v>
      </c>
      <c r="Q31" s="359">
        <f>'(5) Middle (M) details'!P86</f>
        <v>1.6657394782413097</v>
      </c>
      <c r="R31" s="359">
        <f>'(5) Middle (M) details'!Q86</f>
        <v>1.1963059469929276</v>
      </c>
      <c r="S31" s="359">
        <f>'(5) Middle (M) details'!R86</f>
        <v>1.0670796562005125</v>
      </c>
      <c r="T31" s="359">
        <f>'(5) Middle (M) details'!S86</f>
        <v>1.2453673815445854</v>
      </c>
      <c r="U31" s="359">
        <f>'(5) Middle (M) details'!T86</f>
        <v>0.77215596303170453</v>
      </c>
      <c r="V31" s="359">
        <f>'(5) Middle (M) details'!U86</f>
        <v>1.0595834465137963</v>
      </c>
      <c r="W31" s="359">
        <f>'(5) Middle (M) details'!V86</f>
        <v>3.777823973312914</v>
      </c>
      <c r="X31" s="359">
        <f>'(5) Middle (M) details'!W86</f>
        <v>1.2991878310715888</v>
      </c>
      <c r="Y31" s="359">
        <f>'(5) Middle (M) details'!X86</f>
        <v>0.8501939180530963</v>
      </c>
      <c r="Z31" s="359">
        <f>'(5) Middle (M) details'!Y86</f>
        <v>1.0433139134142442</v>
      </c>
      <c r="AA31" s="359">
        <f>'(5) Middle (M) details'!Z86</f>
        <v>1.0416422159129139</v>
      </c>
      <c r="AB31" s="359">
        <f>'(5) Middle (M) details'!AA86</f>
        <v>1.1190197148435361</v>
      </c>
      <c r="AC31" s="359">
        <f>'(5) Middle (M) details'!AB86</f>
        <v>1.1185579748643508</v>
      </c>
      <c r="AD31" s="359">
        <f>'(5) Middle (M) details'!AC86</f>
        <v>1.1846219992780189</v>
      </c>
      <c r="AE31" s="359">
        <f>'(5) Middle (M) details'!AD86</f>
        <v>1.0522465214727412</v>
      </c>
      <c r="AF31" s="359">
        <f>'(5) Middle (M) details'!AE86</f>
        <v>0.84842575897209127</v>
      </c>
      <c r="AG31" s="359">
        <f>'(5) Middle (M) details'!AF86</f>
        <v>1.8356035934609911</v>
      </c>
      <c r="AH31" s="359">
        <f>'(5) Middle (M) details'!AG86</f>
        <v>1.1202681684604991</v>
      </c>
      <c r="AI31" s="359">
        <f>'(5) Middle (M) details'!AH86</f>
        <v>1.3191608709213685</v>
      </c>
      <c r="AJ31" s="359">
        <f>'(5) Middle (M) details'!AI86</f>
        <v>0.84262184421417041</v>
      </c>
      <c r="AK31" s="359">
        <f>'(5) Middle (M) details'!AJ86</f>
        <v>1.4061764892293236</v>
      </c>
      <c r="AL31" s="359">
        <f>'(5) Middle (M) details'!AK86</f>
        <v>1.5914764849430723</v>
      </c>
      <c r="AM31" s="359">
        <f>'(5) Middle (M) details'!AL86</f>
        <v>1.2404593305846958</v>
      </c>
      <c r="AN31" s="359">
        <f>'(5) Middle (M) details'!AM86</f>
        <v>0.75579828254630843</v>
      </c>
      <c r="AO31" s="359">
        <f>'(5) Middle (M) details'!AN86</f>
        <v>1.347677862250412</v>
      </c>
      <c r="AP31" s="359">
        <f>'(5) Middle (M) details'!AO86</f>
        <v>0.51883738539751867</v>
      </c>
      <c r="AQ31" s="359">
        <f>'(5) Middle (M) details'!AP86</f>
        <v>0.78711803681490289</v>
      </c>
      <c r="AR31" s="359">
        <f>'(5) Middle (M) details'!AQ86</f>
        <v>0.99126766504500174</v>
      </c>
      <c r="AS31" s="359">
        <f>'(5) Middle (M) details'!AR86</f>
        <v>0.70502091877915618</v>
      </c>
      <c r="AT31" s="359">
        <f>'(5) Middle (M) details'!AS86</f>
        <v>0.85382559109069422</v>
      </c>
      <c r="AU31" s="359">
        <f>'(5) Middle (M) details'!AT86</f>
        <v>1.0322657585137758</v>
      </c>
      <c r="AV31" s="359">
        <f>'(5) Middle (M) details'!AU86</f>
        <v>0.73846155217028386</v>
      </c>
      <c r="AW31" s="359">
        <f>'(5) Middle (M) details'!AV86</f>
        <v>1.1468289729840353</v>
      </c>
      <c r="AX31" s="359">
        <f>'(5) Middle (M) details'!AW86</f>
        <v>1.8019677263798071</v>
      </c>
      <c r="AY31" s="359">
        <f>'(5) Middle (M) details'!AX86</f>
        <v>1.1427101198409448</v>
      </c>
      <c r="AZ31" s="359">
        <f>'(5) Middle (M) details'!AY86</f>
        <v>0.80616616169520772</v>
      </c>
      <c r="BA31" s="359">
        <f>'(5) Middle (M) details'!AZ86</f>
        <v>0</v>
      </c>
      <c r="BB31" s="359">
        <f>'(5) Middle (M) details'!BA86</f>
        <v>1.6040595676511644</v>
      </c>
      <c r="BC31" s="359">
        <f>'(5) Middle (M) details'!BB86</f>
        <v>1.0378997316077165</v>
      </c>
      <c r="BD31" s="359">
        <f>'(5) Middle (M) details'!BC86</f>
        <v>1.0653747403099831</v>
      </c>
      <c r="BE31" s="359">
        <f>'(5) Middle (M) details'!BD86</f>
        <v>2.6374999801477874</v>
      </c>
      <c r="BF31" s="359">
        <f>'(5) Middle (M) details'!BE86</f>
        <v>76.189028472153339</v>
      </c>
      <c r="BG31" s="359"/>
      <c r="BH31" s="359">
        <f>'(5) Middle (M) details'!BG86</f>
        <v>9946.1779053226419</v>
      </c>
      <c r="BI31" s="359">
        <f>'(5) Middle (M) details'!BH86</f>
        <v>16522.360893264791</v>
      </c>
      <c r="BJ31" s="359">
        <f>'(5) Middle (M) details'!BI86</f>
        <v>18496.859452304812</v>
      </c>
      <c r="BK31" s="359">
        <f>'(5) Middle (M) details'!BJ86</f>
        <v>9628.7553982542413</v>
      </c>
      <c r="BL31" s="359">
        <f>'(5) Middle (M) details'!BK86</f>
        <v>12744.101342375861</v>
      </c>
      <c r="BM31" s="359">
        <f>'(5) Middle (M) details'!BL86</f>
        <v>434309.85677599738</v>
      </c>
      <c r="BN31" s="359">
        <f>'(5) Middle (M) details'!BM86</f>
        <v>22937.053215333883</v>
      </c>
      <c r="BO31" s="359">
        <f>'(5) Middle (M) details'!BN86</f>
        <v>27873.264838849256</v>
      </c>
      <c r="BP31" s="359">
        <f>'(5) Middle (M) details'!BO86</f>
        <v>16369.374869247671</v>
      </c>
      <c r="BQ31" s="359">
        <f>'(5) Middle (M) details'!BP86</f>
        <v>33778.814718746944</v>
      </c>
      <c r="BR31" s="359">
        <f>'(5) Middle (M) details'!BQ86</f>
        <v>24112.910227603057</v>
      </c>
      <c r="BS31" s="359">
        <f>'(5) Middle (M) details'!BR86</f>
        <v>21537.114198259718</v>
      </c>
      <c r="BT31" s="359">
        <f>'(5) Middle (M) details'!BS86</f>
        <v>25090.213721441854</v>
      </c>
      <c r="BU31" s="359">
        <f>'(5) Middle (M) details'!BT86</f>
        <v>15547.792772799181</v>
      </c>
      <c r="BV31" s="359">
        <f>'(5) Middle (M) details'!BU86</f>
        <v>21311.719803126161</v>
      </c>
      <c r="BW31" s="359">
        <f>'(5) Middle (M) details'!BV86</f>
        <v>77363.167357866172</v>
      </c>
      <c r="BX31" s="359">
        <f>'(5) Middle (M) details'!BW86</f>
        <v>26063.565813713074</v>
      </c>
      <c r="BY31" s="359">
        <f>'(5) Middle (M) details'!BX86</f>
        <v>17089.600067894771</v>
      </c>
      <c r="BZ31" s="359">
        <f>'(5) Middle (M) details'!BY86</f>
        <v>21089.65184445745</v>
      </c>
      <c r="CA31" s="359">
        <f>'(5) Middle (M) details'!BZ86</f>
        <v>20973.021303383055</v>
      </c>
      <c r="CB31" s="359">
        <f>'(5) Middle (M) details'!CA86</f>
        <v>22404.956851806361</v>
      </c>
      <c r="CC31" s="359">
        <f>'(5) Middle (M) details'!CB86</f>
        <v>22421.315709044968</v>
      </c>
      <c r="CD31" s="359">
        <f>'(5) Middle (M) details'!CC86</f>
        <v>24103.29066377721</v>
      </c>
      <c r="CE31" s="359">
        <f>'(5) Middle (M) details'!CD86</f>
        <v>21043.499442072494</v>
      </c>
      <c r="CF31" s="359">
        <f>'(5) Middle (M) details'!CE86</f>
        <v>17004.20680900741</v>
      </c>
      <c r="CG31" s="359">
        <f>'(5) Middle (M) details'!CF86</f>
        <v>36977.096434469764</v>
      </c>
      <c r="CH31" s="359">
        <f>'(5) Middle (M) details'!CG86</f>
        <v>22481.474460850557</v>
      </c>
      <c r="CI31" s="359">
        <f>'(5) Middle (M) details'!CH86</f>
        <v>26411.61903708546</v>
      </c>
      <c r="CJ31" s="359">
        <f>'(5) Middle (M) details'!CI86</f>
        <v>17197.052420492819</v>
      </c>
      <c r="CK31" s="359">
        <f>'(5) Middle (M) details'!CJ86</f>
        <v>28260.111797706384</v>
      </c>
      <c r="CL31" s="359">
        <f>'(5) Middle (M) details'!CK86</f>
        <v>32228.751677785316</v>
      </c>
      <c r="CM31" s="359">
        <f>'(5) Middle (M) details'!CL86</f>
        <v>24821.566475842788</v>
      </c>
      <c r="CN31" s="359">
        <f>'(5) Middle (M) details'!CM86</f>
        <v>15359.696285641165</v>
      </c>
      <c r="CO31" s="359">
        <f>'(5) Middle (M) details'!CN86</f>
        <v>27528.673468959114</v>
      </c>
      <c r="CP31" s="359">
        <f>'(5) Middle (M) details'!CO86</f>
        <v>10552.408958485636</v>
      </c>
      <c r="CQ31" s="359">
        <f>'(5) Middle (M) details'!CP86</f>
        <v>15943.974775265711</v>
      </c>
      <c r="CR31" s="359">
        <f>'(5) Middle (M) details'!CQ86</f>
        <v>19909.561552998362</v>
      </c>
      <c r="CS31" s="359">
        <f>'(5) Middle (M) details'!CR86</f>
        <v>14216.289314090618</v>
      </c>
      <c r="CT31" s="359">
        <f>'(5) Middle (M) details'!CS86</f>
        <v>17374.48249315501</v>
      </c>
      <c r="CU31" s="359">
        <f>'(5) Middle (M) details'!CT86</f>
        <v>20713.496390223143</v>
      </c>
      <c r="CV31" s="359">
        <f>'(5) Middle (M) details'!CU86</f>
        <v>14857.706169613879</v>
      </c>
      <c r="CW31" s="359">
        <f>'(5) Middle (M) details'!CV86</f>
        <v>23048.693534068592</v>
      </c>
      <c r="CX31" s="359">
        <f>'(5) Middle (M) details'!CW86</f>
        <v>36105.396761023942</v>
      </c>
      <c r="CY31" s="359">
        <f>'(5) Middle (M) details'!CX86</f>
        <v>22797.935424241161</v>
      </c>
      <c r="CZ31" s="359">
        <f>'(5) Middle (M) details'!CY86</f>
        <v>16269.005572994816</v>
      </c>
      <c r="DA31" s="359">
        <f>'(5) Middle (M) details'!CZ86</f>
        <v>0</v>
      </c>
      <c r="DB31" s="359">
        <f>'(5) Middle (M) details'!DA86</f>
        <v>32768.883874354411</v>
      </c>
      <c r="DC31" s="359">
        <f>'(5) Middle (M) details'!DB86</f>
        <v>21289.056854787323</v>
      </c>
      <c r="DD31" s="359">
        <f>'(5) Middle (M) details'!DC86</f>
        <v>21798.025366614445</v>
      </c>
      <c r="DE31" s="359">
        <f>'(5) Middle (M) details'!DD86</f>
        <v>53805.8042026701</v>
      </c>
      <c r="DF31" s="359">
        <f>'(5) Middle (M) details'!DE86</f>
        <v>1552479.4092993701</v>
      </c>
      <c r="DG31" s="350"/>
      <c r="DH31" s="359">
        <f>'(5) Middle (M) details'!DG86</f>
        <v>20188.35406451613</v>
      </c>
      <c r="DI31" s="359">
        <f>'(5) Middle (M) details'!DH86</f>
        <v>20095.28206451613</v>
      </c>
      <c r="DJ31" s="359">
        <f>'(5) Middle (M) details'!DI86</f>
        <v>20186.359064516131</v>
      </c>
      <c r="DK31" s="359">
        <f>'(5) Middle (M) details'!DJ86</f>
        <v>20228.002064516131</v>
      </c>
      <c r="DL31" s="359">
        <f>'(5) Middle (M) details'!DK86</f>
        <v>20157.08506451613</v>
      </c>
      <c r="DM31" s="359">
        <f>'(5) Middle (M) details'!DL86</f>
        <v>20828.826064516132</v>
      </c>
      <c r="DN31" s="359">
        <f>'(5) Middle (M) details'!DM86</f>
        <v>20129.89006451613</v>
      </c>
      <c r="DO31" s="359">
        <f>'(5) Middle (M) details'!DN86</f>
        <v>20061.430064516131</v>
      </c>
      <c r="DP31" s="359">
        <f>'(5) Middle (M) details'!DO86</f>
        <v>20473.03006451613</v>
      </c>
      <c r="DQ31" s="359">
        <f>'(5) Middle (M) details'!DP86</f>
        <v>20278.570064516131</v>
      </c>
      <c r="DR31" s="359">
        <f>'(5) Middle (M) details'!DQ86</f>
        <v>20156.14006451613</v>
      </c>
      <c r="DS31" s="359">
        <f>'(5) Middle (M) details'!DR86</f>
        <v>20183.23006451613</v>
      </c>
      <c r="DT31" s="359">
        <f>'(5) Middle (M) details'!DS86</f>
        <v>20146.83706451613</v>
      </c>
      <c r="DU31" s="359">
        <f>'(5) Middle (M) details'!DT86</f>
        <v>20135.560064516128</v>
      </c>
      <c r="DV31" s="359">
        <f>'(5) Middle (M) details'!DU86</f>
        <v>20113.30006451613</v>
      </c>
      <c r="DW31" s="359">
        <f>'(5) Middle (M) details'!DV86</f>
        <v>20478.235064516131</v>
      </c>
      <c r="DX31" s="359">
        <f>'(5) Middle (M) details'!DW86</f>
        <v>20061.430064516131</v>
      </c>
      <c r="DY31" s="359">
        <f>'(5) Middle (M) details'!DX86</f>
        <v>20100.826064516132</v>
      </c>
      <c r="DZ31" s="359">
        <f>'(5) Middle (M) details'!DY86</f>
        <v>20214.100064516129</v>
      </c>
      <c r="EA31" s="359">
        <f>'(5) Middle (M) details'!DZ86</f>
        <v>20134.573064516131</v>
      </c>
      <c r="EB31" s="359">
        <f>'(5) Middle (M) details'!EA86</f>
        <v>20021.950064516132</v>
      </c>
      <c r="EC31" s="359">
        <f>'(5) Middle (M) details'!EB86</f>
        <v>20044.840064516131</v>
      </c>
      <c r="ED31" s="359">
        <f>'(5) Middle (M) details'!EC86</f>
        <v>20346.820064516131</v>
      </c>
      <c r="EE31" s="359">
        <f>'(5) Middle (M) details'!ED86</f>
        <v>19998.64006451613</v>
      </c>
      <c r="EF31" s="359">
        <f>'(5) Middle (M) details'!EE86</f>
        <v>20042.06806451613</v>
      </c>
      <c r="EG31" s="359">
        <f>'(5) Middle (M) details'!EF86</f>
        <v>20144.380064516132</v>
      </c>
      <c r="EH31" s="359">
        <f>'(5) Middle (M) details'!EG86</f>
        <v>20067.940064516129</v>
      </c>
      <c r="EI31" s="359">
        <f>'(5) Middle (M) details'!EH86</f>
        <v>20021.53006451613</v>
      </c>
      <c r="EJ31" s="359">
        <f>'(5) Middle (M) details'!EI86</f>
        <v>20408.98006451613</v>
      </c>
      <c r="EK31" s="359">
        <f>'(5) Middle (M) details'!EJ86</f>
        <v>20097.130064516132</v>
      </c>
      <c r="EL31" s="359">
        <f>'(5) Middle (M) details'!EK86</f>
        <v>20250.850064516129</v>
      </c>
      <c r="EM31" s="359">
        <f>'(5) Middle (M) details'!EL86</f>
        <v>20009.98006451613</v>
      </c>
      <c r="EN31" s="359">
        <f>'(5) Middle (M) details'!EM86</f>
        <v>20322.481064516131</v>
      </c>
      <c r="EO31" s="359">
        <f>'(5) Middle (M) details'!EN86</f>
        <v>20426.74606451613</v>
      </c>
      <c r="EP31" s="359">
        <f>'(5) Middle (M) details'!EO86</f>
        <v>20338.56706451613</v>
      </c>
      <c r="EQ31" s="359">
        <f>'(5) Middle (M) details'!EP86</f>
        <v>20256.142064516131</v>
      </c>
      <c r="ER31" s="359">
        <f>'(5) Middle (M) details'!EQ86</f>
        <v>20084.950064516132</v>
      </c>
      <c r="ES31" s="359">
        <f>'(5) Middle (M) details'!ER86</f>
        <v>20164.35106451613</v>
      </c>
      <c r="ET31" s="359">
        <f>'(5) Middle (M) details'!ES86</f>
        <v>20348.983064516131</v>
      </c>
      <c r="EU31" s="359">
        <f>'(5) Middle (M) details'!ET86</f>
        <v>20066.05006451613</v>
      </c>
      <c r="EV31" s="359">
        <f>'(5) Middle (M) details'!EU86</f>
        <v>20119.810064516128</v>
      </c>
      <c r="EW31" s="359">
        <f>'(5) Middle (M) details'!EV86</f>
        <v>20097.760064516129</v>
      </c>
      <c r="EX31" s="359">
        <f>'(5) Middle (M) details'!EW86</f>
        <v>20036.650064516129</v>
      </c>
      <c r="EY31" s="359">
        <f>'(5) Middle (M) details'!EX86</f>
        <v>19950.760064516129</v>
      </c>
      <c r="EZ31" s="359">
        <f>'(5) Middle (M) details'!EY86</f>
        <v>20180.71006451613</v>
      </c>
      <c r="FA31" s="359">
        <f>'(5) Middle (M) details'!EZ86</f>
        <v>20233.840064516131</v>
      </c>
      <c r="FB31" s="359">
        <f>'(5) Middle (M) details'!FA86</f>
        <v>20428.720064516128</v>
      </c>
      <c r="FC31" s="359">
        <f>'(5) Middle (M) details'!FB86</f>
        <v>20511.670064516129</v>
      </c>
      <c r="FD31" s="359">
        <f>'(5) Middle (M) details'!FC86</f>
        <v>20460.430064516131</v>
      </c>
      <c r="FE31" s="359">
        <f>'(5) Middle (M) details'!FD86</f>
        <v>20400.305064516131</v>
      </c>
      <c r="FF31" s="444">
        <f>'(5) Middle (M) details'!FE86</f>
        <v>20290.661989242657</v>
      </c>
    </row>
    <row r="32" spans="1:162">
      <c r="A32" s="69"/>
      <c r="B32" s="1" t="str">
        <f>'(5) Middle (M) details'!A87</f>
        <v>Estim. full income</v>
      </c>
      <c r="C32" s="1" t="str">
        <f>'(5) Middle (M) details'!B87</f>
        <v>5k-10k</v>
      </c>
      <c r="D32" s="37" t="str">
        <f>'(5) Middle (M) details'!C87</f>
        <v>Gov't admin</v>
      </c>
      <c r="E32" s="1">
        <f>'(5) Middle (M) details'!D87</f>
        <v>5</v>
      </c>
      <c r="F32" s="1">
        <f>'(5) Middle (M) details'!E87</f>
        <v>1</v>
      </c>
      <c r="G32" s="69" t="str">
        <f>'(5) Middle (M) details'!F87</f>
        <v>Nobility</v>
      </c>
      <c r="H32" s="359">
        <f>'(5) Middle (M) details'!G87</f>
        <v>1.3267407650077361</v>
      </c>
      <c r="I32" s="359">
        <f>'(5) Middle (M) details'!H87</f>
        <v>2.199729527562293</v>
      </c>
      <c r="J32" s="359">
        <f>'(5) Middle (M) details'!I87</f>
        <v>2.4699496389380329</v>
      </c>
      <c r="K32" s="359">
        <f>'(5) Middle (M) details'!J87</f>
        <v>1.3476689160349444</v>
      </c>
      <c r="L32" s="359">
        <f>'(5) Middle (M) details'!K87</f>
        <v>1.8556333904832438</v>
      </c>
      <c r="M32" s="359">
        <f>'(5) Middle (M) details'!L87</f>
        <v>66.143391981796896</v>
      </c>
      <c r="N32" s="359">
        <f>'(5) Middle (M) details'!M87</f>
        <v>2.6742411416257612</v>
      </c>
      <c r="O32" s="359">
        <f>'(5) Middle (M) details'!N87</f>
        <v>3.4339892263867688</v>
      </c>
      <c r="P32" s="359">
        <f>'(5) Middle (M) details'!O87</f>
        <v>1.6055648677882275</v>
      </c>
      <c r="Q32" s="359">
        <f>'(5) Middle (M) details'!P87</f>
        <v>3.8734974517512106</v>
      </c>
      <c r="R32" s="359">
        <f>'(5) Middle (M) details'!Q87</f>
        <v>2.7559239033965968</v>
      </c>
      <c r="S32" s="359">
        <f>'(5) Middle (M) details'!R87</f>
        <v>2.8350600136338171</v>
      </c>
      <c r="T32" s="359">
        <f>'(5) Middle (M) details'!S87</f>
        <v>3.0885588196784983</v>
      </c>
      <c r="U32" s="359">
        <f>'(5) Middle (M) details'!T87</f>
        <v>2.0742426606677076</v>
      </c>
      <c r="V32" s="359">
        <f>'(5) Middle (M) details'!U87</f>
        <v>2.7227377315974217</v>
      </c>
      <c r="W32" s="359">
        <f>'(5) Middle (M) details'!V87</f>
        <v>12.847102474306769</v>
      </c>
      <c r="X32" s="359">
        <f>'(5) Middle (M) details'!W87</f>
        <v>3.1296254537255415</v>
      </c>
      <c r="Y32" s="359">
        <f>'(5) Middle (M) details'!X87</f>
        <v>2.3995383846470673</v>
      </c>
      <c r="Z32" s="359">
        <f>'(5) Middle (M) details'!Y87</f>
        <v>2.7498226457762205</v>
      </c>
      <c r="AA32" s="359">
        <f>'(5) Middle (M) details'!Z87</f>
        <v>2.8486135238984511</v>
      </c>
      <c r="AB32" s="359">
        <f>'(5) Middle (M) details'!AA87</f>
        <v>2.8999637171560502</v>
      </c>
      <c r="AC32" s="359">
        <f>'(5) Middle (M) details'!AB87</f>
        <v>3.0696991615372666</v>
      </c>
      <c r="AD32" s="359">
        <f>'(5) Middle (M) details'!AC87</f>
        <v>3.3159061471220639</v>
      </c>
      <c r="AE32" s="359">
        <f>'(5) Middle (M) details'!AD87</f>
        <v>2.8576067992055108</v>
      </c>
      <c r="AF32" s="359">
        <f>'(5) Middle (M) details'!AE87</f>
        <v>2.1849741974687289</v>
      </c>
      <c r="AG32" s="359">
        <f>'(5) Middle (M) details'!AF87</f>
        <v>4.9600544541298506</v>
      </c>
      <c r="AH32" s="359">
        <f>'(5) Middle (M) details'!AG87</f>
        <v>2.8371180256456947</v>
      </c>
      <c r="AI32" s="359">
        <f>'(5) Middle (M) details'!AH87</f>
        <v>3.4582674749558859</v>
      </c>
      <c r="AJ32" s="359">
        <f>'(5) Middle (M) details'!AI87</f>
        <v>2.2716496668452097</v>
      </c>
      <c r="AK32" s="359">
        <f>'(5) Middle (M) details'!AJ87</f>
        <v>3.9230835478191115</v>
      </c>
      <c r="AL32" s="359">
        <f>'(5) Middle (M) details'!AK87</f>
        <v>4.3871449613590432</v>
      </c>
      <c r="AM32" s="359">
        <f>'(5) Middle (M) details'!AL87</f>
        <v>3.3983143193501473</v>
      </c>
      <c r="AN32" s="359">
        <f>'(5) Middle (M) details'!AM87</f>
        <v>2.5702145082378172</v>
      </c>
      <c r="AO32" s="359">
        <f>'(5) Middle (M) details'!AN87</f>
        <v>4.5829969106534767</v>
      </c>
      <c r="AP32" s="359">
        <f>'(5) Middle (M) details'!AO87</f>
        <v>1.7643905869595198</v>
      </c>
      <c r="AQ32" s="359">
        <f>'(5) Middle (M) details'!AP87</f>
        <v>2.1583645496134731</v>
      </c>
      <c r="AR32" s="359">
        <f>'(5) Middle (M) details'!AQ87</f>
        <v>2.7802264865008972</v>
      </c>
      <c r="AS32" s="359">
        <f>'(5) Middle (M) details'!AR87</f>
        <v>1.8251791307708241</v>
      </c>
      <c r="AT32" s="359">
        <f>'(5) Middle (M) details'!AS87</f>
        <v>4.5928696335139652</v>
      </c>
      <c r="AU32" s="359">
        <f>'(5) Middle (M) details'!AT87</f>
        <v>1.6673713304587785</v>
      </c>
      <c r="AV32" s="359">
        <f>'(5) Middle (M) details'!AU87</f>
        <v>2.0551942679578099</v>
      </c>
      <c r="AW32" s="359">
        <f>'(5) Middle (M) details'!AV87</f>
        <v>1.9709755205162534</v>
      </c>
      <c r="AX32" s="359">
        <f>'(5) Middle (M) details'!AW87</f>
        <v>4.6158023894129379</v>
      </c>
      <c r="AY32" s="359">
        <f>'(5) Middle (M) details'!AX87</f>
        <v>2.1394557708503448</v>
      </c>
      <c r="AZ32" s="359">
        <f>'(5) Middle (M) details'!AY87</f>
        <v>2.741498641487667</v>
      </c>
      <c r="BA32" s="359">
        <f>'(5) Middle (M) details'!AZ87</f>
        <v>0</v>
      </c>
      <c r="BB32" s="359">
        <f>'(5) Middle (M) details'!BA87</f>
        <v>4.2687869321402703</v>
      </c>
      <c r="BC32" s="359">
        <f>'(5) Middle (M) details'!BB87</f>
        <v>2.7077619409700757</v>
      </c>
      <c r="BD32" s="359">
        <f>'(5) Middle (M) details'!BC87</f>
        <v>2.7372946357342731</v>
      </c>
      <c r="BE32" s="359">
        <f>'(5) Middle (M) details'!BD87</f>
        <v>4.6593824983146792</v>
      </c>
      <c r="BF32" s="359">
        <f>'(5) Middle (M) details'!BE87</f>
        <v>213.78318072539085</v>
      </c>
      <c r="BG32" s="359"/>
      <c r="BH32" s="359">
        <f>'(5) Middle (M) details'!BG87</f>
        <v>13401.161733165052</v>
      </c>
      <c r="BI32" s="359">
        <f>'(5) Middle (M) details'!BH87</f>
        <v>22014.325647288886</v>
      </c>
      <c r="BJ32" s="359">
        <f>'(5) Middle (M) details'!BI87</f>
        <v>24943.574416480384</v>
      </c>
      <c r="BK32" s="359">
        <f>'(5) Middle (M) details'!BJ87</f>
        <v>13665.985471862467</v>
      </c>
      <c r="BL32" s="359">
        <f>'(5) Middle (M) details'!BK87</f>
        <v>18685.383984365635</v>
      </c>
      <c r="BM32" s="359">
        <f>'(5) Middle (M) details'!BL87</f>
        <v>710465.09226101683</v>
      </c>
      <c r="BN32" s="359">
        <f>'(5) Middle (M) details'!BM87</f>
        <v>26855.665608433555</v>
      </c>
      <c r="BO32" s="359">
        <f>'(5) Middle (M) details'!BN87</f>
        <v>34250.230907673867</v>
      </c>
      <c r="BP32" s="359">
        <f>'(5) Middle (M) details'!BO87</f>
        <v>16674.577926693266</v>
      </c>
      <c r="BQ32" s="359">
        <f>'(5) Middle (M) details'!BP87</f>
        <v>39474.928851346929</v>
      </c>
      <c r="BR32" s="359">
        <f>'(5) Middle (M) details'!BQ87</f>
        <v>27748.295496005358</v>
      </c>
      <c r="BS32" s="359">
        <f>'(5) Middle (M) details'!BR87</f>
        <v>28621.887113671448</v>
      </c>
      <c r="BT32" s="359">
        <f>'(5) Middle (M) details'!BS87</f>
        <v>31068.730561311244</v>
      </c>
      <c r="BU32" s="359">
        <f>'(5) Middle (M) details'!BT87</f>
        <v>20842.031801160028</v>
      </c>
      <c r="BV32" s="359">
        <f>'(5) Middle (M) details'!BU87</f>
        <v>27297.515121215918</v>
      </c>
      <c r="BW32" s="359">
        <f>'(5) Middle (M) details'!BV87</f>
        <v>133490.32382776256</v>
      </c>
      <c r="BX32" s="359">
        <f>'(5) Middle (M) details'!BW87</f>
        <v>31214.540110080292</v>
      </c>
      <c r="BY32" s="359">
        <f>'(5) Middle (M) details'!BX87</f>
        <v>24027.264185077103</v>
      </c>
      <c r="BZ32" s="359">
        <f>'(5) Middle (M) details'!BY87</f>
        <v>27846.244093895897</v>
      </c>
      <c r="CA32" s="359">
        <f>'(5) Middle (M) details'!BZ87</f>
        <v>28620.114163887265</v>
      </c>
      <c r="CB32" s="359">
        <f>'(5) Middle (M) details'!CA87</f>
        <v>28809.428637918314</v>
      </c>
      <c r="CC32" s="359">
        <f>'(5) Middle (M) details'!CB87</f>
        <v>30565.915552807837</v>
      </c>
      <c r="CD32" s="359">
        <f>'(5) Middle (M) details'!CC87</f>
        <v>34018.809716028722</v>
      </c>
      <c r="CE32" s="359">
        <f>'(5) Middle (M) details'!CD87</f>
        <v>28322.026832907432</v>
      </c>
      <c r="CF32" s="359">
        <f>'(5) Middle (M) details'!CE87</f>
        <v>21750.3868932031</v>
      </c>
      <c r="CG32" s="359">
        <f>'(5) Middle (M) details'!CF87</f>
        <v>49882.47418453257</v>
      </c>
      <c r="CH32" s="359">
        <f>'(5) Middle (M) details'!CG87</f>
        <v>28315.572827844378</v>
      </c>
      <c r="CI32" s="359">
        <f>'(5) Middle (M) details'!CH87</f>
        <v>34354.394616768885</v>
      </c>
      <c r="CJ32" s="359">
        <f>'(5) Middle (M) details'!CI87</f>
        <v>23446.695805173258</v>
      </c>
      <c r="CK32" s="359">
        <f>'(5) Middle (M) details'!CJ87</f>
        <v>39268.457966521673</v>
      </c>
      <c r="CL32" s="359">
        <f>'(5) Middle (M) details'!CK87</f>
        <v>44587.914388189522</v>
      </c>
      <c r="CM32" s="359">
        <f>'(5) Middle (M) details'!CL87</f>
        <v>33719.570036334895</v>
      </c>
      <c r="CN32" s="359">
        <f>'(5) Middle (M) details'!CM87</f>
        <v>26305.993925880895</v>
      </c>
      <c r="CO32" s="359">
        <f>'(5) Middle (M) details'!CN87</f>
        <v>47384.549293415766</v>
      </c>
      <c r="CP32" s="359">
        <f>'(5) Middle (M) details'!CO87</f>
        <v>18086.815598136262</v>
      </c>
      <c r="CQ32" s="359">
        <f>'(5) Middle (M) details'!CP87</f>
        <v>21947.550140357456</v>
      </c>
      <c r="CR32" s="359">
        <f>'(5) Middle (M) details'!CQ87</f>
        <v>27795.064161400769</v>
      </c>
      <c r="CS32" s="359">
        <f>'(5) Middle (M) details'!CR87</f>
        <v>18391.985196404836</v>
      </c>
      <c r="CT32" s="359">
        <f>'(5) Middle (M) details'!CS87</f>
        <v>47129.470087835034</v>
      </c>
      <c r="CU32" s="359">
        <f>'(5) Middle (M) details'!CT87</f>
        <v>16637.881544468502</v>
      </c>
      <c r="CV32" s="359">
        <f>'(5) Middle (M) details'!CU87</f>
        <v>20618.263859954179</v>
      </c>
      <c r="CW32" s="359">
        <f>'(5) Middle (M) details'!CV87</f>
        <v>19729.898633817298</v>
      </c>
      <c r="CX32" s="359">
        <f>'(5) Middle (M) details'!CW87</f>
        <v>45923.125848317301</v>
      </c>
      <c r="CY32" s="359">
        <f>'(5) Middle (M) details'!CX87</f>
        <v>21101.923012030886</v>
      </c>
      <c r="CZ32" s="359">
        <f>'(5) Middle (M) details'!CY87</f>
        <v>27670.411925139855</v>
      </c>
      <c r="DA32" s="359">
        <f>'(5) Middle (M) details'!CZ87</f>
        <v>0</v>
      </c>
      <c r="DB32" s="359">
        <f>'(5) Middle (M) details'!DA87</f>
        <v>44144.294174336792</v>
      </c>
      <c r="DC32" s="359">
        <f>'(5) Middle (M) details'!DB87</f>
        <v>28226.06256255311</v>
      </c>
      <c r="DD32" s="359">
        <f>'(5) Middle (M) details'!DC87</f>
        <v>28393.65623577197</v>
      </c>
      <c r="DE32" s="359">
        <f>'(5) Middle (M) details'!DD87</f>
        <v>48051.116889318226</v>
      </c>
      <c r="DF32" s="359">
        <f>'(5) Middle (M) details'!DE87</f>
        <v>2205787.5838297638</v>
      </c>
      <c r="DG32" s="350"/>
      <c r="DH32" s="359">
        <f>'(5) Middle (M) details'!DG87</f>
        <v>10100.814029850746</v>
      </c>
      <c r="DI32" s="359">
        <f>'(5) Middle (M) details'!DH87</f>
        <v>10007.742029850746</v>
      </c>
      <c r="DJ32" s="359">
        <f>'(5) Middle (M) details'!DI87</f>
        <v>10098.819029850745</v>
      </c>
      <c r="DK32" s="359">
        <f>'(5) Middle (M) details'!DJ87</f>
        <v>10140.462029850745</v>
      </c>
      <c r="DL32" s="359">
        <f>'(5) Middle (M) details'!DK87</f>
        <v>10069.545029850746</v>
      </c>
      <c r="DM32" s="359">
        <f>'(5) Middle (M) details'!DL87</f>
        <v>10741.286029850746</v>
      </c>
      <c r="DN32" s="359">
        <f>'(5) Middle (M) details'!DM87</f>
        <v>10042.350029850746</v>
      </c>
      <c r="DO32" s="359">
        <f>'(5) Middle (M) details'!DN87</f>
        <v>9973.8900298507451</v>
      </c>
      <c r="DP32" s="359">
        <f>'(5) Middle (M) details'!DO87</f>
        <v>10385.490029850745</v>
      </c>
      <c r="DQ32" s="359">
        <f>'(5) Middle (M) details'!DP87</f>
        <v>10191.030029850746</v>
      </c>
      <c r="DR32" s="359">
        <f>'(5) Middle (M) details'!DQ87</f>
        <v>10068.600029850746</v>
      </c>
      <c r="DS32" s="359">
        <f>'(5) Middle (M) details'!DR87</f>
        <v>10095.690029850746</v>
      </c>
      <c r="DT32" s="359">
        <f>'(5) Middle (M) details'!DS87</f>
        <v>10059.297029850746</v>
      </c>
      <c r="DU32" s="359">
        <f>'(5) Middle (M) details'!DT87</f>
        <v>10048.020029850746</v>
      </c>
      <c r="DV32" s="359">
        <f>'(5) Middle (M) details'!DU87</f>
        <v>10025.760029850746</v>
      </c>
      <c r="DW32" s="359">
        <f>'(5) Middle (M) details'!DV87</f>
        <v>10390.695029850745</v>
      </c>
      <c r="DX32" s="359">
        <f>'(5) Middle (M) details'!DW87</f>
        <v>9973.8900298507451</v>
      </c>
      <c r="DY32" s="359">
        <f>'(5) Middle (M) details'!DX87</f>
        <v>10013.286029850746</v>
      </c>
      <c r="DZ32" s="359">
        <f>'(5) Middle (M) details'!DY87</f>
        <v>10126.560029850745</v>
      </c>
      <c r="EA32" s="359">
        <f>'(5) Middle (M) details'!DZ87</f>
        <v>10047.033029850745</v>
      </c>
      <c r="EB32" s="359">
        <f>'(5) Middle (M) details'!EA87</f>
        <v>9934.4100298507456</v>
      </c>
      <c r="EC32" s="359">
        <f>'(5) Middle (M) details'!EB87</f>
        <v>9957.3000298507468</v>
      </c>
      <c r="ED32" s="359">
        <f>'(5) Middle (M) details'!EC87</f>
        <v>10259.280029850746</v>
      </c>
      <c r="EE32" s="359">
        <f>'(5) Middle (M) details'!ED87</f>
        <v>9911.1000298507461</v>
      </c>
      <c r="EF32" s="359">
        <f>'(5) Middle (M) details'!EE87</f>
        <v>9954.528029850746</v>
      </c>
      <c r="EG32" s="359">
        <f>'(5) Middle (M) details'!EF87</f>
        <v>10056.840029850746</v>
      </c>
      <c r="EH32" s="359">
        <f>'(5) Middle (M) details'!EG87</f>
        <v>9980.4000298507453</v>
      </c>
      <c r="EI32" s="359">
        <f>'(5) Middle (M) details'!EH87</f>
        <v>9933.9900298507455</v>
      </c>
      <c r="EJ32" s="359">
        <f>'(5) Middle (M) details'!EI87</f>
        <v>10321.440029850746</v>
      </c>
      <c r="EK32" s="359">
        <f>'(5) Middle (M) details'!EJ87</f>
        <v>10009.590029850746</v>
      </c>
      <c r="EL32" s="359">
        <f>'(5) Middle (M) details'!EK87</f>
        <v>10163.310029850745</v>
      </c>
      <c r="EM32" s="359">
        <f>'(5) Middle (M) details'!EL87</f>
        <v>9922.4400298507462</v>
      </c>
      <c r="EN32" s="359">
        <f>'(5) Middle (M) details'!EM87</f>
        <v>10234.941029850746</v>
      </c>
      <c r="EO32" s="359">
        <f>'(5) Middle (M) details'!EN87</f>
        <v>10339.206029850746</v>
      </c>
      <c r="EP32" s="359">
        <f>'(5) Middle (M) details'!EO87</f>
        <v>10251.027029850746</v>
      </c>
      <c r="EQ32" s="359">
        <f>'(5) Middle (M) details'!EP87</f>
        <v>10168.602029850746</v>
      </c>
      <c r="ER32" s="359">
        <f>'(5) Middle (M) details'!EQ87</f>
        <v>9997.4100298507456</v>
      </c>
      <c r="ES32" s="359">
        <f>'(5) Middle (M) details'!ER87</f>
        <v>10076.811029850745</v>
      </c>
      <c r="ET32" s="359">
        <f>'(5) Middle (M) details'!ES87</f>
        <v>10261.443029850747</v>
      </c>
      <c r="EU32" s="359">
        <f>'(5) Middle (M) details'!ET87</f>
        <v>9978.5100298507459</v>
      </c>
      <c r="EV32" s="359">
        <f>'(5) Middle (M) details'!EU87</f>
        <v>10032.270029850746</v>
      </c>
      <c r="EW32" s="359">
        <f>'(5) Middle (M) details'!EV87</f>
        <v>10010.220029850745</v>
      </c>
      <c r="EX32" s="359">
        <f>'(5) Middle (M) details'!EW87</f>
        <v>9949.1100298507463</v>
      </c>
      <c r="EY32" s="359">
        <f>'(5) Middle (M) details'!EX87</f>
        <v>9863.220029850745</v>
      </c>
      <c r="EZ32" s="359">
        <f>'(5) Middle (M) details'!EY87</f>
        <v>10093.170029850746</v>
      </c>
      <c r="FA32" s="359">
        <f>'(5) Middle (M) details'!EZ87</f>
        <v>10146.300029850747</v>
      </c>
      <c r="FB32" s="359">
        <f>'(5) Middle (M) details'!FA87</f>
        <v>10341.180029850746</v>
      </c>
      <c r="FC32" s="359">
        <f>'(5) Middle (M) details'!FB87</f>
        <v>10424.130029850747</v>
      </c>
      <c r="FD32" s="359">
        <f>'(5) Middle (M) details'!FC87</f>
        <v>10372.890029850745</v>
      </c>
      <c r="FE32" s="359">
        <f>'(5) Middle (M) details'!FD87</f>
        <v>10312.765029850745</v>
      </c>
      <c r="FF32" s="444">
        <f>'(5) Middle (M) details'!FE87</f>
        <v>10203.121954577275</v>
      </c>
    </row>
    <row r="33" spans="1:162">
      <c r="A33" s="69"/>
      <c r="B33" s="1" t="str">
        <f>'(5) Middle (M) details'!A88</f>
        <v>Estim. full income</v>
      </c>
      <c r="C33" s="1" t="str">
        <f>'(5) Middle (M) details'!B88</f>
        <v>2k-5k</v>
      </c>
      <c r="D33" s="37" t="str">
        <f>'(5) Middle (M) details'!C88</f>
        <v>Gov't admin</v>
      </c>
      <c r="E33" s="1">
        <f>'(5) Middle (M) details'!D88</f>
        <v>5</v>
      </c>
      <c r="F33" s="1">
        <f>'(5) Middle (M) details'!E88</f>
        <v>1</v>
      </c>
      <c r="G33" s="69" t="str">
        <f>'(5) Middle (M) details'!F88</f>
        <v>Nobility</v>
      </c>
      <c r="H33" s="323">
        <f>'(5) Middle (M) details'!G88</f>
        <v>16.729841675285503</v>
      </c>
      <c r="I33" s="323">
        <f>'(5) Middle (M) details'!H88</f>
        <v>27.737993506480635</v>
      </c>
      <c r="J33" s="323">
        <f>'(5) Middle (M) details'!I88</f>
        <v>31.14539591697925</v>
      </c>
      <c r="K33" s="323">
        <f>'(5) Middle (M) details'!J88</f>
        <v>16.993739990974635</v>
      </c>
      <c r="L33" s="323">
        <f>'(5) Middle (M) details'!K88</f>
        <v>23.399034422505956</v>
      </c>
      <c r="M33" s="323">
        <f>'(5) Middle (M) details'!L88</f>
        <v>834.0502567699109</v>
      </c>
      <c r="N33" s="323">
        <f>'(5) Middle (M) details'!M88</f>
        <v>33.721456429864702</v>
      </c>
      <c r="O33" s="323">
        <f>'(5) Middle (M) details'!N88</f>
        <v>43.301673987345829</v>
      </c>
      <c r="P33" s="323">
        <f>'(5) Middle (M) details'!O88</f>
        <v>20.245738086853102</v>
      </c>
      <c r="Q33" s="323">
        <f>'(5) Middle (M) details'!P88</f>
        <v>48.843753660528947</v>
      </c>
      <c r="R33" s="323">
        <f>'(5) Middle (M) details'!Q88</f>
        <v>34.751453930558192</v>
      </c>
      <c r="S33" s="323">
        <f>'(5) Middle (M) details'!R88</f>
        <v>35.749338845218908</v>
      </c>
      <c r="T33" s="323">
        <f>'(5) Middle (M) details'!S88</f>
        <v>38.945890124757447</v>
      </c>
      <c r="U33" s="323">
        <f>'(5) Middle (M) details'!T88</f>
        <v>26.155638105301865</v>
      </c>
      <c r="V33" s="323">
        <f>'(5) Middle (M) details'!U88</f>
        <v>34.332985293238693</v>
      </c>
      <c r="W33" s="323">
        <f>'(5) Middle (M) details'!V88</f>
        <v>161.99848233356093</v>
      </c>
      <c r="X33" s="323">
        <f>'(5) Middle (M) details'!W88</f>
        <v>39.46372925645845</v>
      </c>
      <c r="Y33" s="323">
        <f>'(5) Middle (M) details'!X88</f>
        <v>30.257529072517553</v>
      </c>
      <c r="Z33" s="323">
        <f>'(5) Middle (M) details'!Y88</f>
        <v>34.674518724599992</v>
      </c>
      <c r="AA33" s="323">
        <f>'(5) Middle (M) details'!Z88</f>
        <v>35.920244938445315</v>
      </c>
      <c r="AB33" s="323">
        <f>'(5) Middle (M) details'!AA88</f>
        <v>36.56775696630551</v>
      </c>
      <c r="AC33" s="323">
        <f>'(5) Middle (M) details'!AB88</f>
        <v>38.708074944072195</v>
      </c>
      <c r="AD33" s="323">
        <f>'(5) Middle (M) details'!AC88</f>
        <v>41.812678342731566</v>
      </c>
      <c r="AE33" s="323">
        <f>'(5) Middle (M) details'!AD88</f>
        <v>36.033647704077893</v>
      </c>
      <c r="AF33" s="323">
        <f>'(5) Middle (M) details'!AE88</f>
        <v>27.551932790745813</v>
      </c>
      <c r="AG33" s="323">
        <f>'(5) Middle (M) details'!AF88</f>
        <v>62.544943147128819</v>
      </c>
      <c r="AH33" s="323">
        <f>'(5) Middle (M) details'!AG88</f>
        <v>35.775289819239326</v>
      </c>
      <c r="AI33" s="323">
        <f>'(5) Middle (M) details'!AH88</f>
        <v>43.607816125604593</v>
      </c>
      <c r="AJ33" s="323">
        <f>'(5) Middle (M) details'!AI88</f>
        <v>28.644886981982349</v>
      </c>
      <c r="AK33" s="323">
        <f>'(5) Middle (M) details'!AJ88</f>
        <v>49.469020900664319</v>
      </c>
      <c r="AL33" s="323">
        <f>'(5) Middle (M) details'!AK88</f>
        <v>55.32070962607029</v>
      </c>
      <c r="AM33" s="323">
        <f>'(5) Middle (M) details'!AL88</f>
        <v>42.851823072800556</v>
      </c>
      <c r="AN33" s="323">
        <f>'(5) Middle (M) details'!AM88</f>
        <v>32.409708760316668</v>
      </c>
      <c r="AO33" s="323">
        <f>'(5) Middle (M) details'!AN88</f>
        <v>57.79034965667023</v>
      </c>
      <c r="AP33" s="323">
        <f>'(5) Middle (M) details'!AO88</f>
        <v>22.248487384816805</v>
      </c>
      <c r="AQ33" s="323">
        <f>'(5) Middle (M) details'!AP88</f>
        <v>27.216392338990012</v>
      </c>
      <c r="AR33" s="323">
        <f>'(5) Middle (M) details'!AQ88</f>
        <v>35.057902920714184</v>
      </c>
      <c r="AS33" s="323">
        <f>'(5) Middle (M) details'!AR88</f>
        <v>23.015014456613194</v>
      </c>
      <c r="AT33" s="323">
        <f>'(5) Middle (M) details'!AS88</f>
        <v>57.914842017737463</v>
      </c>
      <c r="AU33" s="323">
        <f>'(5) Middle (M) details'!AT88</f>
        <v>21.025100839743061</v>
      </c>
      <c r="AV33" s="323">
        <f>'(5) Middle (M) details'!AU88</f>
        <v>25.915443032827866</v>
      </c>
      <c r="AW33" s="323">
        <f>'(5) Middle (M) details'!AV88</f>
        <v>24.853467439743643</v>
      </c>
      <c r="AX33" s="323">
        <f>'(5) Middle (M) details'!AW88</f>
        <v>58.204017857876465</v>
      </c>
      <c r="AY33" s="323">
        <f>'(5) Middle (M) details'!AX88</f>
        <v>26.97795776056784</v>
      </c>
      <c r="AZ33" s="323">
        <f>'(5) Middle (M) details'!AY88</f>
        <v>34.569555285226741</v>
      </c>
      <c r="BA33" s="323">
        <f>'(5) Middle (M) details'!AZ88</f>
        <v>0</v>
      </c>
      <c r="BB33" s="323">
        <f>'(5) Middle (M) details'!BA88</f>
        <v>53.828246937010334</v>
      </c>
      <c r="BC33" s="323">
        <f>'(5) Middle (M) details'!BB88</f>
        <v>34.144144629888558</v>
      </c>
      <c r="BD33" s="323">
        <f>'(5) Middle (M) details'!BC88</f>
        <v>34.516543911406586</v>
      </c>
      <c r="BE33" s="323">
        <f>'(5) Middle (M) details'!BD88</f>
        <v>58.75355122667559</v>
      </c>
      <c r="BF33" s="324">
        <f>'(5) Middle (M) details'!BE88</f>
        <v>2695.7480019496356</v>
      </c>
      <c r="BG33" s="359"/>
      <c r="BH33" s="323">
        <f>'(5) Middle (M) details'!BG88</f>
        <v>78211.872892363986</v>
      </c>
      <c r="BI33" s="323">
        <f>'(5) Middle (M) details'!BH88</f>
        <v>127093.26206599957</v>
      </c>
      <c r="BJ33" s="323">
        <f>'(5) Middle (M) details'!BI88</f>
        <v>145542.33591108289</v>
      </c>
      <c r="BK33" s="323">
        <f>'(5) Middle (M) details'!BJ88</f>
        <v>80119.363161272995</v>
      </c>
      <c r="BL33" s="323">
        <f>'(5) Middle (M) details'!BK88</f>
        <v>108658.62998859092</v>
      </c>
      <c r="BM33" s="323">
        <f>'(5) Middle (M) details'!BL88</f>
        <v>4433363.9594606915</v>
      </c>
      <c r="BN33" s="323">
        <f>'(5) Middle (M) details'!BM88</f>
        <v>155676.04155900635</v>
      </c>
      <c r="BO33" s="323">
        <f>'(5) Middle (M) details'!BN88</f>
        <v>196938.94978235048</v>
      </c>
      <c r="BP33" s="323">
        <f>'(5) Middle (M) details'!BO88</f>
        <v>100412.13557321571</v>
      </c>
      <c r="BQ33" s="323">
        <f>'(5) Middle (M) details'!BP88</f>
        <v>232750.63664003246</v>
      </c>
      <c r="BR33" s="323">
        <f>'(5) Middle (M) details'!BQ88</f>
        <v>161343.27933565582</v>
      </c>
      <c r="BS33" s="323">
        <f>'(5) Middle (M) details'!BR88</f>
        <v>166944.68686833433</v>
      </c>
      <c r="BT33" s="323">
        <f>'(5) Middle (M) details'!BS88</f>
        <v>180454.80102722195</v>
      </c>
      <c r="BU33" s="323">
        <f>'(5) Middle (M) details'!BT88</f>
        <v>120896.53329112416</v>
      </c>
      <c r="BV33" s="323">
        <f>'(5) Middle (M) details'!BU88</f>
        <v>157929.59734021933</v>
      </c>
      <c r="BW33" s="323">
        <f>'(5) Middle (M) details'!BV88</f>
        <v>804301.86095258873</v>
      </c>
      <c r="BX33" s="323">
        <f>'(5) Middle (M) details'!BW88</f>
        <v>179483.71687739287</v>
      </c>
      <c r="BY33" s="323">
        <f>'(5) Middle (M) details'!BX88</f>
        <v>138805.31974091963</v>
      </c>
      <c r="BZ33" s="323">
        <f>'(5) Middle (M) details'!BY88</f>
        <v>162995.82137354533</v>
      </c>
      <c r="CA33" s="323">
        <f>'(5) Middle (M) details'!BZ88</f>
        <v>165995.02437445009</v>
      </c>
      <c r="CB33" s="323">
        <f>'(5) Middle (M) details'!CA88</f>
        <v>164868.94346739785</v>
      </c>
      <c r="CC33" s="323">
        <f>'(5) Middle (M) details'!CB88</f>
        <v>175404.78285690467</v>
      </c>
      <c r="CD33" s="323">
        <f>'(5) Middle (M) details'!CC88</f>
        <v>202099.81688715727</v>
      </c>
      <c r="CE33" s="323">
        <f>'(5) Middle (M) details'!CD88</f>
        <v>161620.92062804426</v>
      </c>
      <c r="CF33" s="323">
        <f>'(5) Middle (M) details'!CE88</f>
        <v>124774.59823431933</v>
      </c>
      <c r="CG33" s="323">
        <f>'(5) Middle (M) details'!CF88</f>
        <v>289646.74593067664</v>
      </c>
      <c r="CH33" s="323">
        <f>'(5) Middle (M) details'!CG88</f>
        <v>162941.341323411</v>
      </c>
      <c r="CI33" s="323">
        <f>'(5) Middle (M) details'!CH88</f>
        <v>196591.35312466189</v>
      </c>
      <c r="CJ33" s="323">
        <f>'(5) Middle (M) details'!CI88</f>
        <v>140234.41900765232</v>
      </c>
      <c r="CK33" s="323">
        <f>'(5) Middle (M) details'!CJ88</f>
        <v>226754.50582675412</v>
      </c>
      <c r="CL33" s="323">
        <f>'(5) Middle (M) details'!CK88</f>
        <v>262081.18775134467</v>
      </c>
      <c r="CM33" s="323">
        <f>'(5) Middle (M) details'!CL88</f>
        <v>192688.2710194203</v>
      </c>
      <c r="CN33" s="323">
        <f>'(5) Middle (M) details'!CM88</f>
        <v>155862.1401765926</v>
      </c>
      <c r="CO33" s="323">
        <f>'(5) Middle (M) details'!CN88</f>
        <v>283946.16864609544</v>
      </c>
      <c r="CP33" s="323">
        <f>'(5) Middle (M) details'!CO88</f>
        <v>107353.50844791622</v>
      </c>
      <c r="CQ33" s="323">
        <f>'(5) Middle (M) details'!CP88</f>
        <v>129081.3562129792</v>
      </c>
      <c r="CR33" s="323">
        <f>'(5) Middle (M) details'!CQ88</f>
        <v>160270.28179954857</v>
      </c>
      <c r="CS33" s="323">
        <f>'(5) Middle (M) details'!CR88</f>
        <v>107042.57480673504</v>
      </c>
      <c r="CT33" s="323">
        <f>'(5) Middle (M) details'!CS88</f>
        <v>280054.2155381855</v>
      </c>
      <c r="CU33" s="323">
        <f>'(5) Middle (M) details'!CT88</f>
        <v>95720.720394903081</v>
      </c>
      <c r="CV33" s="323">
        <f>'(5) Middle (M) details'!CU88</f>
        <v>119378.13592427791</v>
      </c>
      <c r="CW33" s="323">
        <f>'(5) Middle (M) details'!CV88</f>
        <v>113938.18181725622</v>
      </c>
      <c r="CX33" s="323">
        <f>'(5) Middle (M) details'!CW88</f>
        <v>263273.52474025171</v>
      </c>
      <c r="CY33" s="323">
        <f>'(5) Middle (M) details'!CX88</f>
        <v>119711.93081048602</v>
      </c>
      <c r="CZ33" s="323">
        <f>'(5) Middle (M) details'!CY88</f>
        <v>161348.13831395394</v>
      </c>
      <c r="DA33" s="323">
        <f>'(5) Middle (M) details'!CZ88</f>
        <v>0</v>
      </c>
      <c r="DB33" s="323">
        <f>'(5) Middle (M) details'!DA88</f>
        <v>264585.09423078812</v>
      </c>
      <c r="DC33" s="323">
        <f>'(5) Middle (M) details'!DB88</f>
        <v>170662.94492814</v>
      </c>
      <c r="DD33" s="323">
        <f>'(5) Middle (M) details'!DC88</f>
        <v>170755.68345710146</v>
      </c>
      <c r="DE33" s="323">
        <f>'(5) Middle (M) details'!DD88</f>
        <v>287125.24500242149</v>
      </c>
      <c r="DF33" s="324">
        <f>'(5) Middle (M) details'!DE88</f>
        <v>13187734.559521435</v>
      </c>
      <c r="DG33" s="350"/>
      <c r="DH33" s="337">
        <f>'(5) Middle (M) details'!DG88</f>
        <v>4674.9918146508262</v>
      </c>
      <c r="DI33" s="337">
        <f>'(5) Middle (M) details'!DH88</f>
        <v>4581.9198146508261</v>
      </c>
      <c r="DJ33" s="337">
        <f>'(5) Middle (M) details'!DI88</f>
        <v>4672.9968146508263</v>
      </c>
      <c r="DK33" s="337">
        <f>'(5) Middle (M) details'!DJ88</f>
        <v>4714.6398146508263</v>
      </c>
      <c r="DL33" s="337">
        <f>'(5) Middle (M) details'!DK88</f>
        <v>4643.722814650826</v>
      </c>
      <c r="DM33" s="337">
        <f>'(5) Middle (M) details'!DL88</f>
        <v>5315.463814650826</v>
      </c>
      <c r="DN33" s="337">
        <f>'(5) Middle (M) details'!DM88</f>
        <v>4616.5278146508263</v>
      </c>
      <c r="DO33" s="337">
        <f>'(5) Middle (M) details'!DN88</f>
        <v>4548.0678146508262</v>
      </c>
      <c r="DP33" s="337">
        <f>'(5) Middle (M) details'!DO88</f>
        <v>4959.6678146508257</v>
      </c>
      <c r="DQ33" s="337">
        <f>'(5) Middle (M) details'!DP88</f>
        <v>4765.2078146508265</v>
      </c>
      <c r="DR33" s="337">
        <f>'(5) Middle (M) details'!DQ88</f>
        <v>4642.7778146508263</v>
      </c>
      <c r="DS33" s="337">
        <f>'(5) Middle (M) details'!DR88</f>
        <v>4669.8678146508264</v>
      </c>
      <c r="DT33" s="337">
        <f>'(5) Middle (M) details'!DS88</f>
        <v>4633.4748146508264</v>
      </c>
      <c r="DU33" s="337">
        <f>'(5) Middle (M) details'!DT88</f>
        <v>4622.1978146508263</v>
      </c>
      <c r="DV33" s="337">
        <f>'(5) Middle (M) details'!DU88</f>
        <v>4599.9378146508261</v>
      </c>
      <c r="DW33" s="337">
        <f>'(5) Middle (M) details'!DV88</f>
        <v>4964.8728146508256</v>
      </c>
      <c r="DX33" s="337">
        <f>'(5) Middle (M) details'!DW88</f>
        <v>4548.0678146508262</v>
      </c>
      <c r="DY33" s="337">
        <f>'(5) Middle (M) details'!DX88</f>
        <v>4587.463814650826</v>
      </c>
      <c r="DZ33" s="337">
        <f>'(5) Middle (M) details'!DY88</f>
        <v>4700.7378146508263</v>
      </c>
      <c r="EA33" s="337">
        <f>'(5) Middle (M) details'!DZ88</f>
        <v>4621.2108146508263</v>
      </c>
      <c r="EB33" s="337">
        <f>'(5) Middle (M) details'!EA88</f>
        <v>4508.5878146508257</v>
      </c>
      <c r="EC33" s="337">
        <f>'(5) Middle (M) details'!EB88</f>
        <v>4531.4778146508261</v>
      </c>
      <c r="ED33" s="337">
        <f>'(5) Middle (M) details'!EC88</f>
        <v>4833.4578146508265</v>
      </c>
      <c r="EE33" s="337">
        <f>'(5) Middle (M) details'!ED88</f>
        <v>4485.2778146508263</v>
      </c>
      <c r="EF33" s="337">
        <f>'(5) Middle (M) details'!EE88</f>
        <v>4528.7058146508261</v>
      </c>
      <c r="EG33" s="337">
        <f>'(5) Middle (M) details'!EF88</f>
        <v>4631.017814650826</v>
      </c>
      <c r="EH33" s="337">
        <f>'(5) Middle (M) details'!EG88</f>
        <v>4554.5778146508264</v>
      </c>
      <c r="EI33" s="337">
        <f>'(5) Middle (M) details'!EH88</f>
        <v>4508.1678146508257</v>
      </c>
      <c r="EJ33" s="337">
        <f>'(5) Middle (M) details'!EI88</f>
        <v>4895.6178146508264</v>
      </c>
      <c r="EK33" s="337">
        <f>'(5) Middle (M) details'!EJ88</f>
        <v>4583.767814650826</v>
      </c>
      <c r="EL33" s="337">
        <f>'(5) Middle (M) details'!EK88</f>
        <v>4737.4878146508263</v>
      </c>
      <c r="EM33" s="337">
        <f>'(5) Middle (M) details'!EL88</f>
        <v>4496.6178146508264</v>
      </c>
      <c r="EN33" s="337">
        <f>'(5) Middle (M) details'!EM88</f>
        <v>4809.1188146508266</v>
      </c>
      <c r="EO33" s="337">
        <f>'(5) Middle (M) details'!EN88</f>
        <v>4913.383814650826</v>
      </c>
      <c r="EP33" s="337">
        <f>'(5) Middle (M) details'!EO88</f>
        <v>4825.2048146508259</v>
      </c>
      <c r="EQ33" s="337">
        <f>'(5) Middle (M) details'!EP88</f>
        <v>4742.7798146508258</v>
      </c>
      <c r="ER33" s="337">
        <f>'(5) Middle (M) details'!EQ88</f>
        <v>4571.5878146508257</v>
      </c>
      <c r="ES33" s="337">
        <f>'(5) Middle (M) details'!ER88</f>
        <v>4650.9888146508265</v>
      </c>
      <c r="ET33" s="337">
        <f>'(5) Middle (M) details'!ES88</f>
        <v>4835.6208146508261</v>
      </c>
      <c r="EU33" s="337">
        <f>'(5) Middle (M) details'!ET88</f>
        <v>4552.6878146508261</v>
      </c>
      <c r="EV33" s="337">
        <f>'(5) Middle (M) details'!EU88</f>
        <v>4606.4478146508263</v>
      </c>
      <c r="EW33" s="337">
        <f>'(5) Middle (M) details'!EV88</f>
        <v>4584.3978146508261</v>
      </c>
      <c r="EX33" s="337">
        <f>'(5) Middle (M) details'!EW88</f>
        <v>4523.2878146508265</v>
      </c>
      <c r="EY33" s="337">
        <f>'(5) Middle (M) details'!EX88</f>
        <v>4437.3978146508261</v>
      </c>
      <c r="EZ33" s="337">
        <f>'(5) Middle (M) details'!EY88</f>
        <v>4667.347814650826</v>
      </c>
      <c r="FA33" s="337">
        <f>'(5) Middle (M) details'!EZ88</f>
        <v>4720.4778146508261</v>
      </c>
      <c r="FB33" s="337">
        <f>'(5) Middle (M) details'!FA88</f>
        <v>4915.3578146508262</v>
      </c>
      <c r="FC33" s="337">
        <f>'(5) Middle (M) details'!FB88</f>
        <v>4998.307814650826</v>
      </c>
      <c r="FD33" s="337">
        <f>'(5) Middle (M) details'!FC88</f>
        <v>4947.0678146508262</v>
      </c>
      <c r="FE33" s="337">
        <f>'(5) Middle (M) details'!FD88</f>
        <v>4886.9428146508262</v>
      </c>
      <c r="FF33" s="338">
        <f>'(5) Middle (M) details'!FE88</f>
        <v>4777.2997393773549</v>
      </c>
    </row>
    <row r="34" spans="1:162">
      <c r="A34" s="69"/>
      <c r="B34" s="1" t="str">
        <f>'(5) Middle (M) details'!A89</f>
        <v>Estim. full income</v>
      </c>
      <c r="C34" s="1" t="str">
        <f>'(5) Middle (M) details'!B89</f>
        <v>1k-2k</v>
      </c>
      <c r="D34" s="37" t="str">
        <f>'(5) Middle (M) details'!C89</f>
        <v>Gov't admin</v>
      </c>
      <c r="E34" s="1">
        <f>'(5) Middle (M) details'!D89</f>
        <v>5</v>
      </c>
      <c r="F34" s="1">
        <f>'(5) Middle (M) details'!E89</f>
        <v>1</v>
      </c>
      <c r="G34" s="69" t="str">
        <f>'(5) Middle (M) details'!F89</f>
        <v>Nobility</v>
      </c>
      <c r="H34" s="323">
        <f>'(5) Middle (M) details'!G89</f>
        <v>28.857821767310885</v>
      </c>
      <c r="I34" s="323">
        <f>'(5) Middle (M) details'!H89</f>
        <v>47.846123611279474</v>
      </c>
      <c r="J34" s="323">
        <f>'(5) Middle (M) details'!I89</f>
        <v>53.723657503123462</v>
      </c>
      <c r="K34" s="323">
        <f>'(5) Middle (M) details'!J89</f>
        <v>29.313028140847635</v>
      </c>
      <c r="L34" s="323">
        <f>'(5) Middle (M) details'!K89</f>
        <v>40.361718777612161</v>
      </c>
      <c r="M34" s="323">
        <f>'(5) Middle (M) details'!L89</f>
        <v>2248.312381794356</v>
      </c>
      <c r="N34" s="323">
        <f>'(5) Middle (M) details'!M89</f>
        <v>58.167184022114697</v>
      </c>
      <c r="O34" s="323">
        <f>'(5) Middle (M) details'!N89</f>
        <v>74.692397836556523</v>
      </c>
      <c r="P34" s="323">
        <f>'(5) Middle (M) details'!O89</f>
        <v>54.734901746390371</v>
      </c>
      <c r="Q34" s="323">
        <f>'(5) Middle (M) details'!P89</f>
        <v>84.252102616382302</v>
      </c>
      <c r="R34" s="323">
        <f>'(5) Middle (M) details'!Q89</f>
        <v>59.943858593978575</v>
      </c>
      <c r="S34" s="323">
        <f>'(5) Middle (M) details'!R89</f>
        <v>61.665141172169861</v>
      </c>
      <c r="T34" s="323">
        <f>'(5) Middle (M) details'!S89</f>
        <v>67.178971421458129</v>
      </c>
      <c r="U34" s="323">
        <f>'(5) Middle (M) details'!T89</f>
        <v>45.116669798980951</v>
      </c>
      <c r="V34" s="323">
        <f>'(5) Middle (M) details'!U89</f>
        <v>59.22202908803559</v>
      </c>
      <c r="W34" s="323">
        <f>'(5) Middle (M) details'!V89</f>
        <v>279.4361967371687</v>
      </c>
      <c r="X34" s="323">
        <f>'(5) Middle (M) details'!W89</f>
        <v>68.072208169110198</v>
      </c>
      <c r="Y34" s="323">
        <f>'(5) Middle (M) details'!X89</f>
        <v>52.192148499757884</v>
      </c>
      <c r="Z34" s="323">
        <f>'(5) Middle (M) details'!Y89</f>
        <v>59.81115067574089</v>
      </c>
      <c r="AA34" s="323">
        <f>'(5) Middle (M) details'!Z89</f>
        <v>61.959942382665524</v>
      </c>
      <c r="AB34" s="323">
        <f>'(5) Middle (M) details'!AA89</f>
        <v>63.076855922844643</v>
      </c>
      <c r="AC34" s="323">
        <f>'(5) Middle (M) details'!AB89</f>
        <v>66.768756654876427</v>
      </c>
      <c r="AD34" s="323">
        <f>'(5) Middle (M) details'!AC89</f>
        <v>72.123983158248038</v>
      </c>
      <c r="AE34" s="323">
        <f>'(5) Middle (M) details'!AD89</f>
        <v>62.15555432341565</v>
      </c>
      <c r="AF34" s="323">
        <f>'(5) Middle (M) details'!AE89</f>
        <v>47.525181723317338</v>
      </c>
      <c r="AG34" s="323">
        <f>'(5) Middle (M) details'!AF89</f>
        <v>107.8857084734267</v>
      </c>
      <c r="AH34" s="323">
        <f>'(5) Middle (M) details'!AG89</f>
        <v>61.709904810553574</v>
      </c>
      <c r="AI34" s="323">
        <f>'(5) Middle (M) details'!AH89</f>
        <v>75.2204718872743</v>
      </c>
      <c r="AJ34" s="323">
        <f>'(5) Middle (M) details'!AI89</f>
        <v>49.410452239483241</v>
      </c>
      <c r="AK34" s="323">
        <f>'(5) Middle (M) details'!AJ89</f>
        <v>85.330645433641621</v>
      </c>
      <c r="AL34" s="323">
        <f>'(5) Middle (M) details'!AK89</f>
        <v>95.424404451397919</v>
      </c>
      <c r="AM34" s="323">
        <f>'(5) Middle (M) details'!AL89</f>
        <v>73.916436069208387</v>
      </c>
      <c r="AN34" s="323">
        <f>'(5) Middle (M) details'!AM89</f>
        <v>55.904509862596285</v>
      </c>
      <c r="AO34" s="323">
        <f>'(5) Middle (M) details'!AN89</f>
        <v>99.684362986316529</v>
      </c>
      <c r="AP34" s="323">
        <f>'(5) Middle (M) details'!AO89</f>
        <v>38.377104577850197</v>
      </c>
      <c r="AQ34" s="323">
        <f>'(5) Middle (M) details'!AP89</f>
        <v>59.265787127169808</v>
      </c>
      <c r="AR34" s="323">
        <f>'(5) Middle (M) details'!AQ89</f>
        <v>60.472461943032286</v>
      </c>
      <c r="AS34" s="323">
        <f>'(5) Middle (M) details'!AR89</f>
        <v>52.148635181386652</v>
      </c>
      <c r="AT34" s="323">
        <f>'(5) Middle (M) details'!AS89</f>
        <v>99.899103713503266</v>
      </c>
      <c r="AU34" s="323">
        <f>'(5) Middle (M) details'!AT89</f>
        <v>60.44474542849985</v>
      </c>
      <c r="AV34" s="323">
        <f>'(5) Middle (M) details'!AU89</f>
        <v>49.878537122376819</v>
      </c>
      <c r="AW34" s="323">
        <f>'(5) Middle (M) details'!AV89</f>
        <v>59.761449570389104</v>
      </c>
      <c r="AX34" s="323">
        <f>'(5) Middle (M) details'!AW89</f>
        <v>100.3979120714133</v>
      </c>
      <c r="AY34" s="323">
        <f>'(5) Middle (M) details'!AX89</f>
        <v>58.331894704084469</v>
      </c>
      <c r="AZ34" s="323">
        <f>'(5) Middle (M) details'!AY89</f>
        <v>59.630095990089458</v>
      </c>
      <c r="BA34" s="323">
        <f>'(5) Middle (M) details'!AZ89</f>
        <v>0</v>
      </c>
      <c r="BB34" s="323">
        <f>'(5) Middle (M) details'!BA89</f>
        <v>92.85000936080489</v>
      </c>
      <c r="BC34" s="323">
        <f>'(5) Middle (M) details'!BB89</f>
        <v>58.896291982380291</v>
      </c>
      <c r="BD34" s="323">
        <f>'(5) Middle (M) details'!BC89</f>
        <v>59.538655030453697</v>
      </c>
      <c r="BE34" s="323">
        <f>'(5) Middle (M) details'!BD89</f>
        <v>168.90969864951816</v>
      </c>
      <c r="BF34" s="324">
        <f>'(5) Middle (M) details'!BE89</f>
        <v>5629.7992448045934</v>
      </c>
      <c r="BH34" s="323">
        <f>'(5) Middle (M) details'!BG89</f>
        <v>75180.870042038849</v>
      </c>
      <c r="BI34" s="323">
        <f>'(5) Middle (M) details'!BH89</f>
        <v>120196.37067201034</v>
      </c>
      <c r="BJ34" s="323">
        <f>'(5) Middle (M) details'!BI89</f>
        <v>139854.57397792549</v>
      </c>
      <c r="BK34" s="323">
        <f>'(5) Middle (M) details'!BJ89</f>
        <v>77528.984083690346</v>
      </c>
      <c r="BL34" s="323">
        <f>'(5) Middle (M) details'!BK89</f>
        <v>103888.94041562713</v>
      </c>
      <c r="BM34" s="323">
        <f>'(5) Middle (M) details'!BL89</f>
        <v>7297321.3786447775</v>
      </c>
      <c r="BN34" s="323">
        <f>'(5) Middle (M) details'!BM89</f>
        <v>148137.41451295288</v>
      </c>
      <c r="BO34" s="323">
        <f>'(5) Middle (M) details'!BN89</f>
        <v>185109.60061636977</v>
      </c>
      <c r="BP34" s="323">
        <f>'(5) Middle (M) details'!BO89</f>
        <v>158177.97563383798</v>
      </c>
      <c r="BQ34" s="323">
        <f>'(5) Middle (M) details'!BP89</f>
        <v>227095.84571678541</v>
      </c>
      <c r="BR34" s="323">
        <f>'(5) Middle (M) details'!BQ89</f>
        <v>154235.6910005174</v>
      </c>
      <c r="BS34" s="323">
        <f>'(5) Middle (M) details'!BR89</f>
        <v>160335.06385014419</v>
      </c>
      <c r="BT34" s="323">
        <f>'(5) Middle (M) details'!BS89</f>
        <v>172226.68757479617</v>
      </c>
      <c r="BU34" s="323">
        <f>'(5) Middle (M) details'!BT89</f>
        <v>115156.79783531449</v>
      </c>
      <c r="BV34" s="323">
        <f>'(5) Middle (M) details'!BU89</f>
        <v>149841.35023557133</v>
      </c>
      <c r="BW34" s="323">
        <f>'(5) Middle (M) details'!BV89</f>
        <v>808995.0018519361</v>
      </c>
      <c r="BX34" s="323">
        <f>'(5) Middle (M) details'!BW89</f>
        <v>168702.83499040626</v>
      </c>
      <c r="BY34" s="323">
        <f>'(5) Middle (M) details'!BX89</f>
        <v>131403.56595468189</v>
      </c>
      <c r="BZ34" s="323">
        <f>'(5) Middle (M) details'!BY89</f>
        <v>157360.88750383252</v>
      </c>
      <c r="CA34" s="323">
        <f>'(5) Middle (M) details'!BZ89</f>
        <v>158086.78931550041</v>
      </c>
      <c r="CB34" s="323">
        <f>'(5) Middle (M) details'!CA89</f>
        <v>153832.61729691754</v>
      </c>
      <c r="CC34" s="323">
        <f>'(5) Middle (M) details'!CB89</f>
        <v>164364.80735834053</v>
      </c>
      <c r="CD34" s="323">
        <f>'(5) Middle (M) details'!CC89</f>
        <v>199327.78163660783</v>
      </c>
      <c r="CE34" s="323">
        <f>'(5) Middle (M) details'!CD89</f>
        <v>150136.88957659662</v>
      </c>
      <c r="CF34" s="323">
        <f>'(5) Middle (M) details'!CE89</f>
        <v>116861.1132907151</v>
      </c>
      <c r="CG34" s="323">
        <f>'(5) Middle (M) details'!CF89</f>
        <v>276321.44904771633</v>
      </c>
      <c r="CH34" s="323">
        <f>'(5) Middle (M) details'!CG89</f>
        <v>153336.91851972634</v>
      </c>
      <c r="CI34" s="323">
        <f>'(5) Middle (M) details'!CH89</f>
        <v>183417.02568555085</v>
      </c>
      <c r="CJ34" s="323">
        <f>'(5) Middle (M) details'!CI89</f>
        <v>139626.15009493104</v>
      </c>
      <c r="CK34" s="323">
        <f>'(5) Middle (M) details'!CJ89</f>
        <v>214520.59264525425</v>
      </c>
      <c r="CL34" s="323">
        <f>'(5) Middle (M) details'!CK89</f>
        <v>254564.86538265221</v>
      </c>
      <c r="CM34" s="323">
        <f>'(5) Middle (M) details'!CL89</f>
        <v>179383.53984319451</v>
      </c>
      <c r="CN34" s="323">
        <f>'(5) Middle (M) details'!CM89</f>
        <v>153141.64916449625</v>
      </c>
      <c r="CO34" s="323">
        <f>'(5) Middle (M) details'!CN89</f>
        <v>283463.2902285934</v>
      </c>
      <c r="CP34" s="323">
        <f>'(5) Middle (M) details'!CO89</f>
        <v>105745.40158314763</v>
      </c>
      <c r="CQ34" s="323">
        <f>'(5) Middle (M) details'!CP89</f>
        <v>158417.70874495592</v>
      </c>
      <c r="CR34" s="323">
        <f>'(5) Middle (M) details'!CQ89</f>
        <v>151290.75411149932</v>
      </c>
      <c r="CS34" s="323">
        <f>'(5) Middle (M) details'!CR89</f>
        <v>134606.75502841626</v>
      </c>
      <c r="CT34" s="323">
        <f>'(5) Middle (M) details'!CS89</f>
        <v>276305.47475849127</v>
      </c>
      <c r="CU34" s="323">
        <f>'(5) Middle (M) details'!CT89</f>
        <v>150079.00690363353</v>
      </c>
      <c r="CV34" s="323">
        <f>'(5) Middle (M) details'!CU89</f>
        <v>126525.5076161131</v>
      </c>
      <c r="CW34" s="323">
        <f>'(5) Middle (M) details'!CV89</f>
        <v>150277.47872224601</v>
      </c>
      <c r="CX34" s="323">
        <f>'(5) Middle (M) details'!CW89</f>
        <v>246327.52048115121</v>
      </c>
      <c r="CY34" s="323">
        <f>'(5) Middle (M) details'!CX89</f>
        <v>138107.89953640028</v>
      </c>
      <c r="CZ34" s="323">
        <f>'(5) Middle (M) details'!CY89</f>
        <v>154893.49053153279</v>
      </c>
      <c r="DA34" s="323">
        <f>'(5) Middle (M) details'!CZ89</f>
        <v>0</v>
      </c>
      <c r="DB34" s="323">
        <f>'(5) Middle (M) details'!DA89</f>
        <v>264212.35088609293</v>
      </c>
      <c r="DC34" s="323">
        <f>'(5) Middle (M) details'!DB89</f>
        <v>172479.69830115931</v>
      </c>
      <c r="DD34" s="323">
        <f>'(5) Middle (M) details'!DC89</f>
        <v>171310.11860523865</v>
      </c>
      <c r="DE34" s="323">
        <f>'(5) Middle (M) details'!DD89</f>
        <v>475846.89368522662</v>
      </c>
      <c r="DF34" s="324">
        <f>'(5) Middle (M) details'!DE89</f>
        <v>16207561.37369532</v>
      </c>
      <c r="DG34" s="313"/>
      <c r="DH34" s="337">
        <f>'(5) Middle (M) details'!DG89</f>
        <v>2605.2163828664666</v>
      </c>
      <c r="DI34" s="337">
        <f>'(5) Middle (M) details'!DH89</f>
        <v>2512.1443828664665</v>
      </c>
      <c r="DJ34" s="337">
        <f>'(5) Middle (M) details'!DI89</f>
        <v>2603.2213828664667</v>
      </c>
      <c r="DK34" s="337">
        <f>'(5) Middle (M) details'!DJ89</f>
        <v>2644.8643828664667</v>
      </c>
      <c r="DL34" s="337">
        <f>'(5) Middle (M) details'!DK89</f>
        <v>2573.9473828664663</v>
      </c>
      <c r="DM34" s="337">
        <f>'(5) Middle (M) details'!DL89</f>
        <v>3245.6883828664668</v>
      </c>
      <c r="DN34" s="337">
        <f>'(5) Middle (M) details'!DM89</f>
        <v>2546.7523828664666</v>
      </c>
      <c r="DO34" s="337">
        <f>'(5) Middle (M) details'!DN89</f>
        <v>2478.2923828664666</v>
      </c>
      <c r="DP34" s="337">
        <f>'(5) Middle (M) details'!DO89</f>
        <v>2889.8923828664665</v>
      </c>
      <c r="DQ34" s="337">
        <f>'(5) Middle (M) details'!DP89</f>
        <v>2695.4323828664665</v>
      </c>
      <c r="DR34" s="337">
        <f>'(5) Middle (M) details'!DQ89</f>
        <v>2573.0023828664666</v>
      </c>
      <c r="DS34" s="337">
        <f>'(5) Middle (M) details'!DR89</f>
        <v>2600.0923828664663</v>
      </c>
      <c r="DT34" s="337">
        <f>'(5) Middle (M) details'!DS89</f>
        <v>2563.6993828664663</v>
      </c>
      <c r="DU34" s="337">
        <f>'(5) Middle (M) details'!DT89</f>
        <v>2552.4223828664663</v>
      </c>
      <c r="DV34" s="337">
        <f>'(5) Middle (M) details'!DU89</f>
        <v>2530.1623828664665</v>
      </c>
      <c r="DW34" s="337">
        <f>'(5) Middle (M) details'!DV89</f>
        <v>2895.0973828664664</v>
      </c>
      <c r="DX34" s="337">
        <f>'(5) Middle (M) details'!DW89</f>
        <v>2478.2923828664666</v>
      </c>
      <c r="DY34" s="337">
        <f>'(5) Middle (M) details'!DX89</f>
        <v>2517.6883828664663</v>
      </c>
      <c r="DZ34" s="337">
        <f>'(5) Middle (M) details'!DY89</f>
        <v>2630.9623828664667</v>
      </c>
      <c r="EA34" s="337">
        <f>'(5) Middle (M) details'!DZ89</f>
        <v>2551.4353828664666</v>
      </c>
      <c r="EB34" s="337">
        <f>'(5) Middle (M) details'!EA89</f>
        <v>2438.8123828664666</v>
      </c>
      <c r="EC34" s="337">
        <f>'(5) Middle (M) details'!EB89</f>
        <v>2461.7023828664665</v>
      </c>
      <c r="ED34" s="337">
        <f>'(5) Middle (M) details'!EC89</f>
        <v>2763.6823828664665</v>
      </c>
      <c r="EE34" s="337">
        <f>'(5) Middle (M) details'!ED89</f>
        <v>2415.5023828664666</v>
      </c>
      <c r="EF34" s="337">
        <f>'(5) Middle (M) details'!EE89</f>
        <v>2458.9303828664665</v>
      </c>
      <c r="EG34" s="337">
        <f>'(5) Middle (M) details'!EF89</f>
        <v>2561.2423828664664</v>
      </c>
      <c r="EH34" s="337">
        <f>'(5) Middle (M) details'!EG89</f>
        <v>2484.8023828664664</v>
      </c>
      <c r="EI34" s="337">
        <f>'(5) Middle (M) details'!EH89</f>
        <v>2438.3923828664665</v>
      </c>
      <c r="EJ34" s="337">
        <f>'(5) Middle (M) details'!EI89</f>
        <v>2825.8423828664663</v>
      </c>
      <c r="EK34" s="337">
        <f>'(5) Middle (M) details'!EJ89</f>
        <v>2513.9923828664664</v>
      </c>
      <c r="EL34" s="337">
        <f>'(5) Middle (M) details'!EK89</f>
        <v>2667.7123828664667</v>
      </c>
      <c r="EM34" s="337">
        <f>'(5) Middle (M) details'!EL89</f>
        <v>2426.8423828664663</v>
      </c>
      <c r="EN34" s="337">
        <f>'(5) Middle (M) details'!EM89</f>
        <v>2739.3433828664665</v>
      </c>
      <c r="EO34" s="337">
        <f>'(5) Middle (M) details'!EN89</f>
        <v>2843.6083828664664</v>
      </c>
      <c r="EP34" s="337">
        <f>'(5) Middle (M) details'!EO89</f>
        <v>2755.4293828664668</v>
      </c>
      <c r="EQ34" s="337">
        <f>'(5) Middle (M) details'!EP89</f>
        <v>2673.0043828664666</v>
      </c>
      <c r="ER34" s="337">
        <f>'(5) Middle (M) details'!EQ89</f>
        <v>2501.8123828664666</v>
      </c>
      <c r="ES34" s="337">
        <f>'(5) Middle (M) details'!ER89</f>
        <v>2581.2133828664664</v>
      </c>
      <c r="ET34" s="337">
        <f>'(5) Middle (M) details'!ES89</f>
        <v>2765.8453828664665</v>
      </c>
      <c r="EU34" s="337">
        <f>'(5) Middle (M) details'!ET89</f>
        <v>2482.9123828664665</v>
      </c>
      <c r="EV34" s="337">
        <f>'(5) Middle (M) details'!EU89</f>
        <v>2536.6723828664663</v>
      </c>
      <c r="EW34" s="337">
        <f>'(5) Middle (M) details'!EV89</f>
        <v>2514.6223828664665</v>
      </c>
      <c r="EX34" s="337">
        <f>'(5) Middle (M) details'!EW89</f>
        <v>2453.5123828664664</v>
      </c>
      <c r="EY34" s="337">
        <f>'(5) Middle (M) details'!EX89</f>
        <v>2367.6223828664665</v>
      </c>
      <c r="EZ34" s="337">
        <f>'(5) Middle (M) details'!EY89</f>
        <v>2597.5723828664663</v>
      </c>
      <c r="FA34" s="337">
        <f>'(5) Middle (M) details'!EZ89</f>
        <v>2650.7023828664665</v>
      </c>
      <c r="FB34" s="337">
        <f>'(5) Middle (M) details'!FA89</f>
        <v>2845.5823828664666</v>
      </c>
      <c r="FC34" s="337">
        <f>'(5) Middle (M) details'!FB89</f>
        <v>2928.5323828664664</v>
      </c>
      <c r="FD34" s="337">
        <f>'(5) Middle (M) details'!FC89</f>
        <v>2877.2923828664666</v>
      </c>
      <c r="FE34" s="337">
        <f>'(5) Middle (M) details'!FD89</f>
        <v>2817.1673828664666</v>
      </c>
      <c r="FF34" s="338">
        <f>'(5) Middle (M) details'!FE89</f>
        <v>2707.5243075929948</v>
      </c>
    </row>
    <row r="35" spans="1:162">
      <c r="A35" s="69"/>
      <c r="B35" s="1" t="str">
        <f>'(5) Middle (M) details'!A90</f>
        <v>Estim. full income</v>
      </c>
      <c r="C35" s="1" t="str">
        <f>'(5) Middle (M) details'!B90</f>
        <v>under 1k</v>
      </c>
      <c r="D35" s="37" t="str">
        <f>'(5) Middle (M) details'!C90</f>
        <v>Gov't admin</v>
      </c>
      <c r="E35" s="1">
        <f>'(5) Middle (M) details'!D90</f>
        <v>5</v>
      </c>
      <c r="F35" s="1">
        <f>'(5) Middle (M) details'!E90</f>
        <v>1</v>
      </c>
      <c r="G35" s="69" t="str">
        <f>'(5) Middle (M) details'!F90</f>
        <v>Nobility</v>
      </c>
      <c r="H35" s="323">
        <f>'(5) Middle (M) details'!G90</f>
        <v>13.628109672542333</v>
      </c>
      <c r="I35" s="323">
        <f>'(5) Middle (M) details'!H90</f>
        <v>22.589979291663461</v>
      </c>
      <c r="J35" s="323">
        <f>'(5) Middle (M) details'!I90</f>
        <v>25.002675260928967</v>
      </c>
      <c r="K35" s="323">
        <f>'(5) Middle (M) details'!J90</f>
        <v>13.867510240982938</v>
      </c>
      <c r="L35" s="323">
        <f>'(5) Middle (M) details'!K90</f>
        <v>18.696979696089727</v>
      </c>
      <c r="M35" s="323">
        <f>'(5) Middle (M) details'!L90</f>
        <v>781.29357952842156</v>
      </c>
      <c r="N35" s="323">
        <f>'(5) Middle (M) details'!M90</f>
        <v>27.323053907626417</v>
      </c>
      <c r="O35" s="323">
        <f>'(5) Middle (M) details'!N90</f>
        <v>35.159268052480343</v>
      </c>
      <c r="P35" s="323">
        <f>'(5) Middle (M) details'!O90</f>
        <v>38.380242429248391</v>
      </c>
      <c r="Q35" s="323">
        <f>'(5) Middle (M) details'!P90</f>
        <v>39.560702018836892</v>
      </c>
      <c r="R35" s="323">
        <f>'(5) Middle (M) details'!Q90</f>
        <v>28.135567118371483</v>
      </c>
      <c r="S35" s="323">
        <f>'(5) Middle (M) details'!R90</f>
        <v>29.107055540387471</v>
      </c>
      <c r="T35" s="323">
        <f>'(5) Middle (M) details'!S90</f>
        <v>31.312415244015369</v>
      </c>
      <c r="U35" s="323">
        <f>'(5) Middle (M) details'!T90</f>
        <v>21.30444141851558</v>
      </c>
      <c r="V35" s="323">
        <f>'(5) Middle (M) details'!U90</f>
        <v>27.91908226884393</v>
      </c>
      <c r="W35" s="323">
        <f>'(5) Middle (M) details'!V90</f>
        <v>130.95656791960681</v>
      </c>
      <c r="X35" s="323">
        <f>'(5) Middle (M) details'!W90</f>
        <v>32.01006879886404</v>
      </c>
      <c r="Y35" s="323">
        <f>'(5) Middle (M) details'!X90</f>
        <v>24.688593719440213</v>
      </c>
      <c r="Z35" s="323">
        <f>'(5) Middle (M) details'!Y90</f>
        <v>28.223622194206385</v>
      </c>
      <c r="AA35" s="323">
        <f>'(5) Middle (M) details'!Z90</f>
        <v>29.276745818056561</v>
      </c>
      <c r="AB35" s="323">
        <f>'(5) Middle (M) details'!AA90</f>
        <v>29.74589913902895</v>
      </c>
      <c r="AC35" s="323">
        <f>'(5) Middle (M) details'!AB90</f>
        <v>31.552890625038884</v>
      </c>
      <c r="AD35" s="323">
        <f>'(5) Middle (M) details'!AC90</f>
        <v>34.107258913752148</v>
      </c>
      <c r="AE35" s="323">
        <f>'(5) Middle (M) details'!AD90</f>
        <v>29.361858817834296</v>
      </c>
      <c r="AF35" s="323">
        <f>'(5) Middle (M) details'!AE90</f>
        <v>22.406710470392177</v>
      </c>
      <c r="AG35" s="323">
        <f>'(5) Middle (M) details'!AF90</f>
        <v>50.95529076560409</v>
      </c>
      <c r="AH35" s="323">
        <f>'(5) Middle (M) details'!AG90</f>
        <v>29.075770879327798</v>
      </c>
      <c r="AI35" s="323">
        <f>'(5) Middle (M) details'!AH90</f>
        <v>35.487901354732088</v>
      </c>
      <c r="AJ35" s="323">
        <f>'(5) Middle (M) details'!AI90</f>
        <v>23.335019488610492</v>
      </c>
      <c r="AK35" s="323">
        <f>'(5) Middle (M) details'!AJ90</f>
        <v>40.348020173322723</v>
      </c>
      <c r="AL35" s="323">
        <f>'(5) Middle (M) details'!AK90</f>
        <v>45.10182261788708</v>
      </c>
      <c r="AM35" s="323">
        <f>'(5) Middle (M) details'!AL90</f>
        <v>34.928508952079923</v>
      </c>
      <c r="AN35" s="323">
        <f>'(5) Middle (M) details'!AM90</f>
        <v>26.599530946056348</v>
      </c>
      <c r="AO35" s="323">
        <f>'(5) Middle (M) details'!AN90</f>
        <v>47.430114397023004</v>
      </c>
      <c r="AP35" s="323">
        <f>'(5) Middle (M) details'!AO90</f>
        <v>18.259939732009997</v>
      </c>
      <c r="AQ35" s="323">
        <f>'(5) Middle (M) details'!AP90</f>
        <v>35.921305377833868</v>
      </c>
      <c r="AR35" s="323">
        <f>'(5) Middle (M) details'!AQ90</f>
        <v>28.599262862485631</v>
      </c>
      <c r="AS35" s="323">
        <f>'(5) Middle (M) details'!AR90</f>
        <v>32.602121896633832</v>
      </c>
      <c r="AT35" s="323">
        <f>'(5) Middle (M) details'!AS90</f>
        <v>48.029044117308345</v>
      </c>
      <c r="AU35" s="323">
        <f>'(5) Middle (M) details'!AT90</f>
        <v>43.304619848341297</v>
      </c>
      <c r="AV35" s="323">
        <f>'(5) Middle (M) details'!AU90</f>
        <v>26.907008208067275</v>
      </c>
      <c r="AW35" s="323">
        <f>'(5) Middle (M) details'!AV90</f>
        <v>38.664587279587778</v>
      </c>
      <c r="AX35" s="323">
        <f>'(5) Middle (M) details'!AW90</f>
        <v>46.988774015042097</v>
      </c>
      <c r="AY35" s="323">
        <f>'(5) Middle (M) details'!AX90</f>
        <v>34.781737800593</v>
      </c>
      <c r="AZ35" s="323">
        <f>'(5) Middle (M) details'!AY90</f>
        <v>28.372175831666141</v>
      </c>
      <c r="BA35" s="323">
        <f>'(5) Middle (M) details'!AZ90</f>
        <v>0</v>
      </c>
      <c r="BB35" s="323">
        <f>'(5) Middle (M) details'!BA90</f>
        <v>43.829530337463851</v>
      </c>
      <c r="BC35" s="323">
        <f>'(5) Middle (M) details'!BB90</f>
        <v>27.781375519741417</v>
      </c>
      <c r="BD35" s="323">
        <f>'(5) Middle (M) details'!BC90</f>
        <v>28.06822314274676</v>
      </c>
      <c r="BE35" s="323">
        <f>'(5) Middle (M) details'!BD90</f>
        <v>121.86658497228436</v>
      </c>
      <c r="BF35" s="324">
        <f>'(5) Middle (M) details'!BE90</f>
        <v>2482.8491486216244</v>
      </c>
      <c r="BH35" s="323">
        <f>'(5) Middle (M) details'!BG90</f>
        <v>13486.431844386583</v>
      </c>
      <c r="BI35" s="323">
        <f>'(5) Middle (M) details'!BH90</f>
        <v>20252.639314313623</v>
      </c>
      <c r="BJ35" s="323">
        <f>'(5) Middle (M) details'!BI90</f>
        <v>24692.867111770796</v>
      </c>
      <c r="BK35" s="323">
        <f>'(5) Middle (M) details'!BJ90</f>
        <v>14273.162650552171</v>
      </c>
      <c r="BL35" s="323">
        <f>'(5) Middle (M) details'!BK90</f>
        <v>17917.97003705215</v>
      </c>
      <c r="BM35" s="323">
        <f>'(5) Middle (M) details'!BL90</f>
        <v>1273567.9129433713</v>
      </c>
      <c r="BN35" s="323">
        <f>'(5) Middle (M) details'!BM90</f>
        <v>25441.58841554726</v>
      </c>
      <c r="BO35" s="323">
        <f>'(5) Middle (M) details'!BN90</f>
        <v>30331.19736351374</v>
      </c>
      <c r="BP35" s="323">
        <f>'(5) Middle (M) details'!BO90</f>
        <v>48907.175322742638</v>
      </c>
      <c r="BQ35" s="323">
        <f>'(5) Middle (M) details'!BP90</f>
        <v>42718.437253980454</v>
      </c>
      <c r="BR35" s="323">
        <f>'(5) Middle (M) details'!BQ90</f>
        <v>26936.710603457675</v>
      </c>
      <c r="BS35" s="323">
        <f>'(5) Middle (M) details'!BR90</f>
        <v>28655.314038400658</v>
      </c>
      <c r="BT35" s="323">
        <f>'(5) Middle (M) details'!BS90</f>
        <v>29686.893831452799</v>
      </c>
      <c r="BU35" s="323">
        <f>'(5) Middle (M) details'!BT90</f>
        <v>19958.213765279579</v>
      </c>
      <c r="BV35" s="323">
        <f>'(5) Middle (M) details'!BU90</f>
        <v>25533.396688971214</v>
      </c>
      <c r="BW35" s="323">
        <f>'(5) Middle (M) details'!BV90</f>
        <v>167556.9643046181</v>
      </c>
      <c r="BX35" s="323">
        <f>'(5) Middle (M) details'!BW90</f>
        <v>27614.44615140403</v>
      </c>
      <c r="BY35" s="323">
        <f>'(5) Middle (M) details'!BX90</f>
        <v>22270.987868057749</v>
      </c>
      <c r="BZ35" s="323">
        <f>'(5) Middle (M) details'!BY90</f>
        <v>28656.854794887451</v>
      </c>
      <c r="CA35" s="323">
        <f>'(5) Middle (M) details'!BZ90</f>
        <v>27397.852101691144</v>
      </c>
      <c r="CB35" s="323">
        <f>'(5) Middle (M) details'!CA90</f>
        <v>24486.824171248631</v>
      </c>
      <c r="CC35" s="323">
        <f>'(5) Middle (M) details'!CB90</f>
        <v>26696.585228939148</v>
      </c>
      <c r="CD35" s="323">
        <f>'(5) Middle (M) details'!CC90</f>
        <v>39157.520741111424</v>
      </c>
      <c r="CE35" s="323">
        <f>'(5) Middle (M) details'!CD90</f>
        <v>23486.257249797476</v>
      </c>
      <c r="CF35" s="323">
        <f>'(5) Middle (M) details'!CE90</f>
        <v>18895.982260470191</v>
      </c>
      <c r="CG35" s="323">
        <f>'(5) Middle (M) details'!CF90</f>
        <v>48184.851606678196</v>
      </c>
      <c r="CH35" s="323">
        <f>'(5) Middle (M) details'!CG90</f>
        <v>25272.369290602932</v>
      </c>
      <c r="CI35" s="323">
        <f>'(5) Middle (M) details'!CH90</f>
        <v>29198.735476646467</v>
      </c>
      <c r="CJ35" s="323">
        <f>'(5) Middle (M) details'!CI90</f>
        <v>28240.740635701077</v>
      </c>
      <c r="CK35" s="323">
        <f>'(5) Middle (M) details'!CJ90</f>
        <v>36247.854363309671</v>
      </c>
      <c r="CL35" s="323">
        <f>'(5) Middle (M) details'!CK90</f>
        <v>47451.627576278996</v>
      </c>
      <c r="CM35" s="323">
        <f>'(5) Middle (M) details'!CL90</f>
        <v>28335.054317195798</v>
      </c>
      <c r="CN35" s="323">
        <f>'(5) Middle (M) details'!CM90</f>
        <v>29890.717509542847</v>
      </c>
      <c r="CO35" s="323">
        <f>'(5) Middle (M) details'!CN90</f>
        <v>58243.990759086664</v>
      </c>
      <c r="CP35" s="323">
        <f>'(5) Middle (M) details'!CO90</f>
        <v>20812.989725520438</v>
      </c>
      <c r="CQ35" s="323">
        <f>'(5) Middle (M) details'!CP90</f>
        <v>37982.900936078513</v>
      </c>
      <c r="CR35" s="323">
        <f>'(5) Middle (M) details'!CQ90</f>
        <v>25344.666748734766</v>
      </c>
      <c r="CS35" s="323">
        <f>'(5) Middle (M) details'!CR90</f>
        <v>31480.641505511525</v>
      </c>
      <c r="CT35" s="323">
        <f>'(5) Middle (M) details'!CS90</f>
        <v>55244.591502183939</v>
      </c>
      <c r="CU35" s="323">
        <f>'(5) Middle (M) details'!CT90</f>
        <v>37558.096794466408</v>
      </c>
      <c r="CV35" s="323">
        <f>'(5) Middle (M) details'!CU90</f>
        <v>24782.968980122441</v>
      </c>
      <c r="CW35" s="323">
        <f>'(5) Middle (M) details'!CV90</f>
        <v>34759.850610222209</v>
      </c>
      <c r="CX35" s="323">
        <f>'(5) Middle (M) details'!CW90</f>
        <v>39371.893747203772</v>
      </c>
      <c r="CY35" s="323">
        <f>'(5) Middle (M) details'!CX90</f>
        <v>26156.21464342394</v>
      </c>
      <c r="CZ35" s="323">
        <f>'(5) Middle (M) details'!CY90</f>
        <v>27860.341779662886</v>
      </c>
      <c r="DA35" s="323">
        <f>'(5) Middle (M) details'!CZ90</f>
        <v>0</v>
      </c>
      <c r="DB35" s="323">
        <f>'(5) Middle (M) details'!DA90</f>
        <v>53909.0074291704</v>
      </c>
      <c r="DC35" s="323">
        <f>'(5) Middle (M) details'!DB90</f>
        <v>36474.723547378904</v>
      </c>
      <c r="DD35" s="323">
        <f>'(5) Middle (M) details'!DC90</f>
        <v>35413.115774740727</v>
      </c>
      <c r="DE35" s="323">
        <f>'(5) Middle (M) details'!DD90</f>
        <v>146429.4045063731</v>
      </c>
      <c r="DF35" s="324">
        <f>'(5) Middle (M) details'!DE90</f>
        <v>3013227.5358228553</v>
      </c>
      <c r="DG35" s="313"/>
      <c r="DH35" s="337">
        <f>'(5) Middle (M) details'!DG90</f>
        <v>989.60400000000004</v>
      </c>
      <c r="DI35" s="337">
        <f>'(5) Middle (M) details'!DH90</f>
        <v>896.53199999999993</v>
      </c>
      <c r="DJ35" s="337">
        <f>'(5) Middle (M) details'!DI90</f>
        <v>987.60899999999992</v>
      </c>
      <c r="DK35" s="337">
        <f>'(5) Middle (M) details'!DJ90</f>
        <v>1029.252</v>
      </c>
      <c r="DL35" s="337">
        <f>'(5) Middle (M) details'!DK90</f>
        <v>958.33500000000004</v>
      </c>
      <c r="DM35" s="337">
        <f>'(5) Middle (M) details'!DL90</f>
        <v>1630.076</v>
      </c>
      <c r="DN35" s="337">
        <f>'(5) Middle (M) details'!DM90</f>
        <v>931.14</v>
      </c>
      <c r="DO35" s="337">
        <f>'(5) Middle (M) details'!DN90</f>
        <v>862.68</v>
      </c>
      <c r="DP35" s="337">
        <f>'(5) Middle (M) details'!DO90</f>
        <v>1274.28</v>
      </c>
      <c r="DQ35" s="337">
        <f>'(5) Middle (M) details'!DP90</f>
        <v>1079.82</v>
      </c>
      <c r="DR35" s="337">
        <f>'(5) Middle (M) details'!DQ90</f>
        <v>957.39</v>
      </c>
      <c r="DS35" s="337">
        <f>'(5) Middle (M) details'!DR90</f>
        <v>984.48</v>
      </c>
      <c r="DT35" s="337">
        <f>'(5) Middle (M) details'!DS90</f>
        <v>948.08699999999999</v>
      </c>
      <c r="DU35" s="337">
        <f>'(5) Middle (M) details'!DT90</f>
        <v>936.81</v>
      </c>
      <c r="DV35" s="337">
        <f>'(5) Middle (M) details'!DU90</f>
        <v>914.55</v>
      </c>
      <c r="DW35" s="337">
        <f>'(5) Middle (M) details'!DV90</f>
        <v>1279.4849999999999</v>
      </c>
      <c r="DX35" s="337">
        <f>'(5) Middle (M) details'!DW90</f>
        <v>862.68</v>
      </c>
      <c r="DY35" s="337">
        <f>'(5) Middle (M) details'!DX90</f>
        <v>902.07600000000002</v>
      </c>
      <c r="DZ35" s="337">
        <f>'(5) Middle (M) details'!DY90</f>
        <v>1015.3499999999999</v>
      </c>
      <c r="EA35" s="337">
        <f>'(5) Middle (M) details'!DZ90</f>
        <v>935.82299999999998</v>
      </c>
      <c r="EB35" s="337">
        <f>'(5) Middle (M) details'!EA90</f>
        <v>823.19999999999993</v>
      </c>
      <c r="EC35" s="337">
        <f>'(5) Middle (M) details'!EB90</f>
        <v>846.08999999999992</v>
      </c>
      <c r="ED35" s="337">
        <f>'(5) Middle (M) details'!EC90</f>
        <v>1148.07</v>
      </c>
      <c r="EE35" s="337">
        <f>'(5) Middle (M) details'!ED90</f>
        <v>799.89</v>
      </c>
      <c r="EF35" s="337">
        <f>'(5) Middle (M) details'!EE90</f>
        <v>843.31799999999998</v>
      </c>
      <c r="EG35" s="337">
        <f>'(5) Middle (M) details'!EF90</f>
        <v>945.63</v>
      </c>
      <c r="EH35" s="337">
        <f>'(5) Middle (M) details'!EG90</f>
        <v>869.19</v>
      </c>
      <c r="EI35" s="337">
        <f>'(5) Middle (M) details'!EH90</f>
        <v>822.78</v>
      </c>
      <c r="EJ35" s="337">
        <f>'(5) Middle (M) details'!EI90</f>
        <v>1210.23</v>
      </c>
      <c r="EK35" s="337">
        <f>'(5) Middle (M) details'!EJ90</f>
        <v>898.38</v>
      </c>
      <c r="EL35" s="337">
        <f>'(5) Middle (M) details'!EK90</f>
        <v>1052.0999999999999</v>
      </c>
      <c r="EM35" s="337">
        <f>'(5) Middle (M) details'!EL90</f>
        <v>811.23</v>
      </c>
      <c r="EN35" s="337">
        <f>'(5) Middle (M) details'!EM90</f>
        <v>1123.731</v>
      </c>
      <c r="EO35" s="337">
        <f>'(5) Middle (M) details'!EN90</f>
        <v>1227.9960000000001</v>
      </c>
      <c r="EP35" s="337">
        <f>'(5) Middle (M) details'!EO90</f>
        <v>1139.817</v>
      </c>
      <c r="EQ35" s="337">
        <f>'(5) Middle (M) details'!EP90</f>
        <v>1057.3920000000001</v>
      </c>
      <c r="ER35" s="337">
        <f>'(5) Middle (M) details'!EQ90</f>
        <v>886.2</v>
      </c>
      <c r="ES35" s="337">
        <f>'(5) Middle (M) details'!ER90</f>
        <v>965.601</v>
      </c>
      <c r="ET35" s="337">
        <f>'(5) Middle (M) details'!ES90</f>
        <v>1150.2330000000002</v>
      </c>
      <c r="EU35" s="337">
        <f>'(5) Middle (M) details'!ET90</f>
        <v>867.3</v>
      </c>
      <c r="EV35" s="337">
        <f>'(5) Middle (M) details'!EU90</f>
        <v>921.06</v>
      </c>
      <c r="EW35" s="337">
        <f>'(5) Middle (M) details'!EV90</f>
        <v>899.01</v>
      </c>
      <c r="EX35" s="337">
        <f>'(5) Middle (M) details'!EW90</f>
        <v>837.9</v>
      </c>
      <c r="EY35" s="337">
        <f>'(5) Middle (M) details'!EX90</f>
        <v>752.01</v>
      </c>
      <c r="EZ35" s="337">
        <f>'(5) Middle (M) details'!EY90</f>
        <v>981.96</v>
      </c>
      <c r="FA35" s="337">
        <f>'(5) Middle (M) details'!EZ90</f>
        <v>1035.0899999999999</v>
      </c>
      <c r="FB35" s="337">
        <f>'(5) Middle (M) details'!FA90</f>
        <v>1229.9699999999998</v>
      </c>
      <c r="FC35" s="337">
        <f>'(5) Middle (M) details'!FB90</f>
        <v>1312.92</v>
      </c>
      <c r="FD35" s="337">
        <f>'(5) Middle (M) details'!FC90</f>
        <v>1261.6799999999998</v>
      </c>
      <c r="FE35" s="337">
        <f>'(5) Middle (M) details'!FD90</f>
        <v>1201.5549999999998</v>
      </c>
      <c r="FF35" s="338">
        <f>'(5) Middle (M) details'!FE90</f>
        <v>1091.9119247265282</v>
      </c>
    </row>
    <row r="36" spans="1:162">
      <c r="A36" s="69"/>
      <c r="B36" s="1">
        <f>'(5) Middle (M) details'!A91</f>
        <v>0</v>
      </c>
      <c r="G36" s="69"/>
      <c r="DG36" s="313"/>
    </row>
    <row r="37" spans="1:162">
      <c r="A37" s="69"/>
      <c r="B37" s="1" t="str">
        <f>'(5) Middle (M) details'!A92</f>
        <v>Residual non-agricultural nobility</v>
      </c>
      <c r="F37" s="1">
        <f>'(5) Middle (M) details'!E92</f>
        <v>1</v>
      </c>
      <c r="G37" s="69" t="str">
        <f>'(5) Middle (M) details'!F92</f>
        <v>Nobility</v>
      </c>
      <c r="H37" s="323">
        <f>'(5) Middle (M) details'!G92</f>
        <v>511.12806848136256</v>
      </c>
      <c r="I37" s="323">
        <f>'(5) Middle (M) details'!H92</f>
        <v>756.18797172579889</v>
      </c>
      <c r="J37" s="323">
        <f>'(5) Middle (M) details'!I92</f>
        <v>111.73740933571776</v>
      </c>
      <c r="K37" s="323">
        <f>'(5) Middle (M) details'!J92</f>
        <v>464.64463791627412</v>
      </c>
      <c r="L37" s="323">
        <f>'(5) Middle (M) details'!K92</f>
        <v>20.871327734097861</v>
      </c>
      <c r="M37" s="323">
        <f>'(5) Middle (M) details'!L92</f>
        <v>12775.954409021546</v>
      </c>
      <c r="N37" s="323">
        <f>'(5) Middle (M) details'!M92</f>
        <v>654.88525034358008</v>
      </c>
      <c r="O37" s="323">
        <f>'(5) Middle (M) details'!N92</f>
        <v>1287.833161945995</v>
      </c>
      <c r="P37" s="323">
        <f>'(5) Middle (M) details'!O92</f>
        <v>501.0508981145685</v>
      </c>
      <c r="Q37" s="323">
        <f>'(5) Middle (M) details'!P92</f>
        <v>1197.5803553105488</v>
      </c>
      <c r="R37" s="323">
        <f>'(5) Middle (M) details'!Q92</f>
        <v>715.57976459998929</v>
      </c>
      <c r="S37" s="323">
        <f>'(5) Middle (M) details'!R92</f>
        <v>1026.4838819211197</v>
      </c>
      <c r="T37" s="323">
        <f>'(5) Middle (M) details'!S92</f>
        <v>309.30972176510625</v>
      </c>
      <c r="U37" s="323">
        <f>'(5) Middle (M) details'!T92</f>
        <v>515.99850186852166</v>
      </c>
      <c r="V37" s="323">
        <f>'(5) Middle (M) details'!U92</f>
        <v>73.225348264611398</v>
      </c>
      <c r="W37" s="323">
        <f>'(5) Middle (M) details'!V92</f>
        <v>5767.8639372439766</v>
      </c>
      <c r="X37" s="323">
        <f>'(5) Middle (M) details'!W92</f>
        <v>932.94822941485302</v>
      </c>
      <c r="Y37" s="323">
        <f>'(5) Middle (M) details'!X92</f>
        <v>1324.3118485502898</v>
      </c>
      <c r="Z37" s="323">
        <f>'(5) Middle (M) details'!Y92</f>
        <v>72.827892858805512</v>
      </c>
      <c r="AA37" s="323">
        <f>'(5) Middle (M) details'!Z92</f>
        <v>597.77651335411952</v>
      </c>
      <c r="AB37" s="323">
        <f>'(5) Middle (M) details'!AA92</f>
        <v>489.84802905438346</v>
      </c>
      <c r="AC37" s="323">
        <f>'(5) Middle (M) details'!AB92</f>
        <v>24.279499790144769</v>
      </c>
      <c r="AD37" s="323">
        <f>'(5) Middle (M) details'!AC92</f>
        <v>110.26557835037875</v>
      </c>
      <c r="AE37" s="323">
        <f>'(5) Middle (M) details'!AD92</f>
        <v>209.48311320758387</v>
      </c>
      <c r="AF37" s="323">
        <f>'(5) Middle (M) details'!AE92</f>
        <v>16.491635731622296</v>
      </c>
      <c r="AG37" s="323">
        <f>'(5) Middle (M) details'!AF92</f>
        <v>740.23133946746611</v>
      </c>
      <c r="AH37" s="323">
        <f>'(5) Middle (M) details'!AG92</f>
        <v>141.54902740817329</v>
      </c>
      <c r="AI37" s="323">
        <f>'(5) Middle (M) details'!AH92</f>
        <v>663.31609959639866</v>
      </c>
      <c r="AJ37" s="323">
        <f>'(5) Middle (M) details'!AI92</f>
        <v>16.031299947657089</v>
      </c>
      <c r="AK37" s="323">
        <f>'(5) Middle (M) details'!AJ92</f>
        <v>1814.6433959444139</v>
      </c>
      <c r="AL37" s="323">
        <f>'(5) Middle (M) details'!AK92</f>
        <v>1946.0287597568745</v>
      </c>
      <c r="AM37" s="323">
        <f>'(5) Middle (M) details'!AL92</f>
        <v>516.17076419817727</v>
      </c>
      <c r="AN37" s="323">
        <f>'(5) Middle (M) details'!AM92</f>
        <v>857.12373857101807</v>
      </c>
      <c r="AO37" s="323">
        <f>'(5) Middle (M) details'!AN92</f>
        <v>1320.7813799818114</v>
      </c>
      <c r="AP37" s="323">
        <f>'(5) Middle (M) details'!AO92</f>
        <v>381.69861304293431</v>
      </c>
      <c r="AQ37" s="323">
        <f>'(5) Middle (M) details'!AP92</f>
        <v>3067.8278784464574</v>
      </c>
      <c r="AR37" s="323">
        <f>'(5) Middle (M) details'!AQ92</f>
        <v>1129.1908366206796</v>
      </c>
      <c r="AS37" s="323">
        <f>'(5) Middle (M) details'!AR92</f>
        <v>396.53215484145903</v>
      </c>
      <c r="AT37" s="323">
        <f>'(5) Middle (M) details'!AS92</f>
        <v>3182.6375348209763</v>
      </c>
      <c r="AU37" s="323">
        <f>'(5) Middle (M) details'!AT92</f>
        <v>1673.3034737015598</v>
      </c>
      <c r="AV37" s="323">
        <f>'(5) Middle (M) details'!AU92</f>
        <v>10.123725714817851</v>
      </c>
      <c r="AW37" s="323">
        <f>'(5) Middle (M) details'!AV92</f>
        <v>1847.9528371711503</v>
      </c>
      <c r="AX37" s="323">
        <f>'(5) Middle (M) details'!AW92</f>
        <v>4505.9820805067839</v>
      </c>
      <c r="AY37" s="323">
        <f>'(5) Middle (M) details'!AX92</f>
        <v>1143.9833146279441</v>
      </c>
      <c r="AZ37" s="323">
        <f>'(5) Middle (M) details'!AY92</f>
        <v>287.23788298602858</v>
      </c>
      <c r="BA37" s="323">
        <f>'(5) Middle (M) details'!AZ92</f>
        <v>0</v>
      </c>
      <c r="BB37" s="323">
        <f>'(5) Middle (M) details'!BA92</f>
        <v>1654.7219674591986</v>
      </c>
      <c r="BC37" s="323">
        <f>'(5) Middle (M) details'!BB92</f>
        <v>1361.2831636735518</v>
      </c>
      <c r="BD37" s="323">
        <f>'(5) Middle (M) details'!BC92</f>
        <v>1625.6126560873668</v>
      </c>
      <c r="BE37" s="323">
        <f>'(5) Middle (M) details'!BD92</f>
        <v>4260.538127001164</v>
      </c>
      <c r="BF37" s="324">
        <f>'(5) Middle (M) details'!BE92</f>
        <v>65013.069037479057</v>
      </c>
      <c r="BH37" s="323">
        <f>'(5) Middle (M) details'!BG92</f>
        <v>452248.15950458357</v>
      </c>
      <c r="BI37" s="323">
        <f>'(5) Middle (M) details'!BH92</f>
        <v>598698.21523041022</v>
      </c>
      <c r="BJ37" s="323">
        <f>'(5) Middle (M) details'!BI92</f>
        <v>98642.790598255655</v>
      </c>
      <c r="BK37" s="323">
        <f>'(5) Middle (M) details'!BJ92</f>
        <v>429541.66481097543</v>
      </c>
      <c r="BL37" s="323">
        <f>'(5) Middle (M) details'!BK92</f>
        <v>17814.40871752322</v>
      </c>
      <c r="BM37" s="323">
        <f>'(5) Middle (M) details'!BL92</f>
        <v>19486856.637174748</v>
      </c>
      <c r="BN37" s="323">
        <f>'(5) Middle (M) details'!BM92</f>
        <v>541157.87776891398</v>
      </c>
      <c r="BO37" s="323">
        <f>'(5) Middle (M) details'!BN92</f>
        <v>976022.99677563075</v>
      </c>
      <c r="BP37" s="323">
        <f>'(5) Middle (M) details'!BO92</f>
        <v>585969.00432702561</v>
      </c>
      <c r="BQ37" s="323">
        <f>'(5) Middle (M) details'!BP92</f>
        <v>1167664.7980348913</v>
      </c>
      <c r="BR37" s="323">
        <f>'(5) Middle (M) details'!BQ92</f>
        <v>610096.15150030493</v>
      </c>
      <c r="BS37" s="323">
        <f>'(5) Middle (M) details'!BR92</f>
        <v>902977.34124837071</v>
      </c>
      <c r="BT37" s="323">
        <f>'(5) Middle (M) details'!BS92</f>
        <v>260836.86733813115</v>
      </c>
      <c r="BU37" s="323">
        <f>'(5) Middle (M) details'!BT92</f>
        <v>429315.91353962867</v>
      </c>
      <c r="BV37" s="323">
        <f>'(5) Middle (M) details'!BU92</f>
        <v>59294.22575726908</v>
      </c>
      <c r="BW37" s="323">
        <f>'(5) Middle (M) details'!BV92</f>
        <v>6775423.2491214406</v>
      </c>
      <c r="BX37" s="323">
        <f>'(5) Middle (M) details'!BW92</f>
        <v>707062.80410892877</v>
      </c>
      <c r="BY37" s="323">
        <f>'(5) Middle (M) details'!BX92</f>
        <v>1055842.053364781</v>
      </c>
      <c r="BZ37" s="323">
        <f>'(5) Middle (M) details'!BY92</f>
        <v>66313.43784258535</v>
      </c>
      <c r="CA37" s="323">
        <f>'(5) Middle (M) details'!BZ92</f>
        <v>496766.03145708051</v>
      </c>
      <c r="CB37" s="323">
        <f>'(5) Middle (M) details'!CA92</f>
        <v>351906.82407266909</v>
      </c>
      <c r="CC37" s="323">
        <f>'(5) Middle (M) details'!CB92</f>
        <v>17998.150399436414</v>
      </c>
      <c r="CD37" s="323">
        <f>'(5) Middle (M) details'!CC92</f>
        <v>115036.76992559963</v>
      </c>
      <c r="CE37" s="323">
        <f>'(5) Middle (M) details'!CD92</f>
        <v>145609.61715945948</v>
      </c>
      <c r="CF37" s="323">
        <f>'(5) Middle (M) details'!CE92</f>
        <v>12179.369837246235</v>
      </c>
      <c r="CG37" s="323">
        <f>'(5) Middle (M) details'!CF92</f>
        <v>622408.7171644296</v>
      </c>
      <c r="CH37" s="323">
        <f>'(5) Middle (M) details'!CG92</f>
        <v>108198.66106053359</v>
      </c>
      <c r="CI37" s="323">
        <f>'(5) Middle (M) details'!CH92</f>
        <v>476247.6931882223</v>
      </c>
      <c r="CJ37" s="323">
        <f>'(5) Middle (M) details'!CI92</f>
        <v>17721.479901138577</v>
      </c>
      <c r="CK37" s="323">
        <f>'(5) Middle (M) details'!CJ92</f>
        <v>1440064.7061535681</v>
      </c>
      <c r="CL37" s="323">
        <f>'(5) Middle (M) details'!CK92</f>
        <v>1843473.044117687</v>
      </c>
      <c r="CM37" s="323">
        <f>'(5) Middle (M) details'!CL92</f>
        <v>364638.51295251842</v>
      </c>
      <c r="CN37" s="323">
        <f>'(5) Middle (M) details'!CM92</f>
        <v>873349.94806590606</v>
      </c>
      <c r="CO37" s="323">
        <f>'(5) Middle (M) details'!CN92</f>
        <v>1483496.3628700506</v>
      </c>
      <c r="CP37" s="323">
        <f>'(5) Middle (M) details'!CO92</f>
        <v>395064.55337585876</v>
      </c>
      <c r="CQ37" s="323">
        <f>'(5) Middle (M) details'!CP92</f>
        <v>2922388.2943850681</v>
      </c>
      <c r="CR37" s="323">
        <f>'(5) Middle (M) details'!CQ92</f>
        <v>882349.71973539912</v>
      </c>
      <c r="CS37" s="323">
        <f>'(5) Middle (M) details'!CR92</f>
        <v>341335.27541968279</v>
      </c>
      <c r="CT37" s="323">
        <f>'(5) Middle (M) details'!CS92</f>
        <v>3327234.3059404977</v>
      </c>
      <c r="CU37" s="323">
        <f>'(5) Middle (M) details'!CT92</f>
        <v>1275893.8986974393</v>
      </c>
      <c r="CV37" s="323">
        <f>'(5) Middle (M) details'!CU92</f>
        <v>8263.5923519772186</v>
      </c>
      <c r="CW37" s="323">
        <f>'(5) Middle (M) details'!CV92</f>
        <v>1467662.6228096993</v>
      </c>
      <c r="CX37" s="323">
        <f>'(5) Middle (M) details'!CW92</f>
        <v>3303335.4632195234</v>
      </c>
      <c r="CY37" s="323">
        <f>'(5) Middle (M) details'!CX92</f>
        <v>740397.44106035167</v>
      </c>
      <c r="CZ37" s="323">
        <f>'(5) Middle (M) details'!CY92</f>
        <v>251953.58144002486</v>
      </c>
      <c r="DA37" s="323">
        <f>'(5) Middle (M) details'!CZ92</f>
        <v>0</v>
      </c>
      <c r="DB37" s="323">
        <f>'(5) Middle (M) details'!DA92</f>
        <v>1861843.5161260667</v>
      </c>
      <c r="DC37" s="323">
        <f>'(5) Middle (M) details'!DB92</f>
        <v>1644593.4156972913</v>
      </c>
      <c r="DD37" s="323">
        <f>'(5) Middle (M) details'!DC92</f>
        <v>1880638.769574353</v>
      </c>
      <c r="DE37" s="323">
        <f>'(5) Middle (M) details'!DD92</f>
        <v>4672766.4934791625</v>
      </c>
      <c r="DF37" s="324">
        <f>'(5) Middle (M) details'!DE92</f>
        <v>68566595.428402334</v>
      </c>
      <c r="DG37" s="313"/>
      <c r="DH37" s="337">
        <f>'(5) Middle (M) details'!DG92</f>
        <v>884.80400000000009</v>
      </c>
      <c r="DI37" s="337">
        <f>'(5) Middle (M) details'!DH92</f>
        <v>791.73199999999997</v>
      </c>
      <c r="DJ37" s="337">
        <f>'(5) Middle (M) details'!DI92</f>
        <v>882.80899999999997</v>
      </c>
      <c r="DK37" s="337">
        <f>'(5) Middle (M) details'!DJ92</f>
        <v>924.452</v>
      </c>
      <c r="DL37" s="337">
        <f>'(5) Middle (M) details'!DK92</f>
        <v>853.53500000000008</v>
      </c>
      <c r="DM37" s="337">
        <f>'(5) Middle (M) details'!DL92</f>
        <v>1525.2760000000001</v>
      </c>
      <c r="DN37" s="337">
        <f>'(5) Middle (M) details'!DM92</f>
        <v>826.34</v>
      </c>
      <c r="DO37" s="337">
        <f>'(5) Middle (M) details'!DN92</f>
        <v>757.88</v>
      </c>
      <c r="DP37" s="337">
        <f>'(5) Middle (M) details'!DO92</f>
        <v>1169.48</v>
      </c>
      <c r="DQ37" s="337">
        <f>'(5) Middle (M) details'!DP92</f>
        <v>975.02</v>
      </c>
      <c r="DR37" s="337">
        <f>'(5) Middle (M) details'!DQ92</f>
        <v>852.59</v>
      </c>
      <c r="DS37" s="337">
        <f>'(5) Middle (M) details'!DR92</f>
        <v>879.68000000000006</v>
      </c>
      <c r="DT37" s="337">
        <f>'(5) Middle (M) details'!DS92</f>
        <v>843.28700000000003</v>
      </c>
      <c r="DU37" s="337">
        <f>'(5) Middle (M) details'!DT92</f>
        <v>832.01</v>
      </c>
      <c r="DV37" s="337">
        <f>'(5) Middle (M) details'!DU92</f>
        <v>809.75</v>
      </c>
      <c r="DW37" s="337">
        <f>'(5) Middle (M) details'!DV92</f>
        <v>1174.6849999999999</v>
      </c>
      <c r="DX37" s="337">
        <f>'(5) Middle (M) details'!DW92</f>
        <v>757.88</v>
      </c>
      <c r="DY37" s="337">
        <f>'(5) Middle (M) details'!DX92</f>
        <v>797.27600000000007</v>
      </c>
      <c r="DZ37" s="337">
        <f>'(5) Middle (M) details'!DY92</f>
        <v>910.55</v>
      </c>
      <c r="EA37" s="337">
        <f>'(5) Middle (M) details'!DZ92</f>
        <v>831.02300000000002</v>
      </c>
      <c r="EB37" s="337">
        <f>'(5) Middle (M) details'!EA92</f>
        <v>718.4</v>
      </c>
      <c r="EC37" s="337">
        <f>'(5) Middle (M) details'!EB92</f>
        <v>741.29</v>
      </c>
      <c r="ED37" s="337">
        <f>'(5) Middle (M) details'!EC92</f>
        <v>1043.27</v>
      </c>
      <c r="EE37" s="337">
        <f>'(5) Middle (M) details'!ED92</f>
        <v>695.09</v>
      </c>
      <c r="EF37" s="337">
        <f>'(5) Middle (M) details'!EE92</f>
        <v>738.51800000000003</v>
      </c>
      <c r="EG37" s="337">
        <f>'(5) Middle (M) details'!EF92</f>
        <v>840.83</v>
      </c>
      <c r="EH37" s="337">
        <f>'(5) Middle (M) details'!EG92</f>
        <v>764.3900000000001</v>
      </c>
      <c r="EI37" s="337">
        <f>'(5) Middle (M) details'!EH92</f>
        <v>717.98</v>
      </c>
      <c r="EJ37" s="337">
        <f>'(5) Middle (M) details'!EI92</f>
        <v>1105.43</v>
      </c>
      <c r="EK37" s="337">
        <f>'(5) Middle (M) details'!EJ92</f>
        <v>793.58</v>
      </c>
      <c r="EL37" s="337">
        <f>'(5) Middle (M) details'!EK92</f>
        <v>947.3</v>
      </c>
      <c r="EM37" s="337">
        <f>'(5) Middle (M) details'!EL92</f>
        <v>706.43000000000006</v>
      </c>
      <c r="EN37" s="337">
        <f>'(5) Middle (M) details'!EM92</f>
        <v>1018.931</v>
      </c>
      <c r="EO37" s="337">
        <f>'(5) Middle (M) details'!EN92</f>
        <v>1123.1959999999999</v>
      </c>
      <c r="EP37" s="337">
        <f>'(5) Middle (M) details'!EO92</f>
        <v>1035.0170000000001</v>
      </c>
      <c r="EQ37" s="337">
        <f>'(5) Middle (M) details'!EP92</f>
        <v>952.5920000000001</v>
      </c>
      <c r="ER37" s="337">
        <f>'(5) Middle (M) details'!EQ92</f>
        <v>781.40000000000009</v>
      </c>
      <c r="ES37" s="337">
        <f>'(5) Middle (M) details'!ER92</f>
        <v>860.80100000000004</v>
      </c>
      <c r="ET37" s="337">
        <f>'(5) Middle (M) details'!ES92</f>
        <v>1045.433</v>
      </c>
      <c r="EU37" s="337">
        <f>'(5) Middle (M) details'!ET92</f>
        <v>762.5</v>
      </c>
      <c r="EV37" s="337">
        <f>'(5) Middle (M) details'!EU92</f>
        <v>816.26</v>
      </c>
      <c r="EW37" s="337">
        <f>'(5) Middle (M) details'!EV92</f>
        <v>794.21</v>
      </c>
      <c r="EX37" s="337">
        <f>'(5) Middle (M) details'!EW92</f>
        <v>733.1</v>
      </c>
      <c r="EY37" s="337">
        <f>'(5) Middle (M) details'!EX92</f>
        <v>647.21</v>
      </c>
      <c r="EZ37" s="337">
        <f>'(5) Middle (M) details'!EY92</f>
        <v>877.16000000000008</v>
      </c>
      <c r="FA37" s="337">
        <f>'(5) Middle (M) details'!EZ92</f>
        <v>930.29</v>
      </c>
      <c r="FB37" s="337">
        <f>'(5) Middle (M) details'!FA92</f>
        <v>1125.17</v>
      </c>
      <c r="FC37" s="337">
        <f>'(5) Middle (M) details'!FB92</f>
        <v>1208.1199999999999</v>
      </c>
      <c r="FD37" s="337">
        <f>'(5) Middle (M) details'!FC92</f>
        <v>1156.8800000000001</v>
      </c>
      <c r="FE37" s="337">
        <f>'(5) Middle (M) details'!FD92</f>
        <v>1096.7550000000001</v>
      </c>
      <c r="FF37" s="338">
        <f>'(5) Middle (M) details'!FE92</f>
        <v>1009.3364158219817</v>
      </c>
    </row>
    <row r="38" spans="1:162" s="131" customFormat="1">
      <c r="A38" s="316"/>
      <c r="B38" s="312" t="str">
        <f>'(5) Middle (M) details'!A93</f>
        <v>Nobility, subtotals</v>
      </c>
      <c r="D38" s="1"/>
      <c r="E38" s="1"/>
      <c r="G38" s="316" t="str">
        <f>'(5) Middle (M) details'!F93</f>
        <v>Nobility, subtotals</v>
      </c>
      <c r="H38" s="324">
        <f>'(5) Middle (M) details'!G93</f>
        <v>948.41717324888953</v>
      </c>
      <c r="I38" s="324">
        <f>'(5) Middle (M) details'!H93</f>
        <v>1625.6349668656385</v>
      </c>
      <c r="J38" s="324">
        <f>'(5) Middle (M) details'!I93</f>
        <v>3002.6813799993224</v>
      </c>
      <c r="K38" s="324">
        <f>'(5) Middle (M) details'!J93</f>
        <v>1034.1981005517157</v>
      </c>
      <c r="L38" s="324">
        <f>'(5) Middle (M) details'!K93</f>
        <v>1828.6873986231324</v>
      </c>
      <c r="M38" s="324">
        <f>'(5) Middle (M) details'!L93</f>
        <v>26422.694514117702</v>
      </c>
      <c r="N38" s="324">
        <f>'(5) Middle (M) details'!M93</f>
        <v>1907.3573328631005</v>
      </c>
      <c r="O38" s="324">
        <f>'(5) Middle (M) details'!N93</f>
        <v>3227.5497504843052</v>
      </c>
      <c r="P38" s="324">
        <f>'(5) Middle (M) details'!O93</f>
        <v>1484.0767924410172</v>
      </c>
      <c r="Q38" s="324">
        <f>'(5) Middle (M) details'!P93</f>
        <v>3824.47866605933</v>
      </c>
      <c r="R38" s="324">
        <f>'(5) Middle (M) details'!Q93</f>
        <v>2274.4700339579558</v>
      </c>
      <c r="S38" s="324">
        <f>'(5) Middle (M) details'!R93</f>
        <v>3274.4075193337585</v>
      </c>
      <c r="T38" s="324">
        <f>'(5) Middle (M) details'!S93</f>
        <v>2233.9240809022053</v>
      </c>
      <c r="U38" s="324">
        <f>'(5) Middle (M) details'!T93</f>
        <v>2079.1937482728522</v>
      </c>
      <c r="V38" s="324">
        <f>'(5) Middle (M) details'!U93</f>
        <v>2447.0921407493161</v>
      </c>
      <c r="W38" s="324">
        <f>'(5) Middle (M) details'!V93</f>
        <v>13037.004860169362</v>
      </c>
      <c r="X38" s="324">
        <f>'(5) Middle (M) details'!W93</f>
        <v>2778.4639550618999</v>
      </c>
      <c r="Y38" s="324">
        <f>'(5) Middle (M) details'!X93</f>
        <v>4503.2672516058074</v>
      </c>
      <c r="Z38" s="324">
        <f>'(5) Middle (M) details'!Y93</f>
        <v>2638.7737684005915</v>
      </c>
      <c r="AA38" s="324">
        <f>'(5) Middle (M) details'!Z93</f>
        <v>2608.54079414336</v>
      </c>
      <c r="AB38" s="324">
        <f>'(5) Middle (M) details'!AA93</f>
        <v>2898.6605001602275</v>
      </c>
      <c r="AC38" s="324">
        <f>'(5) Middle (M) details'!AB93</f>
        <v>4114.5323621043526</v>
      </c>
      <c r="AD38" s="324">
        <f>'(5) Middle (M) details'!AC93</f>
        <v>3278.77545319618</v>
      </c>
      <c r="AE38" s="324">
        <f>'(5) Middle (M) details'!AD93</f>
        <v>2077.2722855779721</v>
      </c>
      <c r="AF38" s="324">
        <f>'(5) Middle (M) details'!AE93</f>
        <v>3209.6148473766752</v>
      </c>
      <c r="AG38" s="324">
        <f>'(5) Middle (M) details'!AF93</f>
        <v>3220.9245560739573</v>
      </c>
      <c r="AH38" s="324">
        <f>'(5) Middle (M) details'!AG93</f>
        <v>1813.8128526343814</v>
      </c>
      <c r="AI38" s="324">
        <f>'(5) Middle (M) details'!AH93</f>
        <v>3118.3440121895651</v>
      </c>
      <c r="AJ38" s="324">
        <f>'(5) Middle (M) details'!AI93</f>
        <v>2701.4653892485362</v>
      </c>
      <c r="AK38" s="324">
        <f>'(5) Middle (M) details'!AJ93</f>
        <v>8319.1407883089105</v>
      </c>
      <c r="AL38" s="324">
        <f>'(5) Middle (M) details'!AK93</f>
        <v>5975.6173680529519</v>
      </c>
      <c r="AM38" s="324">
        <f>'(5) Middle (M) details'!AL93</f>
        <v>5640.2726668953437</v>
      </c>
      <c r="AN38" s="324">
        <f>'(5) Middle (M) details'!AM93</f>
        <v>2210.9174125078016</v>
      </c>
      <c r="AO38" s="324">
        <f>'(5) Middle (M) details'!AN93</f>
        <v>4106.8259703532385</v>
      </c>
      <c r="AP38" s="324">
        <f>'(5) Middle (M) details'!AO93</f>
        <v>1324.4788521527337</v>
      </c>
      <c r="AQ38" s="324">
        <f>'(5) Middle (M) details'!AP93</f>
        <v>14482.065380132351</v>
      </c>
      <c r="AR38" s="324">
        <f>'(5) Middle (M) details'!AQ93</f>
        <v>5955.2415569794712</v>
      </c>
      <c r="AS38" s="324">
        <f>'(5) Middle (M) details'!AR93</f>
        <v>4778.6172723282498</v>
      </c>
      <c r="AT38" s="324">
        <f>'(5) Middle (M) details'!AS93</f>
        <v>21440.783442251119</v>
      </c>
      <c r="AU38" s="324">
        <f>'(5) Middle (M) details'!AT93</f>
        <v>14788.511850020956</v>
      </c>
      <c r="AV38" s="324">
        <f>'(5) Middle (M) details'!AU93</f>
        <v>4108.1269178479233</v>
      </c>
      <c r="AW38" s="324">
        <f>'(5) Middle (M) details'!AV93</f>
        <v>9531.6076452737998</v>
      </c>
      <c r="AX38" s="324">
        <f>'(5) Middle (M) details'!AW93</f>
        <v>12731.76599014262</v>
      </c>
      <c r="AY38" s="324">
        <f>'(5) Middle (M) details'!AX93</f>
        <v>8887.6079333016296</v>
      </c>
      <c r="AZ38" s="324">
        <f>'(5) Middle (M) details'!AY93</f>
        <v>876.89633068225817</v>
      </c>
      <c r="BA38" s="324">
        <f>'(5) Middle (M) details'!AZ93</f>
        <v>4954.3255624114536</v>
      </c>
      <c r="BB38" s="324">
        <f>'(5) Middle (M) details'!BA93</f>
        <v>6201.0687407299265</v>
      </c>
      <c r="BC38" s="324">
        <f>'(5) Middle (M) details'!BB93</f>
        <v>4156.8303877021826</v>
      </c>
      <c r="BD38" s="324">
        <f>'(5) Middle (M) details'!BC93</f>
        <v>4120.8804587723125</v>
      </c>
      <c r="BE38" s="324">
        <f>'(5) Middle (M) details'!BD93</f>
        <v>10611.619253934172</v>
      </c>
      <c r="BF38" s="352">
        <f>'(5) Middle (M) details'!BE93</f>
        <v>264817.51826719451</v>
      </c>
      <c r="BG38" s="323"/>
      <c r="BH38" s="324">
        <f>'(5) Middle (M) details'!BG93</f>
        <v>982460.74304402876</v>
      </c>
      <c r="BI38" s="324">
        <f>'(5) Middle (M) details'!BH93</f>
        <v>2016975.0966533052</v>
      </c>
      <c r="BJ38" s="324">
        <f>'(5) Middle (M) details'!BI93</f>
        <v>5258024.961808729</v>
      </c>
      <c r="BK38" s="324">
        <f>'(5) Middle (M) details'!BJ93</f>
        <v>1363950.1563966917</v>
      </c>
      <c r="BL38" s="324">
        <f>'(5) Middle (M) details'!BK93</f>
        <v>3674707.898499297</v>
      </c>
      <c r="BM38" s="324">
        <f>'(5) Middle (M) details'!BL93</f>
        <v>60298811.735718817</v>
      </c>
      <c r="BN38" s="324">
        <f>'(5) Middle (M) details'!BM93</f>
        <v>2613071.5117099257</v>
      </c>
      <c r="BO38" s="324">
        <f>'(5) Middle (M) details'!BN93</f>
        <v>5715601.5692096464</v>
      </c>
      <c r="BP38" s="324">
        <f>'(5) Middle (M) details'!BO93</f>
        <v>2892799.3343052268</v>
      </c>
      <c r="BQ38" s="324">
        <f>'(5) Middle (M) details'!BP93</f>
        <v>9641480.4955933355</v>
      </c>
      <c r="BR38" s="324">
        <f>'(5) Middle (M) details'!BQ93</f>
        <v>5451838.4655469963</v>
      </c>
      <c r="BS38" s="324">
        <f>'(5) Middle (M) details'!BR93</f>
        <v>5397071.0346425809</v>
      </c>
      <c r="BT38" s="324">
        <f>'(5) Middle (M) details'!BS93</f>
        <v>4710036.0703261998</v>
      </c>
      <c r="BU38" s="324">
        <f>'(5) Middle (M) details'!BT93</f>
        <v>4355217.0583878951</v>
      </c>
      <c r="BV38" s="324">
        <f>'(5) Middle (M) details'!BU93</f>
        <v>3775299.9109794688</v>
      </c>
      <c r="BW38" s="324">
        <f>'(5) Middle (M) details'!BV93</f>
        <v>26083083.196376946</v>
      </c>
      <c r="BX38" s="324">
        <f>'(5) Middle (M) details'!BW93</f>
        <v>5558061.1168628726</v>
      </c>
      <c r="BY38" s="324">
        <f>'(5) Middle (M) details'!BX93</f>
        <v>8048564.5852801744</v>
      </c>
      <c r="BZ38" s="324">
        <f>'(5) Middle (M) details'!BY93</f>
        <v>4834438.7663323656</v>
      </c>
      <c r="CA38" s="324">
        <f>'(5) Middle (M) details'!BZ93</f>
        <v>4039314.8183838492</v>
      </c>
      <c r="CB38" s="324">
        <f>'(5) Middle (M) details'!CA93</f>
        <v>10232005.561532641</v>
      </c>
      <c r="CC38" s="324">
        <f>'(5) Middle (M) details'!CB93</f>
        <v>12931268.892383106</v>
      </c>
      <c r="CD38" s="324">
        <f>'(5) Middle (M) details'!CC93</f>
        <v>10127894.642405488</v>
      </c>
      <c r="CE38" s="324">
        <f>'(5) Middle (M) details'!CD93</f>
        <v>6904492.999140243</v>
      </c>
      <c r="CF38" s="324">
        <f>'(5) Middle (M) details'!CE93</f>
        <v>8112295.8834980484</v>
      </c>
      <c r="CG38" s="324">
        <f>'(5) Middle (M) details'!CF93</f>
        <v>11695458.920051433</v>
      </c>
      <c r="CH38" s="324">
        <f>'(5) Middle (M) details'!CG93</f>
        <v>5828644.7792515317</v>
      </c>
      <c r="CI38" s="324">
        <f>'(5) Middle (M) details'!CH93</f>
        <v>11403972.18494099</v>
      </c>
      <c r="CJ38" s="324">
        <f>'(5) Middle (M) details'!CI93</f>
        <v>9361747.3534583598</v>
      </c>
      <c r="CK38" s="324">
        <f>'(5) Middle (M) details'!CJ93</f>
        <v>16514258.653369512</v>
      </c>
      <c r="CL38" s="324">
        <f>'(5) Middle (M) details'!CK93</f>
        <v>14808910.474662844</v>
      </c>
      <c r="CM38" s="324">
        <f>'(5) Middle (M) details'!CL93</f>
        <v>12281758.576247208</v>
      </c>
      <c r="CN38" s="324">
        <f>'(5) Middle (M) details'!CM93</f>
        <v>6785273.2142155375</v>
      </c>
      <c r="CO38" s="324">
        <f>'(5) Middle (M) details'!CN93</f>
        <v>11175097.510380149</v>
      </c>
      <c r="CP38" s="324">
        <f>'(5) Middle (M) details'!CO93</f>
        <v>3941344.2763482402</v>
      </c>
      <c r="CQ38" s="324">
        <f>'(5) Middle (M) details'!CP93</f>
        <v>15043456.477533367</v>
      </c>
      <c r="CR38" s="324">
        <f>'(5) Middle (M) details'!CQ93</f>
        <v>9471220.8864317127</v>
      </c>
      <c r="CS38" s="324">
        <f>'(5) Middle (M) details'!CR93</f>
        <v>8658876.9242227618</v>
      </c>
      <c r="CT38" s="324">
        <f>'(5) Middle (M) details'!CS93</f>
        <v>19291540.395408489</v>
      </c>
      <c r="CU38" s="324">
        <f>'(5) Middle (M) details'!CT93</f>
        <v>16847811.972758621</v>
      </c>
      <c r="CV38" s="324">
        <f>'(5) Middle (M) details'!CU93</f>
        <v>9442840.9697645865</v>
      </c>
      <c r="CW38" s="324">
        <f>'(5) Middle (M) details'!CV93</f>
        <v>17065218.652458325</v>
      </c>
      <c r="CX38" s="324">
        <f>'(5) Middle (M) details'!CW93</f>
        <v>23825728.898114976</v>
      </c>
      <c r="CY38" s="324">
        <f>'(5) Middle (M) details'!CX93</f>
        <v>21920032.228915647</v>
      </c>
      <c r="CZ38" s="324">
        <f>'(5) Middle (M) details'!CY93</f>
        <v>1765066.8172461344</v>
      </c>
      <c r="DA38" s="324">
        <f>'(5) Middle (M) details'!CZ93</f>
        <v>10502246.735618277</v>
      </c>
      <c r="DB38" s="324">
        <f>'(5) Middle (M) details'!DA93</f>
        <v>12685481.602823161</v>
      </c>
      <c r="DC38" s="324">
        <f>'(5) Middle (M) details'!DB93</f>
        <v>17822311.480928589</v>
      </c>
      <c r="DD38" s="324">
        <f>'(5) Middle (M) details'!DC93</f>
        <v>11260418.712940335</v>
      </c>
      <c r="DE38" s="324">
        <f>'(5) Middle (M) details'!DD93</f>
        <v>26837738.066057302</v>
      </c>
      <c r="DF38" s="352">
        <f>'(5) Middle (M) details'!DE93</f>
        <v>541255223.26916575</v>
      </c>
      <c r="DG38" s="313"/>
      <c r="DH38" s="338">
        <f>'(5) Middle (M) details'!DG93</f>
        <v>1035.8951427234492</v>
      </c>
      <c r="DI38" s="338">
        <f>'(5) Middle (M) details'!DH93</f>
        <v>1240.7306300394139</v>
      </c>
      <c r="DJ38" s="338">
        <f>'(5) Middle (M) details'!DI93</f>
        <v>1751.1098569538922</v>
      </c>
      <c r="DK38" s="338">
        <f>'(5) Middle (M) details'!DJ93</f>
        <v>1318.8480579001862</v>
      </c>
      <c r="DL38" s="338">
        <f>'(5) Middle (M) details'!DK93</f>
        <v>2009.47843861454</v>
      </c>
      <c r="DM38" s="338">
        <f>'(5) Middle (M) details'!DL93</f>
        <v>2282.0841267154278</v>
      </c>
      <c r="DN38" s="338">
        <f>'(5) Middle (M) details'!DM93</f>
        <v>1369.9957877255702</v>
      </c>
      <c r="DO38" s="338">
        <f>'(5) Middle (M) details'!DN93</f>
        <v>1770.8794630824825</v>
      </c>
      <c r="DP38" s="338">
        <f>'(5) Middle (M) details'!DO93</f>
        <v>1949.2248305743906</v>
      </c>
      <c r="DQ38" s="338">
        <f>'(5) Middle (M) details'!DP93</f>
        <v>2520.9920978661735</v>
      </c>
      <c r="DR38" s="338">
        <f>'(5) Middle (M) details'!DQ93</f>
        <v>2396.970891746545</v>
      </c>
      <c r="DS38" s="338">
        <f>'(5) Middle (M) details'!DR93</f>
        <v>1648.2588079753491</v>
      </c>
      <c r="DT38" s="338">
        <f>'(5) Middle (M) details'!DS93</f>
        <v>2108.4136701834459</v>
      </c>
      <c r="DU38" s="338">
        <f>'(5) Middle (M) details'!DT93</f>
        <v>2094.6662916843097</v>
      </c>
      <c r="DV38" s="338">
        <f>'(5) Middle (M) details'!DU93</f>
        <v>1542.7698238708113</v>
      </c>
      <c r="DW38" s="338">
        <f>'(5) Middle (M) details'!DV93</f>
        <v>2000.6959785729578</v>
      </c>
      <c r="DX38" s="338">
        <f>'(5) Middle (M) details'!DW93</f>
        <v>2000.4078536764921</v>
      </c>
      <c r="DY38" s="338">
        <f>'(5) Middle (M) details'!DX93</f>
        <v>1787.2722482571203</v>
      </c>
      <c r="DZ38" s="338">
        <f>'(5) Middle (M) details'!DY93</f>
        <v>1832.0777719655014</v>
      </c>
      <c r="EA38" s="338">
        <f>'(5) Middle (M) details'!DZ93</f>
        <v>1548.495935909008</v>
      </c>
      <c r="EB38" s="338">
        <f>'(5) Middle (M) details'!EA93</f>
        <v>3529.9082320841135</v>
      </c>
      <c r="EC38" s="338">
        <f>'(5) Middle (M) details'!EB93</f>
        <v>3142.8283348753362</v>
      </c>
      <c r="ED38" s="338">
        <f>'(5) Middle (M) details'!EC93</f>
        <v>3088.9259685449715</v>
      </c>
      <c r="EE38" s="338">
        <f>'(5) Middle (M) details'!ED93</f>
        <v>3323.8266581981397</v>
      </c>
      <c r="EF38" s="338">
        <f>'(5) Middle (M) details'!EE93</f>
        <v>2527.4982417683223</v>
      </c>
      <c r="EG38" s="338">
        <f>'(5) Middle (M) details'!EF93</f>
        <v>3631.0875080871929</v>
      </c>
      <c r="EH38" s="338">
        <f>'(5) Middle (M) details'!EG93</f>
        <v>3213.4763907897163</v>
      </c>
      <c r="EI38" s="338">
        <f>'(5) Middle (M) details'!EH93</f>
        <v>3657.0603308560617</v>
      </c>
      <c r="EJ38" s="338">
        <f>'(5) Middle (M) details'!EI93</f>
        <v>3465.4330167311555</v>
      </c>
      <c r="EK38" s="338">
        <f>'(5) Middle (M) details'!EJ93</f>
        <v>1985.0918590748456</v>
      </c>
      <c r="EL38" s="338">
        <f>'(5) Middle (M) details'!EK93</f>
        <v>2478.222677682601</v>
      </c>
      <c r="EM38" s="338">
        <f>'(5) Middle (M) details'!EL93</f>
        <v>2177.5114966219589</v>
      </c>
      <c r="EN38" s="338">
        <f>'(5) Middle (M) details'!EM93</f>
        <v>3068.9853794760843</v>
      </c>
      <c r="EO38" s="338">
        <f>'(5) Middle (M) details'!EN93</f>
        <v>2721.1032537176029</v>
      </c>
      <c r="EP38" s="338">
        <f>'(5) Middle (M) details'!EO93</f>
        <v>2975.7698810684674</v>
      </c>
      <c r="EQ38" s="338">
        <f>'(5) Middle (M) details'!EP93</f>
        <v>1038.7645741588196</v>
      </c>
      <c r="ER38" s="338">
        <f>'(5) Middle (M) details'!EQ93</f>
        <v>1590.4007916071105</v>
      </c>
      <c r="ES38" s="338">
        <f>'(5) Middle (M) details'!ER93</f>
        <v>1812.0046931492302</v>
      </c>
      <c r="ET38" s="338">
        <f>'(5) Middle (M) details'!ES93</f>
        <v>899.75911782181709</v>
      </c>
      <c r="EU38" s="338">
        <f>'(5) Middle (M) details'!ET93</f>
        <v>1139.2499896962079</v>
      </c>
      <c r="EV38" s="338">
        <f>'(5) Middle (M) details'!EU93</f>
        <v>2298.5757642344938</v>
      </c>
      <c r="EW38" s="338">
        <f>'(5) Middle (M) details'!EV93</f>
        <v>1790.3819888054277</v>
      </c>
      <c r="EX38" s="338">
        <f>'(5) Middle (M) details'!EW93</f>
        <v>1871.3608871355075</v>
      </c>
      <c r="EY38" s="338">
        <f>'(5) Middle (M) details'!EX93</f>
        <v>2466.3590465981147</v>
      </c>
      <c r="EZ38" s="338">
        <f>'(5) Middle (M) details'!EY93</f>
        <v>2012.8568856855022</v>
      </c>
      <c r="FA38" s="338">
        <f>'(5) Middle (M) details'!EZ93</f>
        <v>2119.8136059727258</v>
      </c>
      <c r="FB38" s="338">
        <f>'(5) Middle (M) details'!FA93</f>
        <v>2045.6927883257033</v>
      </c>
      <c r="FC38" s="338">
        <f>'(5) Middle (M) details'!FB93</f>
        <v>4287.476230364171</v>
      </c>
      <c r="FD38" s="338">
        <f>'(5) Middle (M) details'!FC93</f>
        <v>2732.5273871921595</v>
      </c>
      <c r="FE38" s="338">
        <f>'(5) Middle (M) details'!FD93</f>
        <v>2529.0898046598713</v>
      </c>
      <c r="FF38" s="356">
        <f>'(5) Middle (M) details'!FE93</f>
        <v>2043.8799774683043</v>
      </c>
    </row>
    <row r="39" spans="1:162">
      <c r="B39" s="312"/>
      <c r="G39" s="69"/>
      <c r="BF39" s="152">
        <f>BF38-SUM(BF11:BF37)</f>
        <v>0</v>
      </c>
      <c r="DG39" s="313"/>
    </row>
    <row r="40" spans="1:162">
      <c r="A40" s="261"/>
      <c r="B40" s="314" t="str">
        <f>'(5) Middle (M) details'!A109</f>
        <v>The Middle-estimate constructed strata of the clergy estate, combining land and labor incomes --</v>
      </c>
      <c r="DG40" s="313"/>
    </row>
    <row r="41" spans="1:162">
      <c r="A41" s="261"/>
      <c r="B41" s="1" t="str">
        <f>'(5) Middle (M) details'!A111</f>
        <v>Estim. full income</v>
      </c>
      <c r="D41" s="1" t="str">
        <f>'(5) Middle (M) details'!C111</f>
        <v>Diocene bishops</v>
      </c>
      <c r="E41" s="1">
        <f>'(5) Middle (M) details'!D111</f>
        <v>3</v>
      </c>
      <c r="F41" s="1">
        <f>'(5) Middle (M) details'!E111</f>
        <v>2</v>
      </c>
      <c r="G41" s="261" t="str">
        <f>'(5) Middle (M) details'!F111</f>
        <v>Clergy soslovie</v>
      </c>
      <c r="H41" s="323">
        <f>'(5) Middle (M) details'!G111</f>
        <v>1</v>
      </c>
      <c r="I41" s="323">
        <f>'(5) Middle (M) details'!H111</f>
        <v>1</v>
      </c>
      <c r="J41" s="323">
        <f>'(5) Middle (M) details'!I111</f>
        <v>1</v>
      </c>
      <c r="K41" s="323">
        <f>'(5) Middle (M) details'!J111</f>
        <v>1</v>
      </c>
      <c r="L41" s="323">
        <f>'(5) Middle (M) details'!K111</f>
        <v>1</v>
      </c>
      <c r="M41" s="323">
        <f>'(5) Middle (M) details'!L111</f>
        <v>1</v>
      </c>
      <c r="N41" s="323">
        <f>'(5) Middle (M) details'!M111</f>
        <v>1</v>
      </c>
      <c r="O41" s="323">
        <f>'(5) Middle (M) details'!N111</f>
        <v>1</v>
      </c>
      <c r="P41" s="323">
        <f>'(5) Middle (M) details'!O111</f>
        <v>1</v>
      </c>
      <c r="Q41" s="323">
        <f>'(5) Middle (M) details'!P111</f>
        <v>1</v>
      </c>
      <c r="R41" s="323">
        <f>'(5) Middle (M) details'!Q111</f>
        <v>1</v>
      </c>
      <c r="S41" s="323">
        <f>'(5) Middle (M) details'!R111</f>
        <v>1</v>
      </c>
      <c r="T41" s="323">
        <f>'(5) Middle (M) details'!S111</f>
        <v>1</v>
      </c>
      <c r="U41" s="323">
        <f>'(5) Middle (M) details'!T111</f>
        <v>1</v>
      </c>
      <c r="V41" s="323">
        <f>'(5) Middle (M) details'!U111</f>
        <v>1</v>
      </c>
      <c r="W41" s="323">
        <f>'(5) Middle (M) details'!V111</f>
        <v>1</v>
      </c>
      <c r="X41" s="323">
        <f>'(5) Middle (M) details'!W111</f>
        <v>1</v>
      </c>
      <c r="Y41" s="323">
        <f>'(5) Middle (M) details'!X111</f>
        <v>1</v>
      </c>
      <c r="Z41" s="323">
        <f>'(5) Middle (M) details'!Y111</f>
        <v>1</v>
      </c>
      <c r="AA41" s="323">
        <f>'(5) Middle (M) details'!Z111</f>
        <v>1</v>
      </c>
      <c r="AB41" s="323">
        <f>'(5) Middle (M) details'!AA111</f>
        <v>1</v>
      </c>
      <c r="AC41" s="323">
        <f>'(5) Middle (M) details'!AB111</f>
        <v>1</v>
      </c>
      <c r="AD41" s="323">
        <f>'(5) Middle (M) details'!AC111</f>
        <v>1</v>
      </c>
      <c r="AE41" s="323">
        <f>'(5) Middle (M) details'!AD111</f>
        <v>1</v>
      </c>
      <c r="AF41" s="323">
        <f>'(5) Middle (M) details'!AE111</f>
        <v>1</v>
      </c>
      <c r="AG41" s="323">
        <f>'(5) Middle (M) details'!AF111</f>
        <v>1</v>
      </c>
      <c r="AH41" s="323">
        <f>'(5) Middle (M) details'!AG111</f>
        <v>1</v>
      </c>
      <c r="AI41" s="323">
        <f>'(5) Middle (M) details'!AH111</f>
        <v>1</v>
      </c>
      <c r="AJ41" s="323">
        <f>'(5) Middle (M) details'!AI111</f>
        <v>1</v>
      </c>
      <c r="AK41" s="323">
        <f>'(5) Middle (M) details'!AJ111</f>
        <v>1</v>
      </c>
      <c r="AL41" s="323">
        <f>'(5) Middle (M) details'!AK111</f>
        <v>1</v>
      </c>
      <c r="AM41" s="323">
        <f>'(5) Middle (M) details'!AL111</f>
        <v>1</v>
      </c>
      <c r="AN41" s="323">
        <f>'(5) Middle (M) details'!AM111</f>
        <v>1</v>
      </c>
      <c r="AO41" s="323">
        <f>'(5) Middle (M) details'!AN111</f>
        <v>1</v>
      </c>
      <c r="AP41" s="323">
        <f>'(5) Middle (M) details'!AO111</f>
        <v>1</v>
      </c>
      <c r="AQ41" s="323">
        <f>'(5) Middle (M) details'!AP111</f>
        <v>1</v>
      </c>
      <c r="AR41" s="323">
        <f>'(5) Middle (M) details'!AQ111</f>
        <v>1</v>
      </c>
      <c r="AS41" s="323">
        <f>'(5) Middle (M) details'!AR111</f>
        <v>1</v>
      </c>
      <c r="AT41" s="323">
        <f>'(5) Middle (M) details'!AS111</f>
        <v>1</v>
      </c>
      <c r="AU41" s="323">
        <f>'(5) Middle (M) details'!AT111</f>
        <v>1</v>
      </c>
      <c r="AV41" s="323">
        <f>'(5) Middle (M) details'!AU111</f>
        <v>1</v>
      </c>
      <c r="AW41" s="323">
        <f>'(5) Middle (M) details'!AV111</f>
        <v>1</v>
      </c>
      <c r="AX41" s="323">
        <f>'(5) Middle (M) details'!AW111</f>
        <v>1</v>
      </c>
      <c r="AY41" s="323">
        <f>'(5) Middle (M) details'!AX111</f>
        <v>1</v>
      </c>
      <c r="AZ41" s="323">
        <f>'(5) Middle (M) details'!AY111</f>
        <v>1</v>
      </c>
      <c r="BA41" s="323">
        <f>'(5) Middle (M) details'!AZ111</f>
        <v>1</v>
      </c>
      <c r="BB41" s="323">
        <f>'(5) Middle (M) details'!BA111</f>
        <v>1</v>
      </c>
      <c r="BC41" s="323">
        <f>'(5) Middle (M) details'!BB111</f>
        <v>1</v>
      </c>
      <c r="BD41" s="323">
        <f>'(5) Middle (M) details'!BC111</f>
        <v>1</v>
      </c>
      <c r="BE41" s="323">
        <f>'(5) Middle (M) details'!BD111</f>
        <v>1</v>
      </c>
      <c r="BF41" s="324">
        <f>'(5) Middle (M) details'!BE111</f>
        <v>50</v>
      </c>
      <c r="BH41" s="323">
        <f>'(5) Middle (M) details'!BG111</f>
        <v>10384.804</v>
      </c>
      <c r="BI41" s="323">
        <f>'(5) Middle (M) details'!BH111</f>
        <v>10291.732</v>
      </c>
      <c r="BJ41" s="323">
        <f>'(5) Middle (M) details'!BI111</f>
        <v>10382.808999999999</v>
      </c>
      <c r="BK41" s="323">
        <f>'(5) Middle (M) details'!BJ111</f>
        <v>10424.451999999999</v>
      </c>
      <c r="BL41" s="323">
        <f>'(5) Middle (M) details'!BK111</f>
        <v>10353.535</v>
      </c>
      <c r="BM41" s="323">
        <f>'(5) Middle (M) details'!BL111</f>
        <v>11025.276</v>
      </c>
      <c r="BN41" s="323">
        <f>'(5) Middle (M) details'!BM111</f>
        <v>10326.34</v>
      </c>
      <c r="BO41" s="323">
        <f>'(5) Middle (M) details'!BN111</f>
        <v>10257.879999999999</v>
      </c>
      <c r="BP41" s="323">
        <f>'(5) Middle (M) details'!BO111</f>
        <v>10669.48</v>
      </c>
      <c r="BQ41" s="323">
        <f>'(5) Middle (M) details'!BP111</f>
        <v>10475.02</v>
      </c>
      <c r="BR41" s="323">
        <f>'(5) Middle (M) details'!BQ111</f>
        <v>10352.59</v>
      </c>
      <c r="BS41" s="323">
        <f>'(5) Middle (M) details'!BR111</f>
        <v>10379.68</v>
      </c>
      <c r="BT41" s="323">
        <f>'(5) Middle (M) details'!BS111</f>
        <v>10343.287</v>
      </c>
      <c r="BU41" s="323">
        <f>'(5) Middle (M) details'!BT111</f>
        <v>10332.01</v>
      </c>
      <c r="BV41" s="323">
        <f>'(5) Middle (M) details'!BU111</f>
        <v>10309.75</v>
      </c>
      <c r="BW41" s="323">
        <f>'(5) Middle (M) details'!BV111</f>
        <v>10674.684999999999</v>
      </c>
      <c r="BX41" s="323">
        <f>'(5) Middle (M) details'!BW111</f>
        <v>10257.879999999999</v>
      </c>
      <c r="BY41" s="323">
        <f>'(5) Middle (M) details'!BX111</f>
        <v>10297.276</v>
      </c>
      <c r="BZ41" s="323">
        <f>'(5) Middle (M) details'!BY111</f>
        <v>10410.549999999999</v>
      </c>
      <c r="CA41" s="323">
        <f>'(5) Middle (M) details'!BZ111</f>
        <v>10331.022999999999</v>
      </c>
      <c r="CB41" s="323">
        <f>'(5) Middle (M) details'!CA111</f>
        <v>10218.4</v>
      </c>
      <c r="CC41" s="323">
        <f>'(5) Middle (M) details'!CB111</f>
        <v>10241.290000000001</v>
      </c>
      <c r="CD41" s="323">
        <f>'(5) Middle (M) details'!CC111</f>
        <v>10543.27</v>
      </c>
      <c r="CE41" s="323">
        <f>'(5) Middle (M) details'!CD111</f>
        <v>10195.09</v>
      </c>
      <c r="CF41" s="323">
        <f>'(5) Middle (M) details'!CE111</f>
        <v>10238.518</v>
      </c>
      <c r="CG41" s="323">
        <f>'(5) Middle (M) details'!CF111</f>
        <v>10340.83</v>
      </c>
      <c r="CH41" s="323">
        <f>'(5) Middle (M) details'!CG111</f>
        <v>10264.39</v>
      </c>
      <c r="CI41" s="323">
        <f>'(5) Middle (M) details'!CH111</f>
        <v>10217.98</v>
      </c>
      <c r="CJ41" s="323">
        <f>'(5) Middle (M) details'!CI111</f>
        <v>10605.43</v>
      </c>
      <c r="CK41" s="323">
        <f>'(5) Middle (M) details'!CJ111</f>
        <v>10293.58</v>
      </c>
      <c r="CL41" s="323">
        <f>'(5) Middle (M) details'!CK111</f>
        <v>10447.299999999999</v>
      </c>
      <c r="CM41" s="323">
        <f>'(5) Middle (M) details'!CL111</f>
        <v>10206.43</v>
      </c>
      <c r="CN41" s="323">
        <f>'(5) Middle (M) details'!CM111</f>
        <v>10518.931</v>
      </c>
      <c r="CO41" s="323">
        <f>'(5) Middle (M) details'!CN111</f>
        <v>10623.196</v>
      </c>
      <c r="CP41" s="323">
        <f>'(5) Middle (M) details'!CO111</f>
        <v>10535.017</v>
      </c>
      <c r="CQ41" s="323">
        <f>'(5) Middle (M) details'!CP111</f>
        <v>10452.592000000001</v>
      </c>
      <c r="CR41" s="323">
        <f>'(5) Middle (M) details'!CQ111</f>
        <v>10281.4</v>
      </c>
      <c r="CS41" s="323">
        <f>'(5) Middle (M) details'!CR111</f>
        <v>10360.800999999999</v>
      </c>
      <c r="CT41" s="323">
        <f>'(5) Middle (M) details'!CS111</f>
        <v>10545.433000000001</v>
      </c>
      <c r="CU41" s="323">
        <f>'(5) Middle (M) details'!CT111</f>
        <v>10262.5</v>
      </c>
      <c r="CV41" s="323">
        <f>'(5) Middle (M) details'!CU111</f>
        <v>10316.26</v>
      </c>
      <c r="CW41" s="323">
        <f>'(5) Middle (M) details'!CV111</f>
        <v>10294.209999999999</v>
      </c>
      <c r="CX41" s="323">
        <f>'(5) Middle (M) details'!CW111</f>
        <v>10233.1</v>
      </c>
      <c r="CY41" s="323">
        <f>'(5) Middle (M) details'!CX111</f>
        <v>10147.209999999999</v>
      </c>
      <c r="CZ41" s="323">
        <f>'(5) Middle (M) details'!CY111</f>
        <v>10377.16</v>
      </c>
      <c r="DA41" s="323">
        <f>'(5) Middle (M) details'!CZ111</f>
        <v>10430.290000000001</v>
      </c>
      <c r="DB41" s="323">
        <f>'(5) Middle (M) details'!DA111</f>
        <v>10625.17</v>
      </c>
      <c r="DC41" s="323">
        <f>'(5) Middle (M) details'!DB111</f>
        <v>10708.12</v>
      </c>
      <c r="DD41" s="323">
        <f>'(5) Middle (M) details'!DC111</f>
        <v>10656.88</v>
      </c>
      <c r="DE41" s="323">
        <f>'(5) Middle (M) details'!DD111</f>
        <v>10596.754999999999</v>
      </c>
      <c r="DF41" s="324">
        <f>'(5) Middle (M) details'!DE111</f>
        <v>520057.59199999995</v>
      </c>
      <c r="DG41" s="313"/>
      <c r="DH41" s="337">
        <f>'(5) Middle (M) details'!DG111</f>
        <v>10384.804</v>
      </c>
      <c r="DI41" s="337">
        <f>'(5) Middle (M) details'!DH111</f>
        <v>10291.732</v>
      </c>
      <c r="DJ41" s="337">
        <f>'(5) Middle (M) details'!DI111</f>
        <v>10382.808999999999</v>
      </c>
      <c r="DK41" s="337">
        <f>'(5) Middle (M) details'!DJ111</f>
        <v>10424.451999999999</v>
      </c>
      <c r="DL41" s="337">
        <f>'(5) Middle (M) details'!DK111</f>
        <v>10353.535</v>
      </c>
      <c r="DM41" s="337">
        <f>'(5) Middle (M) details'!DL111</f>
        <v>11025.276</v>
      </c>
      <c r="DN41" s="337">
        <f>'(5) Middle (M) details'!DM111</f>
        <v>10326.34</v>
      </c>
      <c r="DO41" s="337">
        <f>'(5) Middle (M) details'!DN111</f>
        <v>10257.879999999999</v>
      </c>
      <c r="DP41" s="337">
        <f>'(5) Middle (M) details'!DO111</f>
        <v>10669.48</v>
      </c>
      <c r="DQ41" s="337">
        <f>'(5) Middle (M) details'!DP111</f>
        <v>10475.02</v>
      </c>
      <c r="DR41" s="337">
        <f>'(5) Middle (M) details'!DQ111</f>
        <v>10352.59</v>
      </c>
      <c r="DS41" s="337">
        <f>'(5) Middle (M) details'!DR111</f>
        <v>10379.68</v>
      </c>
      <c r="DT41" s="337">
        <f>'(5) Middle (M) details'!DS111</f>
        <v>10343.287</v>
      </c>
      <c r="DU41" s="337">
        <f>'(5) Middle (M) details'!DT111</f>
        <v>10332.01</v>
      </c>
      <c r="DV41" s="337">
        <f>'(5) Middle (M) details'!DU111</f>
        <v>10309.75</v>
      </c>
      <c r="DW41" s="337">
        <f>'(5) Middle (M) details'!DV111</f>
        <v>10674.684999999999</v>
      </c>
      <c r="DX41" s="337">
        <f>'(5) Middle (M) details'!DW111</f>
        <v>10257.879999999999</v>
      </c>
      <c r="DY41" s="337">
        <f>'(5) Middle (M) details'!DX111</f>
        <v>10297.276</v>
      </c>
      <c r="DZ41" s="337">
        <f>'(5) Middle (M) details'!DY111</f>
        <v>10410.549999999999</v>
      </c>
      <c r="EA41" s="337">
        <f>'(5) Middle (M) details'!DZ111</f>
        <v>10331.022999999999</v>
      </c>
      <c r="EB41" s="337">
        <f>'(5) Middle (M) details'!EA111</f>
        <v>10218.4</v>
      </c>
      <c r="EC41" s="337">
        <f>'(5) Middle (M) details'!EB111</f>
        <v>10241.290000000001</v>
      </c>
      <c r="ED41" s="337">
        <f>'(5) Middle (M) details'!EC111</f>
        <v>10543.27</v>
      </c>
      <c r="EE41" s="337">
        <f>'(5) Middle (M) details'!ED111</f>
        <v>10195.09</v>
      </c>
      <c r="EF41" s="337">
        <f>'(5) Middle (M) details'!EE111</f>
        <v>10238.518</v>
      </c>
      <c r="EG41" s="337">
        <f>'(5) Middle (M) details'!EF111</f>
        <v>10340.83</v>
      </c>
      <c r="EH41" s="337">
        <f>'(5) Middle (M) details'!EG111</f>
        <v>10264.39</v>
      </c>
      <c r="EI41" s="337">
        <f>'(5) Middle (M) details'!EH111</f>
        <v>10217.98</v>
      </c>
      <c r="EJ41" s="337">
        <f>'(5) Middle (M) details'!EI111</f>
        <v>10605.43</v>
      </c>
      <c r="EK41" s="337">
        <f>'(5) Middle (M) details'!EJ111</f>
        <v>10293.58</v>
      </c>
      <c r="EL41" s="337">
        <f>'(5) Middle (M) details'!EK111</f>
        <v>10447.299999999999</v>
      </c>
      <c r="EM41" s="337">
        <f>'(5) Middle (M) details'!EL111</f>
        <v>10206.43</v>
      </c>
      <c r="EN41" s="337">
        <f>'(5) Middle (M) details'!EM111</f>
        <v>10518.931</v>
      </c>
      <c r="EO41" s="337">
        <f>'(5) Middle (M) details'!EN111</f>
        <v>10623.196</v>
      </c>
      <c r="EP41" s="337">
        <f>'(5) Middle (M) details'!EO111</f>
        <v>10535.017</v>
      </c>
      <c r="EQ41" s="337">
        <f>'(5) Middle (M) details'!EP111</f>
        <v>10452.592000000001</v>
      </c>
      <c r="ER41" s="337">
        <f>'(5) Middle (M) details'!EQ111</f>
        <v>10281.4</v>
      </c>
      <c r="ES41" s="337">
        <f>'(5) Middle (M) details'!ER111</f>
        <v>10360.800999999999</v>
      </c>
      <c r="ET41" s="337">
        <f>'(5) Middle (M) details'!ES111</f>
        <v>10545.433000000001</v>
      </c>
      <c r="EU41" s="337">
        <f>'(5) Middle (M) details'!ET111</f>
        <v>10262.5</v>
      </c>
      <c r="EV41" s="337">
        <f>'(5) Middle (M) details'!EU111</f>
        <v>10316.26</v>
      </c>
      <c r="EW41" s="337">
        <f>'(5) Middle (M) details'!EV111</f>
        <v>10294.209999999999</v>
      </c>
      <c r="EX41" s="337">
        <f>'(5) Middle (M) details'!EW111</f>
        <v>10233.1</v>
      </c>
      <c r="EY41" s="337">
        <f>'(5) Middle (M) details'!EX111</f>
        <v>10147.209999999999</v>
      </c>
      <c r="EZ41" s="337">
        <f>'(5) Middle (M) details'!EY111</f>
        <v>10377.16</v>
      </c>
      <c r="FA41" s="337">
        <f>'(5) Middle (M) details'!EZ111</f>
        <v>10430.290000000001</v>
      </c>
      <c r="FB41" s="337">
        <f>'(5) Middle (M) details'!FA111</f>
        <v>10625.17</v>
      </c>
      <c r="FC41" s="337">
        <f>'(5) Middle (M) details'!FB111</f>
        <v>10708.12</v>
      </c>
      <c r="FD41" s="337">
        <f>'(5) Middle (M) details'!FC111</f>
        <v>10656.88</v>
      </c>
      <c r="FE41" s="337">
        <f>'(5) Middle (M) details'!FD111</f>
        <v>10596.754999999999</v>
      </c>
      <c r="FF41" s="338">
        <f>'(5) Middle (M) details'!FE111</f>
        <v>10401.151839999999</v>
      </c>
    </row>
    <row r="42" spans="1:162">
      <c r="A42" s="261"/>
      <c r="B42" s="1" t="str">
        <f>'(5) Middle (M) details'!A112</f>
        <v>Estim. full income</v>
      </c>
      <c r="C42" s="1" t="str">
        <f>'(5) Middle (M) details'!B112</f>
        <v>land 50k-up</v>
      </c>
      <c r="E42" s="1">
        <f>'(5) Middle (M) details'!D112</f>
        <v>3</v>
      </c>
      <c r="F42" s="1">
        <f>'(5) Middle (M) details'!E112</f>
        <v>2</v>
      </c>
      <c r="G42" s="261" t="str">
        <f>'(5) Middle (M) details'!F112</f>
        <v>Clergy soslovie</v>
      </c>
      <c r="H42" s="323">
        <f>'(5) Middle (M) details'!G112</f>
        <v>0</v>
      </c>
      <c r="I42" s="323">
        <f>'(5) Middle (M) details'!H112</f>
        <v>0</v>
      </c>
      <c r="J42" s="323">
        <f>'(5) Middle (M) details'!I112</f>
        <v>0</v>
      </c>
      <c r="K42" s="323">
        <f>'(5) Middle (M) details'!J112</f>
        <v>0</v>
      </c>
      <c r="L42" s="323">
        <f>'(5) Middle (M) details'!K112</f>
        <v>0</v>
      </c>
      <c r="M42" s="323">
        <f>'(5) Middle (M) details'!L112</f>
        <v>0</v>
      </c>
      <c r="N42" s="323">
        <f>'(5) Middle (M) details'!M112</f>
        <v>0</v>
      </c>
      <c r="O42" s="323">
        <f>'(5) Middle (M) details'!N112</f>
        <v>0</v>
      </c>
      <c r="P42" s="323">
        <f>'(5) Middle (M) details'!O112</f>
        <v>0</v>
      </c>
      <c r="Q42" s="323">
        <f>'(5) Middle (M) details'!P112</f>
        <v>0</v>
      </c>
      <c r="R42" s="323">
        <f>'(5) Middle (M) details'!Q112</f>
        <v>0</v>
      </c>
      <c r="S42" s="323">
        <f>'(5) Middle (M) details'!R112</f>
        <v>0</v>
      </c>
      <c r="T42" s="323">
        <f>'(5) Middle (M) details'!S112</f>
        <v>0</v>
      </c>
      <c r="U42" s="323">
        <f>'(5) Middle (M) details'!T112</f>
        <v>0</v>
      </c>
      <c r="V42" s="323">
        <f>'(5) Middle (M) details'!U112</f>
        <v>0</v>
      </c>
      <c r="W42" s="323">
        <f>'(5) Middle (M) details'!V112</f>
        <v>0</v>
      </c>
      <c r="X42" s="323">
        <f>'(5) Middle (M) details'!W112</f>
        <v>0</v>
      </c>
      <c r="Y42" s="323">
        <f>'(5) Middle (M) details'!X112</f>
        <v>0</v>
      </c>
      <c r="Z42" s="323">
        <f>'(5) Middle (M) details'!Y112</f>
        <v>0</v>
      </c>
      <c r="AA42" s="323">
        <f>'(5) Middle (M) details'!Z112</f>
        <v>0</v>
      </c>
      <c r="AB42" s="323">
        <f>'(5) Middle (M) details'!AA112</f>
        <v>0</v>
      </c>
      <c r="AC42" s="323">
        <f>'(5) Middle (M) details'!AB112</f>
        <v>0</v>
      </c>
      <c r="AD42" s="323">
        <f>'(5) Middle (M) details'!AC112</f>
        <v>0</v>
      </c>
      <c r="AE42" s="323">
        <f>'(5) Middle (M) details'!AD112</f>
        <v>0</v>
      </c>
      <c r="AF42" s="323">
        <f>'(5) Middle (M) details'!AE112</f>
        <v>0</v>
      </c>
      <c r="AG42" s="323">
        <f>'(5) Middle (M) details'!AF112</f>
        <v>0</v>
      </c>
      <c r="AH42" s="323">
        <f>'(5) Middle (M) details'!AG112</f>
        <v>0</v>
      </c>
      <c r="AI42" s="323">
        <f>'(5) Middle (M) details'!AH112</f>
        <v>0</v>
      </c>
      <c r="AJ42" s="323">
        <f>'(5) Middle (M) details'!AI112</f>
        <v>0</v>
      </c>
      <c r="AK42" s="323">
        <f>'(5) Middle (M) details'!AJ112</f>
        <v>0</v>
      </c>
      <c r="AL42" s="323">
        <f>'(5) Middle (M) details'!AK112</f>
        <v>0</v>
      </c>
      <c r="AM42" s="323">
        <f>'(5) Middle (M) details'!AL112</f>
        <v>0</v>
      </c>
      <c r="AN42" s="323">
        <f>'(5) Middle (M) details'!AM112</f>
        <v>0</v>
      </c>
      <c r="AO42" s="323">
        <f>'(5) Middle (M) details'!AN112</f>
        <v>0</v>
      </c>
      <c r="AP42" s="323">
        <f>'(5) Middle (M) details'!AO112</f>
        <v>0</v>
      </c>
      <c r="AQ42" s="323">
        <f>'(5) Middle (M) details'!AP112</f>
        <v>0</v>
      </c>
      <c r="AR42" s="323">
        <f>'(5) Middle (M) details'!AQ112</f>
        <v>0</v>
      </c>
      <c r="AS42" s="323">
        <f>'(5) Middle (M) details'!AR112</f>
        <v>0</v>
      </c>
      <c r="AT42" s="323">
        <f>'(5) Middle (M) details'!AS112</f>
        <v>0</v>
      </c>
      <c r="AU42" s="323">
        <f>'(5) Middle (M) details'!AT112</f>
        <v>0</v>
      </c>
      <c r="AV42" s="323">
        <f>'(5) Middle (M) details'!AU112</f>
        <v>0</v>
      </c>
      <c r="AW42" s="323">
        <f>'(5) Middle (M) details'!AV112</f>
        <v>0</v>
      </c>
      <c r="AX42" s="323">
        <f>'(5) Middle (M) details'!AW112</f>
        <v>0</v>
      </c>
      <c r="AY42" s="323">
        <f>'(5) Middle (M) details'!AX112</f>
        <v>0</v>
      </c>
      <c r="AZ42" s="323">
        <f>'(5) Middle (M) details'!AY112</f>
        <v>0</v>
      </c>
      <c r="BA42" s="323">
        <f>'(5) Middle (M) details'!AZ112</f>
        <v>0</v>
      </c>
      <c r="BB42" s="323">
        <f>'(5) Middle (M) details'!BA112</f>
        <v>0</v>
      </c>
      <c r="BC42" s="323">
        <f>'(5) Middle (M) details'!BB112</f>
        <v>0</v>
      </c>
      <c r="BD42" s="323">
        <f>'(5) Middle (M) details'!BC112</f>
        <v>0</v>
      </c>
      <c r="BE42" s="323">
        <f>'(5) Middle (M) details'!BD112</f>
        <v>0</v>
      </c>
      <c r="BF42" s="324">
        <f>'(5) Middle (M) details'!BE112</f>
        <v>0</v>
      </c>
      <c r="BH42" s="323">
        <f>'(5) Middle (M) details'!BG112</f>
        <v>0</v>
      </c>
      <c r="BI42" s="323">
        <f>'(5) Middle (M) details'!BH112</f>
        <v>0</v>
      </c>
      <c r="BJ42" s="323">
        <f>'(5) Middle (M) details'!BI112</f>
        <v>0</v>
      </c>
      <c r="BK42" s="323">
        <f>'(5) Middle (M) details'!BJ112</f>
        <v>0</v>
      </c>
      <c r="BL42" s="323">
        <f>'(5) Middle (M) details'!BK112</f>
        <v>0</v>
      </c>
      <c r="BM42" s="323">
        <f>'(5) Middle (M) details'!BL112</f>
        <v>0</v>
      </c>
      <c r="BN42" s="323">
        <f>'(5) Middle (M) details'!BM112</f>
        <v>0</v>
      </c>
      <c r="BO42" s="323">
        <f>'(5) Middle (M) details'!BN112</f>
        <v>0</v>
      </c>
      <c r="BP42" s="323">
        <f>'(5) Middle (M) details'!BO112</f>
        <v>0</v>
      </c>
      <c r="BQ42" s="323">
        <f>'(5) Middle (M) details'!BP112</f>
        <v>0</v>
      </c>
      <c r="BR42" s="323">
        <f>'(5) Middle (M) details'!BQ112</f>
        <v>0</v>
      </c>
      <c r="BS42" s="323">
        <f>'(5) Middle (M) details'!BR112</f>
        <v>0</v>
      </c>
      <c r="BT42" s="323">
        <f>'(5) Middle (M) details'!BS112</f>
        <v>0</v>
      </c>
      <c r="BU42" s="323">
        <f>'(5) Middle (M) details'!BT112</f>
        <v>0</v>
      </c>
      <c r="BV42" s="323">
        <f>'(5) Middle (M) details'!BU112</f>
        <v>0</v>
      </c>
      <c r="BW42" s="323">
        <f>'(5) Middle (M) details'!BV112</f>
        <v>0</v>
      </c>
      <c r="BX42" s="323">
        <f>'(5) Middle (M) details'!BW112</f>
        <v>0</v>
      </c>
      <c r="BY42" s="323">
        <f>'(5) Middle (M) details'!BX112</f>
        <v>0</v>
      </c>
      <c r="BZ42" s="323">
        <f>'(5) Middle (M) details'!BY112</f>
        <v>0</v>
      </c>
      <c r="CA42" s="323">
        <f>'(5) Middle (M) details'!BZ112</f>
        <v>0</v>
      </c>
      <c r="CB42" s="323">
        <f>'(5) Middle (M) details'!CA112</f>
        <v>0</v>
      </c>
      <c r="CC42" s="323">
        <f>'(5) Middle (M) details'!CB112</f>
        <v>0</v>
      </c>
      <c r="CD42" s="323">
        <f>'(5) Middle (M) details'!CC112</f>
        <v>0</v>
      </c>
      <c r="CE42" s="323">
        <f>'(5) Middle (M) details'!CD112</f>
        <v>0</v>
      </c>
      <c r="CF42" s="323">
        <f>'(5) Middle (M) details'!CE112</f>
        <v>0</v>
      </c>
      <c r="CG42" s="323">
        <f>'(5) Middle (M) details'!CF112</f>
        <v>0</v>
      </c>
      <c r="CH42" s="323">
        <f>'(5) Middle (M) details'!CG112</f>
        <v>0</v>
      </c>
      <c r="CI42" s="323">
        <f>'(5) Middle (M) details'!CH112</f>
        <v>0</v>
      </c>
      <c r="CJ42" s="323">
        <f>'(5) Middle (M) details'!CI112</f>
        <v>0</v>
      </c>
      <c r="CK42" s="323">
        <f>'(5) Middle (M) details'!CJ112</f>
        <v>0</v>
      </c>
      <c r="CL42" s="323">
        <f>'(5) Middle (M) details'!CK112</f>
        <v>0</v>
      </c>
      <c r="CM42" s="323">
        <f>'(5) Middle (M) details'!CL112</f>
        <v>0</v>
      </c>
      <c r="CN42" s="323">
        <f>'(5) Middle (M) details'!CM112</f>
        <v>0</v>
      </c>
      <c r="CO42" s="323">
        <f>'(5) Middle (M) details'!CN112</f>
        <v>0</v>
      </c>
      <c r="CP42" s="323">
        <f>'(5) Middle (M) details'!CO112</f>
        <v>0</v>
      </c>
      <c r="CQ42" s="323">
        <f>'(5) Middle (M) details'!CP112</f>
        <v>0</v>
      </c>
      <c r="CR42" s="323">
        <f>'(5) Middle (M) details'!CQ112</f>
        <v>0</v>
      </c>
      <c r="CS42" s="323">
        <f>'(5) Middle (M) details'!CR112</f>
        <v>0</v>
      </c>
      <c r="CT42" s="323">
        <f>'(5) Middle (M) details'!CS112</f>
        <v>0</v>
      </c>
      <c r="CU42" s="323">
        <f>'(5) Middle (M) details'!CT112</f>
        <v>0</v>
      </c>
      <c r="CV42" s="323">
        <f>'(5) Middle (M) details'!CU112</f>
        <v>0</v>
      </c>
      <c r="CW42" s="323">
        <f>'(5) Middle (M) details'!CV112</f>
        <v>0</v>
      </c>
      <c r="CX42" s="323">
        <f>'(5) Middle (M) details'!CW112</f>
        <v>0</v>
      </c>
      <c r="CY42" s="323">
        <f>'(5) Middle (M) details'!CX112</f>
        <v>0</v>
      </c>
      <c r="CZ42" s="323">
        <f>'(5) Middle (M) details'!CY112</f>
        <v>0</v>
      </c>
      <c r="DA42" s="323">
        <f>'(5) Middle (M) details'!CZ112</f>
        <v>0</v>
      </c>
      <c r="DB42" s="323">
        <f>'(5) Middle (M) details'!DA112</f>
        <v>0</v>
      </c>
      <c r="DC42" s="323">
        <f>'(5) Middle (M) details'!DB112</f>
        <v>0</v>
      </c>
      <c r="DD42" s="323">
        <f>'(5) Middle (M) details'!DC112</f>
        <v>0</v>
      </c>
      <c r="DE42" s="323">
        <f>'(5) Middle (M) details'!DD112</f>
        <v>0</v>
      </c>
      <c r="DF42" s="324">
        <f>'(5) Middle (M) details'!DE112</f>
        <v>0</v>
      </c>
      <c r="DG42" s="313"/>
      <c r="DH42" s="337">
        <f>'(5) Middle (M) details'!DG112</f>
        <v>828.25641331112422</v>
      </c>
      <c r="DI42" s="337">
        <f>'(5) Middle (M) details'!DH112</f>
        <v>735.18441331112422</v>
      </c>
      <c r="DJ42" s="337">
        <f>'(5) Middle (M) details'!DI112</f>
        <v>826.26141331112422</v>
      </c>
      <c r="DK42" s="337">
        <f>'(5) Middle (M) details'!DJ112</f>
        <v>1249.5065359751902</v>
      </c>
      <c r="DL42" s="337">
        <f>'(5) Middle (M) details'!DK112</f>
        <v>796.98741331112421</v>
      </c>
      <c r="DM42" s="337">
        <f>'(5) Middle (M) details'!DL112</f>
        <v>1468.7284133111243</v>
      </c>
      <c r="DN42" s="337">
        <f>'(5) Middle (M) details'!DM112</f>
        <v>728.23053207189355</v>
      </c>
      <c r="DO42" s="337">
        <f>'(5) Middle (M) details'!DN112</f>
        <v>659.77053207189351</v>
      </c>
      <c r="DP42" s="337">
        <f>'(5) Middle (M) details'!DO112</f>
        <v>1071.3705320718934</v>
      </c>
      <c r="DQ42" s="337">
        <f>'(5) Middle (M) details'!DP112</f>
        <v>876.91053207189339</v>
      </c>
      <c r="DR42" s="337">
        <f>'(5) Middle (M) details'!DQ112</f>
        <v>754.48053207189355</v>
      </c>
      <c r="DS42" s="337">
        <f>'(5) Middle (M) details'!DR112</f>
        <v>781.57053207189347</v>
      </c>
      <c r="DT42" s="337">
        <f>'(5) Middle (M) details'!DS112</f>
        <v>826.34617320341022</v>
      </c>
      <c r="DU42" s="337">
        <f>'(5) Middle (M) details'!DT112</f>
        <v>815.06917320341017</v>
      </c>
      <c r="DV42" s="337">
        <f>'(5) Middle (M) details'!DU112</f>
        <v>792.80917320341018</v>
      </c>
      <c r="DW42" s="337">
        <f>'(5) Middle (M) details'!DV112</f>
        <v>1157.7441732034101</v>
      </c>
      <c r="DX42" s="337">
        <f>'(5) Middle (M) details'!DW112</f>
        <v>740.93917320341029</v>
      </c>
      <c r="DY42" s="337">
        <f>'(5) Middle (M) details'!DX112</f>
        <v>780.33517320341025</v>
      </c>
      <c r="DZ42" s="337">
        <f>'(5) Middle (M) details'!DY112</f>
        <v>893.60917320341025</v>
      </c>
      <c r="EA42" s="337">
        <f>'(5) Middle (M) details'!DZ112</f>
        <v>814.08217320341032</v>
      </c>
      <c r="EB42" s="337">
        <f>'(5) Middle (M) details'!EA112</f>
        <v>671.0636798509729</v>
      </c>
      <c r="EC42" s="337">
        <f>'(5) Middle (M) details'!EB112</f>
        <v>693.953679850973</v>
      </c>
      <c r="ED42" s="337">
        <f>'(5) Middle (M) details'!EC112</f>
        <v>1026.3291732034102</v>
      </c>
      <c r="EE42" s="337">
        <f>'(5) Middle (M) details'!ED112</f>
        <v>647.75367985097296</v>
      </c>
      <c r="EF42" s="337">
        <f>'(5) Middle (M) details'!EE112</f>
        <v>721.57717320341021</v>
      </c>
      <c r="EG42" s="337">
        <f>'(5) Middle (M) details'!EF112</f>
        <v>793.49367985097297</v>
      </c>
      <c r="EH42" s="337">
        <f>'(5) Middle (M) details'!EG112</f>
        <v>717.05367985097291</v>
      </c>
      <c r="EI42" s="337">
        <f>'(5) Middle (M) details'!EH112</f>
        <v>670.64367985097294</v>
      </c>
      <c r="EJ42" s="337">
        <f>'(5) Middle (M) details'!EI112</f>
        <v>1015.6754958211343</v>
      </c>
      <c r="EK42" s="337">
        <f>'(5) Middle (M) details'!EJ112</f>
        <v>703.82549582113427</v>
      </c>
      <c r="EL42" s="337">
        <f>'(5) Middle (M) details'!EK112</f>
        <v>857.54549582113418</v>
      </c>
      <c r="EM42" s="337">
        <f>'(5) Middle (M) details'!EL112</f>
        <v>616.67549582113429</v>
      </c>
      <c r="EN42" s="337">
        <f>'(5) Middle (M) details'!EM112</f>
        <v>1001.9901732034102</v>
      </c>
      <c r="EO42" s="337">
        <f>'(5) Middle (M) details'!EN112</f>
        <v>1106.2551732034103</v>
      </c>
      <c r="EP42" s="337">
        <f>'(5) Middle (M) details'!EO112</f>
        <v>1018.0761732034102</v>
      </c>
      <c r="EQ42" s="337">
        <f>'(5) Middle (M) details'!EP112</f>
        <v>935.65117320341028</v>
      </c>
      <c r="ER42" s="337">
        <f>'(5) Middle (M) details'!EQ112</f>
        <v>764.45917320341027</v>
      </c>
      <c r="ES42" s="337">
        <f>'(5) Middle (M) details'!ER112</f>
        <v>843.86017320341034</v>
      </c>
      <c r="ET42" s="337">
        <f>'(5) Middle (M) details'!ES112</f>
        <v>1028.4921732034104</v>
      </c>
      <c r="EU42" s="337">
        <f>'(5) Middle (M) details'!ET112</f>
        <v>745.55917320341018</v>
      </c>
      <c r="EV42" s="337">
        <f>'(5) Middle (M) details'!EU112</f>
        <v>799.31917320341017</v>
      </c>
      <c r="EW42" s="337">
        <f>'(5) Middle (M) details'!EV112</f>
        <v>777.26917320341022</v>
      </c>
      <c r="EX42" s="337">
        <f>'(5) Middle (M) details'!EW112</f>
        <v>685.76367985097295</v>
      </c>
      <c r="EY42" s="337">
        <f>'(5) Middle (M) details'!EX112</f>
        <v>599.87367985097296</v>
      </c>
      <c r="EZ42" s="337">
        <f>'(5) Middle (M) details'!EY112</f>
        <v>829.82367985097289</v>
      </c>
      <c r="FA42" s="337">
        <f>'(5) Middle (M) details'!EZ112</f>
        <v>882.953679850973</v>
      </c>
      <c r="FB42" s="337">
        <f>'(5) Middle (M) details'!FA112</f>
        <v>1077.8336798509729</v>
      </c>
      <c r="FC42" s="337">
        <f>'(5) Middle (M) details'!FB112</f>
        <v>1160.7836798509729</v>
      </c>
      <c r="FD42" s="337">
        <f>'(5) Middle (M) details'!FC112</f>
        <v>1109.5436798509729</v>
      </c>
      <c r="FE42" s="337">
        <f>'(5) Middle (M) details'!FD112</f>
        <v>1049.4186798509729</v>
      </c>
      <c r="FF42" s="357" t="str">
        <f>'(5) Middle (M) details'!FE112</f>
        <v>n.a.</v>
      </c>
    </row>
    <row r="43" spans="1:162">
      <c r="A43" s="261"/>
      <c r="B43" s="1" t="str">
        <f>'(5) Middle (M) details'!A113</f>
        <v>Estim. full income</v>
      </c>
      <c r="C43" s="1" t="str">
        <f>'(5) Middle (M) details'!B113</f>
        <v>land 20k-50k</v>
      </c>
      <c r="E43" s="1">
        <f>'(5) Middle (M) details'!D113</f>
        <v>3</v>
      </c>
      <c r="F43" s="1">
        <f>'(5) Middle (M) details'!E113</f>
        <v>2</v>
      </c>
      <c r="G43" s="261" t="str">
        <f>'(5) Middle (M) details'!F113</f>
        <v>Clergy soslovie</v>
      </c>
      <c r="H43" s="323">
        <f>'(5) Middle (M) details'!G113</f>
        <v>0</v>
      </c>
      <c r="I43" s="323">
        <f>'(5) Middle (M) details'!H113</f>
        <v>0</v>
      </c>
      <c r="J43" s="323">
        <f>'(5) Middle (M) details'!I113</f>
        <v>0</v>
      </c>
      <c r="K43" s="323">
        <f>'(5) Middle (M) details'!J113</f>
        <v>0</v>
      </c>
      <c r="L43" s="323">
        <f>'(5) Middle (M) details'!K113</f>
        <v>0</v>
      </c>
      <c r="M43" s="323">
        <f>'(5) Middle (M) details'!L113</f>
        <v>0</v>
      </c>
      <c r="N43" s="323">
        <f>'(5) Middle (M) details'!M113</f>
        <v>0</v>
      </c>
      <c r="O43" s="323">
        <f>'(5) Middle (M) details'!N113</f>
        <v>0</v>
      </c>
      <c r="P43" s="323">
        <f>'(5) Middle (M) details'!O113</f>
        <v>0</v>
      </c>
      <c r="Q43" s="323">
        <f>'(5) Middle (M) details'!P113</f>
        <v>0</v>
      </c>
      <c r="R43" s="323">
        <f>'(5) Middle (M) details'!Q113</f>
        <v>0</v>
      </c>
      <c r="S43" s="323">
        <f>'(5) Middle (M) details'!R113</f>
        <v>0</v>
      </c>
      <c r="T43" s="323">
        <f>'(5) Middle (M) details'!S113</f>
        <v>0</v>
      </c>
      <c r="U43" s="323">
        <f>'(5) Middle (M) details'!T113</f>
        <v>0</v>
      </c>
      <c r="V43" s="323">
        <f>'(5) Middle (M) details'!U113</f>
        <v>0</v>
      </c>
      <c r="W43" s="323">
        <f>'(5) Middle (M) details'!V113</f>
        <v>0</v>
      </c>
      <c r="X43" s="323">
        <f>'(5) Middle (M) details'!W113</f>
        <v>0</v>
      </c>
      <c r="Y43" s="323">
        <f>'(5) Middle (M) details'!X113</f>
        <v>0</v>
      </c>
      <c r="Z43" s="323">
        <f>'(5) Middle (M) details'!Y113</f>
        <v>0</v>
      </c>
      <c r="AA43" s="323">
        <f>'(5) Middle (M) details'!Z113</f>
        <v>0</v>
      </c>
      <c r="AB43" s="323">
        <f>'(5) Middle (M) details'!AA113</f>
        <v>0</v>
      </c>
      <c r="AC43" s="323">
        <f>'(5) Middle (M) details'!AB113</f>
        <v>0</v>
      </c>
      <c r="AD43" s="323">
        <f>'(5) Middle (M) details'!AC113</f>
        <v>0</v>
      </c>
      <c r="AE43" s="323">
        <f>'(5) Middle (M) details'!AD113</f>
        <v>0</v>
      </c>
      <c r="AF43" s="323">
        <f>'(5) Middle (M) details'!AE113</f>
        <v>0</v>
      </c>
      <c r="AG43" s="323">
        <f>'(5) Middle (M) details'!AF113</f>
        <v>0</v>
      </c>
      <c r="AH43" s="323">
        <f>'(5) Middle (M) details'!AG113</f>
        <v>0</v>
      </c>
      <c r="AI43" s="323">
        <f>'(5) Middle (M) details'!AH113</f>
        <v>0</v>
      </c>
      <c r="AJ43" s="323">
        <f>'(5) Middle (M) details'!AI113</f>
        <v>0</v>
      </c>
      <c r="AK43" s="323">
        <f>'(5) Middle (M) details'!AJ113</f>
        <v>0</v>
      </c>
      <c r="AL43" s="323">
        <f>'(5) Middle (M) details'!AK113</f>
        <v>0</v>
      </c>
      <c r="AM43" s="323">
        <f>'(5) Middle (M) details'!AL113</f>
        <v>0</v>
      </c>
      <c r="AN43" s="323">
        <f>'(5) Middle (M) details'!AM113</f>
        <v>0</v>
      </c>
      <c r="AO43" s="323">
        <f>'(5) Middle (M) details'!AN113</f>
        <v>0</v>
      </c>
      <c r="AP43" s="323">
        <f>'(5) Middle (M) details'!AO113</f>
        <v>0</v>
      </c>
      <c r="AQ43" s="323">
        <f>'(5) Middle (M) details'!AP113</f>
        <v>0</v>
      </c>
      <c r="AR43" s="323">
        <f>'(5) Middle (M) details'!AQ113</f>
        <v>0</v>
      </c>
      <c r="AS43" s="323">
        <f>'(5) Middle (M) details'!AR113</f>
        <v>0</v>
      </c>
      <c r="AT43" s="323">
        <f>'(5) Middle (M) details'!AS113</f>
        <v>0</v>
      </c>
      <c r="AU43" s="323">
        <f>'(5) Middle (M) details'!AT113</f>
        <v>0</v>
      </c>
      <c r="AV43" s="323">
        <f>'(5) Middle (M) details'!AU113</f>
        <v>0</v>
      </c>
      <c r="AW43" s="323">
        <f>'(5) Middle (M) details'!AV113</f>
        <v>0</v>
      </c>
      <c r="AX43" s="323">
        <f>'(5) Middle (M) details'!AW113</f>
        <v>0</v>
      </c>
      <c r="AY43" s="323">
        <f>'(5) Middle (M) details'!AX113</f>
        <v>0</v>
      </c>
      <c r="AZ43" s="323">
        <f>'(5) Middle (M) details'!AY113</f>
        <v>0</v>
      </c>
      <c r="BA43" s="323">
        <f>'(5) Middle (M) details'!AZ113</f>
        <v>0</v>
      </c>
      <c r="BB43" s="323">
        <f>'(5) Middle (M) details'!BA113</f>
        <v>0</v>
      </c>
      <c r="BC43" s="323">
        <f>'(5) Middle (M) details'!BB113</f>
        <v>0</v>
      </c>
      <c r="BD43" s="323">
        <f>'(5) Middle (M) details'!BC113</f>
        <v>5</v>
      </c>
      <c r="BE43" s="323">
        <f>'(5) Middle (M) details'!BD113</f>
        <v>0</v>
      </c>
      <c r="BF43" s="324">
        <f>'(5) Middle (M) details'!BE113</f>
        <v>5</v>
      </c>
      <c r="BH43" s="323">
        <f>'(5) Middle (M) details'!BG113</f>
        <v>0</v>
      </c>
      <c r="BI43" s="323">
        <f>'(5) Middle (M) details'!BH113</f>
        <v>0</v>
      </c>
      <c r="BJ43" s="323">
        <f>'(5) Middle (M) details'!BI113</f>
        <v>0</v>
      </c>
      <c r="BK43" s="323">
        <f>'(5) Middle (M) details'!BJ113</f>
        <v>0</v>
      </c>
      <c r="BL43" s="323">
        <f>'(5) Middle (M) details'!BK113</f>
        <v>0</v>
      </c>
      <c r="BM43" s="323">
        <f>'(5) Middle (M) details'!BL113</f>
        <v>0</v>
      </c>
      <c r="BN43" s="323">
        <f>'(5) Middle (M) details'!BM113</f>
        <v>0</v>
      </c>
      <c r="BO43" s="323">
        <f>'(5) Middle (M) details'!BN113</f>
        <v>0</v>
      </c>
      <c r="BP43" s="323">
        <f>'(5) Middle (M) details'!BO113</f>
        <v>0</v>
      </c>
      <c r="BQ43" s="323">
        <f>'(5) Middle (M) details'!BP113</f>
        <v>0</v>
      </c>
      <c r="BR43" s="323">
        <f>'(5) Middle (M) details'!BQ113</f>
        <v>0</v>
      </c>
      <c r="BS43" s="323">
        <f>'(5) Middle (M) details'!BR113</f>
        <v>0</v>
      </c>
      <c r="BT43" s="323">
        <f>'(5) Middle (M) details'!BS113</f>
        <v>0</v>
      </c>
      <c r="BU43" s="323">
        <f>'(5) Middle (M) details'!BT113</f>
        <v>0</v>
      </c>
      <c r="BV43" s="323">
        <f>'(5) Middle (M) details'!BU113</f>
        <v>0</v>
      </c>
      <c r="BW43" s="323">
        <f>'(5) Middle (M) details'!BV113</f>
        <v>0</v>
      </c>
      <c r="BX43" s="323">
        <f>'(5) Middle (M) details'!BW113</f>
        <v>0</v>
      </c>
      <c r="BY43" s="323">
        <f>'(5) Middle (M) details'!BX113</f>
        <v>0</v>
      </c>
      <c r="BZ43" s="323">
        <f>'(5) Middle (M) details'!BY113</f>
        <v>0</v>
      </c>
      <c r="CA43" s="323">
        <f>'(5) Middle (M) details'!BZ113</f>
        <v>0</v>
      </c>
      <c r="CB43" s="323">
        <f>'(5) Middle (M) details'!CA113</f>
        <v>0</v>
      </c>
      <c r="CC43" s="323">
        <f>'(5) Middle (M) details'!CB113</f>
        <v>0</v>
      </c>
      <c r="CD43" s="323">
        <f>'(5) Middle (M) details'!CC113</f>
        <v>0</v>
      </c>
      <c r="CE43" s="323">
        <f>'(5) Middle (M) details'!CD113</f>
        <v>0</v>
      </c>
      <c r="CF43" s="323">
        <f>'(5) Middle (M) details'!CE113</f>
        <v>0</v>
      </c>
      <c r="CG43" s="323">
        <f>'(5) Middle (M) details'!CF113</f>
        <v>0</v>
      </c>
      <c r="CH43" s="323">
        <f>'(5) Middle (M) details'!CG113</f>
        <v>0</v>
      </c>
      <c r="CI43" s="323">
        <f>'(5) Middle (M) details'!CH113</f>
        <v>0</v>
      </c>
      <c r="CJ43" s="323">
        <f>'(5) Middle (M) details'!CI113</f>
        <v>0</v>
      </c>
      <c r="CK43" s="323">
        <f>'(5) Middle (M) details'!CJ113</f>
        <v>0</v>
      </c>
      <c r="CL43" s="323">
        <f>'(5) Middle (M) details'!CK113</f>
        <v>0</v>
      </c>
      <c r="CM43" s="323">
        <f>'(5) Middle (M) details'!CL113</f>
        <v>0</v>
      </c>
      <c r="CN43" s="323">
        <f>'(5) Middle (M) details'!CM113</f>
        <v>0</v>
      </c>
      <c r="CO43" s="323">
        <f>'(5) Middle (M) details'!CN113</f>
        <v>0</v>
      </c>
      <c r="CP43" s="323">
        <f>'(5) Middle (M) details'!CO113</f>
        <v>0</v>
      </c>
      <c r="CQ43" s="323">
        <f>'(5) Middle (M) details'!CP113</f>
        <v>0</v>
      </c>
      <c r="CR43" s="323">
        <f>'(5) Middle (M) details'!CQ113</f>
        <v>0</v>
      </c>
      <c r="CS43" s="323">
        <f>'(5) Middle (M) details'!CR113</f>
        <v>0</v>
      </c>
      <c r="CT43" s="323">
        <f>'(5) Middle (M) details'!CS113</f>
        <v>0</v>
      </c>
      <c r="CU43" s="323">
        <f>'(5) Middle (M) details'!CT113</f>
        <v>0</v>
      </c>
      <c r="CV43" s="323">
        <f>'(5) Middle (M) details'!CU113</f>
        <v>0</v>
      </c>
      <c r="CW43" s="323">
        <f>'(5) Middle (M) details'!CV113</f>
        <v>0</v>
      </c>
      <c r="CX43" s="323">
        <f>'(5) Middle (M) details'!CW113</f>
        <v>0</v>
      </c>
      <c r="CY43" s="323">
        <f>'(5) Middle (M) details'!CX113</f>
        <v>0</v>
      </c>
      <c r="CZ43" s="323">
        <f>'(5) Middle (M) details'!CY113</f>
        <v>0</v>
      </c>
      <c r="DA43" s="323">
        <f>'(5) Middle (M) details'!CZ113</f>
        <v>0</v>
      </c>
      <c r="DB43" s="323">
        <f>'(5) Middle (M) details'!DA113</f>
        <v>0</v>
      </c>
      <c r="DC43" s="323">
        <f>'(5) Middle (M) details'!DB113</f>
        <v>0</v>
      </c>
      <c r="DD43" s="323">
        <f>'(5) Middle (M) details'!DC113</f>
        <v>133690.40089925486</v>
      </c>
      <c r="DE43" s="323">
        <f>'(5) Middle (M) details'!DD113</f>
        <v>0</v>
      </c>
      <c r="DF43" s="324">
        <f>'(5) Middle (M) details'!DE113</f>
        <v>133690.40089925486</v>
      </c>
      <c r="DG43" s="313"/>
      <c r="DH43" s="337">
        <f>'(5) Middle (M) details'!DG113</f>
        <v>828.25641331112422</v>
      </c>
      <c r="DI43" s="337">
        <f>'(5) Middle (M) details'!DH113</f>
        <v>735.18441331112422</v>
      </c>
      <c r="DJ43" s="337">
        <f>'(5) Middle (M) details'!DI113</f>
        <v>826.26141331112422</v>
      </c>
      <c r="DK43" s="337">
        <f>'(5) Middle (M) details'!DJ113</f>
        <v>1249.5065359751902</v>
      </c>
      <c r="DL43" s="337">
        <f>'(5) Middle (M) details'!DK113</f>
        <v>796.98741331112421</v>
      </c>
      <c r="DM43" s="337">
        <f>'(5) Middle (M) details'!DL113</f>
        <v>1468.7284133111243</v>
      </c>
      <c r="DN43" s="337">
        <f>'(5) Middle (M) details'!DM113</f>
        <v>728.23053207189355</v>
      </c>
      <c r="DO43" s="337">
        <f>'(5) Middle (M) details'!DN113</f>
        <v>659.77053207189351</v>
      </c>
      <c r="DP43" s="337">
        <f>'(5) Middle (M) details'!DO113</f>
        <v>1071.3705320718934</v>
      </c>
      <c r="DQ43" s="337">
        <f>'(5) Middle (M) details'!DP113</f>
        <v>876.91053207189339</v>
      </c>
      <c r="DR43" s="337">
        <f>'(5) Middle (M) details'!DQ113</f>
        <v>754.48053207189355</v>
      </c>
      <c r="DS43" s="337">
        <f>'(5) Middle (M) details'!DR113</f>
        <v>781.57053207189347</v>
      </c>
      <c r="DT43" s="337">
        <f>'(5) Middle (M) details'!DS113</f>
        <v>826.34617320341022</v>
      </c>
      <c r="DU43" s="337">
        <f>'(5) Middle (M) details'!DT113</f>
        <v>815.06917320341017</v>
      </c>
      <c r="DV43" s="337">
        <f>'(5) Middle (M) details'!DU113</f>
        <v>792.80917320341018</v>
      </c>
      <c r="DW43" s="337">
        <f>'(5) Middle (M) details'!DV113</f>
        <v>1157.7441732034101</v>
      </c>
      <c r="DX43" s="337">
        <f>'(5) Middle (M) details'!DW113</f>
        <v>740.93917320341029</v>
      </c>
      <c r="DY43" s="337">
        <f>'(5) Middle (M) details'!DX113</f>
        <v>780.33517320341025</v>
      </c>
      <c r="DZ43" s="337">
        <f>'(5) Middle (M) details'!DY113</f>
        <v>893.60917320341025</v>
      </c>
      <c r="EA43" s="337">
        <f>'(5) Middle (M) details'!DZ113</f>
        <v>814.08217320341032</v>
      </c>
      <c r="EB43" s="337">
        <f>'(5) Middle (M) details'!EA113</f>
        <v>671.0636798509729</v>
      </c>
      <c r="EC43" s="337">
        <f>'(5) Middle (M) details'!EB113</f>
        <v>693.953679850973</v>
      </c>
      <c r="ED43" s="337">
        <f>'(5) Middle (M) details'!EC113</f>
        <v>1026.3291732034102</v>
      </c>
      <c r="EE43" s="337">
        <f>'(5) Middle (M) details'!ED113</f>
        <v>647.75367985097296</v>
      </c>
      <c r="EF43" s="337">
        <f>'(5) Middle (M) details'!EE113</f>
        <v>721.57717320341021</v>
      </c>
      <c r="EG43" s="337">
        <f>'(5) Middle (M) details'!EF113</f>
        <v>793.49367985097297</v>
      </c>
      <c r="EH43" s="337">
        <f>'(5) Middle (M) details'!EG113</f>
        <v>717.05367985097291</v>
      </c>
      <c r="EI43" s="337">
        <f>'(5) Middle (M) details'!EH113</f>
        <v>670.64367985097294</v>
      </c>
      <c r="EJ43" s="337">
        <f>'(5) Middle (M) details'!EI113</f>
        <v>1015.6754958211343</v>
      </c>
      <c r="EK43" s="337">
        <f>'(5) Middle (M) details'!EJ113</f>
        <v>703.82549582113427</v>
      </c>
      <c r="EL43" s="337">
        <f>'(5) Middle (M) details'!EK113</f>
        <v>857.54549582113418</v>
      </c>
      <c r="EM43" s="337">
        <f>'(5) Middle (M) details'!EL113</f>
        <v>616.67549582113429</v>
      </c>
      <c r="EN43" s="337">
        <f>'(5) Middle (M) details'!EM113</f>
        <v>1001.9901732034102</v>
      </c>
      <c r="EO43" s="337">
        <f>'(5) Middle (M) details'!EN113</f>
        <v>1106.2551732034103</v>
      </c>
      <c r="EP43" s="337">
        <f>'(5) Middle (M) details'!EO113</f>
        <v>1018.0761732034102</v>
      </c>
      <c r="EQ43" s="337">
        <f>'(5) Middle (M) details'!EP113</f>
        <v>935.65117320341028</v>
      </c>
      <c r="ER43" s="337">
        <f>'(5) Middle (M) details'!EQ113</f>
        <v>764.45917320341027</v>
      </c>
      <c r="ES43" s="337">
        <f>'(5) Middle (M) details'!ER113</f>
        <v>843.86017320341034</v>
      </c>
      <c r="ET43" s="337">
        <f>'(5) Middle (M) details'!ES113</f>
        <v>1028.4921732034104</v>
      </c>
      <c r="EU43" s="337">
        <f>'(5) Middle (M) details'!ET113</f>
        <v>745.55917320341018</v>
      </c>
      <c r="EV43" s="337">
        <f>'(5) Middle (M) details'!EU113</f>
        <v>799.31917320341017</v>
      </c>
      <c r="EW43" s="337">
        <f>'(5) Middle (M) details'!EV113</f>
        <v>777.26917320341022</v>
      </c>
      <c r="EX43" s="337">
        <f>'(5) Middle (M) details'!EW113</f>
        <v>685.76367985097295</v>
      </c>
      <c r="EY43" s="337">
        <f>'(5) Middle (M) details'!EX113</f>
        <v>599.87367985097296</v>
      </c>
      <c r="EZ43" s="337">
        <f>'(5) Middle (M) details'!EY113</f>
        <v>829.82367985097289</v>
      </c>
      <c r="FA43" s="337">
        <f>'(5) Middle (M) details'!EZ113</f>
        <v>882.953679850973</v>
      </c>
      <c r="FB43" s="337">
        <f>'(5) Middle (M) details'!FA113</f>
        <v>1077.8336798509729</v>
      </c>
      <c r="FC43" s="337">
        <f>'(5) Middle (M) details'!FB113</f>
        <v>1160.7836798509729</v>
      </c>
      <c r="FD43" s="337">
        <f>'(5) Middle (M) details'!FC113</f>
        <v>26738.080179850971</v>
      </c>
      <c r="FE43" s="337">
        <f>'(5) Middle (M) details'!FD113</f>
        <v>1049.4186798509729</v>
      </c>
      <c r="FF43" s="338">
        <f>'(5) Middle (M) details'!FE113</f>
        <v>26738.080179850971</v>
      </c>
    </row>
    <row r="44" spans="1:162">
      <c r="A44" s="261"/>
      <c r="B44" s="1" t="str">
        <f>'(5) Middle (M) details'!A114</f>
        <v>Estim. full income</v>
      </c>
      <c r="C44" s="1" t="str">
        <f>'(5) Middle (M) details'!B114</f>
        <v>land 10k-20k</v>
      </c>
      <c r="E44" s="1">
        <f>'(5) Middle (M) details'!D114</f>
        <v>3</v>
      </c>
      <c r="F44" s="1">
        <f>'(5) Middle (M) details'!E114</f>
        <v>2</v>
      </c>
      <c r="G44" s="261" t="str">
        <f>'(5) Middle (M) details'!F114</f>
        <v>Clergy soslovie</v>
      </c>
      <c r="H44" s="323">
        <f>'(5) Middle (M) details'!G114</f>
        <v>0</v>
      </c>
      <c r="I44" s="323">
        <f>'(5) Middle (M) details'!H114</f>
        <v>0</v>
      </c>
      <c r="J44" s="323">
        <f>'(5) Middle (M) details'!I114</f>
        <v>0</v>
      </c>
      <c r="K44" s="323">
        <f>'(5) Middle (M) details'!J114</f>
        <v>0</v>
      </c>
      <c r="L44" s="323">
        <f>'(5) Middle (M) details'!K114</f>
        <v>0</v>
      </c>
      <c r="M44" s="323">
        <f>'(5) Middle (M) details'!L114</f>
        <v>0</v>
      </c>
      <c r="N44" s="323">
        <f>'(5) Middle (M) details'!M114</f>
        <v>0</v>
      </c>
      <c r="O44" s="323">
        <f>'(5) Middle (M) details'!N114</f>
        <v>0</v>
      </c>
      <c r="P44" s="323">
        <f>'(5) Middle (M) details'!O114</f>
        <v>0</v>
      </c>
      <c r="Q44" s="323">
        <f>'(5) Middle (M) details'!P114</f>
        <v>0</v>
      </c>
      <c r="R44" s="323">
        <f>'(5) Middle (M) details'!Q114</f>
        <v>0</v>
      </c>
      <c r="S44" s="323">
        <f>'(5) Middle (M) details'!R114</f>
        <v>0</v>
      </c>
      <c r="T44" s="323">
        <f>'(5) Middle (M) details'!S114</f>
        <v>0</v>
      </c>
      <c r="U44" s="323">
        <f>'(5) Middle (M) details'!T114</f>
        <v>0</v>
      </c>
      <c r="V44" s="323">
        <f>'(5) Middle (M) details'!U114</f>
        <v>0</v>
      </c>
      <c r="W44" s="323">
        <f>'(5) Middle (M) details'!V114</f>
        <v>0</v>
      </c>
      <c r="X44" s="323">
        <f>'(5) Middle (M) details'!W114</f>
        <v>0</v>
      </c>
      <c r="Y44" s="323">
        <f>'(5) Middle (M) details'!X114</f>
        <v>0</v>
      </c>
      <c r="Z44" s="323">
        <f>'(5) Middle (M) details'!Y114</f>
        <v>0</v>
      </c>
      <c r="AA44" s="323">
        <f>'(5) Middle (M) details'!Z114</f>
        <v>0</v>
      </c>
      <c r="AB44" s="323">
        <f>'(5) Middle (M) details'!AA114</f>
        <v>0</v>
      </c>
      <c r="AC44" s="323">
        <f>'(5) Middle (M) details'!AB114</f>
        <v>0</v>
      </c>
      <c r="AD44" s="323">
        <f>'(5) Middle (M) details'!AC114</f>
        <v>0</v>
      </c>
      <c r="AE44" s="323">
        <f>'(5) Middle (M) details'!AD114</f>
        <v>0</v>
      </c>
      <c r="AF44" s="323">
        <f>'(5) Middle (M) details'!AE114</f>
        <v>0</v>
      </c>
      <c r="AG44" s="323">
        <f>'(5) Middle (M) details'!AF114</f>
        <v>0</v>
      </c>
      <c r="AH44" s="323">
        <f>'(5) Middle (M) details'!AG114</f>
        <v>0</v>
      </c>
      <c r="AI44" s="323">
        <f>'(5) Middle (M) details'!AH114</f>
        <v>0</v>
      </c>
      <c r="AJ44" s="323">
        <f>'(5) Middle (M) details'!AI114</f>
        <v>0</v>
      </c>
      <c r="AK44" s="323">
        <f>'(5) Middle (M) details'!AJ114</f>
        <v>0</v>
      </c>
      <c r="AL44" s="323">
        <f>'(5) Middle (M) details'!AK114</f>
        <v>0</v>
      </c>
      <c r="AM44" s="323">
        <f>'(5) Middle (M) details'!AL114</f>
        <v>0</v>
      </c>
      <c r="AN44" s="323">
        <f>'(5) Middle (M) details'!AM114</f>
        <v>0</v>
      </c>
      <c r="AO44" s="323">
        <f>'(5) Middle (M) details'!AN114</f>
        <v>0</v>
      </c>
      <c r="AP44" s="323">
        <f>'(5) Middle (M) details'!AO114</f>
        <v>0</v>
      </c>
      <c r="AQ44" s="323">
        <f>'(5) Middle (M) details'!AP114</f>
        <v>0</v>
      </c>
      <c r="AR44" s="323">
        <f>'(5) Middle (M) details'!AQ114</f>
        <v>0</v>
      </c>
      <c r="AS44" s="323">
        <f>'(5) Middle (M) details'!AR114</f>
        <v>0</v>
      </c>
      <c r="AT44" s="323">
        <f>'(5) Middle (M) details'!AS114</f>
        <v>0</v>
      </c>
      <c r="AU44" s="323">
        <f>'(5) Middle (M) details'!AT114</f>
        <v>0</v>
      </c>
      <c r="AV44" s="323">
        <f>'(5) Middle (M) details'!AU114</f>
        <v>0</v>
      </c>
      <c r="AW44" s="323">
        <f>'(5) Middle (M) details'!AV114</f>
        <v>0</v>
      </c>
      <c r="AX44" s="323">
        <f>'(5) Middle (M) details'!AW114</f>
        <v>0.42168674698795183</v>
      </c>
      <c r="AY44" s="323">
        <f>'(5) Middle (M) details'!AX114</f>
        <v>0</v>
      </c>
      <c r="AZ44" s="323">
        <f>'(5) Middle (M) details'!AY114</f>
        <v>0</v>
      </c>
      <c r="BA44" s="323">
        <f>'(5) Middle (M) details'!AZ114</f>
        <v>0</v>
      </c>
      <c r="BB44" s="323">
        <f>'(5) Middle (M) details'!BA114</f>
        <v>0</v>
      </c>
      <c r="BC44" s="323">
        <f>'(5) Middle (M) details'!BB114</f>
        <v>0</v>
      </c>
      <c r="BD44" s="323">
        <f>'(5) Middle (M) details'!BC114</f>
        <v>4.2736842105263158</v>
      </c>
      <c r="BE44" s="323">
        <f>'(5) Middle (M) details'!BD114</f>
        <v>0</v>
      </c>
      <c r="BF44" s="324">
        <f>'(5) Middle (M) details'!BE114</f>
        <v>4.6953709575142675</v>
      </c>
      <c r="BH44" s="323">
        <f>'(5) Middle (M) details'!BG114</f>
        <v>0</v>
      </c>
      <c r="BI44" s="323">
        <f>'(5) Middle (M) details'!BH114</f>
        <v>0</v>
      </c>
      <c r="BJ44" s="323">
        <f>'(5) Middle (M) details'!BI114</f>
        <v>0</v>
      </c>
      <c r="BK44" s="323">
        <f>'(5) Middle (M) details'!BJ114</f>
        <v>0</v>
      </c>
      <c r="BL44" s="323">
        <f>'(5) Middle (M) details'!BK114</f>
        <v>0</v>
      </c>
      <c r="BM44" s="323">
        <f>'(5) Middle (M) details'!BL114</f>
        <v>0</v>
      </c>
      <c r="BN44" s="323">
        <f>'(5) Middle (M) details'!BM114</f>
        <v>0</v>
      </c>
      <c r="BO44" s="323">
        <f>'(5) Middle (M) details'!BN114</f>
        <v>0</v>
      </c>
      <c r="BP44" s="323">
        <f>'(5) Middle (M) details'!BO114</f>
        <v>0</v>
      </c>
      <c r="BQ44" s="323">
        <f>'(5) Middle (M) details'!BP114</f>
        <v>0</v>
      </c>
      <c r="BR44" s="323">
        <f>'(5) Middle (M) details'!BQ114</f>
        <v>0</v>
      </c>
      <c r="BS44" s="323">
        <f>'(5) Middle (M) details'!BR114</f>
        <v>0</v>
      </c>
      <c r="BT44" s="323">
        <f>'(5) Middle (M) details'!BS114</f>
        <v>0</v>
      </c>
      <c r="BU44" s="323">
        <f>'(5) Middle (M) details'!BT114</f>
        <v>0</v>
      </c>
      <c r="BV44" s="323">
        <f>'(5) Middle (M) details'!BU114</f>
        <v>0</v>
      </c>
      <c r="BW44" s="323">
        <f>'(5) Middle (M) details'!BV114</f>
        <v>0</v>
      </c>
      <c r="BX44" s="323">
        <f>'(5) Middle (M) details'!BW114</f>
        <v>0</v>
      </c>
      <c r="BY44" s="323">
        <f>'(5) Middle (M) details'!BX114</f>
        <v>0</v>
      </c>
      <c r="BZ44" s="323">
        <f>'(5) Middle (M) details'!BY114</f>
        <v>0</v>
      </c>
      <c r="CA44" s="323">
        <f>'(5) Middle (M) details'!BZ114</f>
        <v>0</v>
      </c>
      <c r="CB44" s="323">
        <f>'(5) Middle (M) details'!CA114</f>
        <v>0</v>
      </c>
      <c r="CC44" s="323">
        <f>'(5) Middle (M) details'!CB114</f>
        <v>0</v>
      </c>
      <c r="CD44" s="323">
        <f>'(5) Middle (M) details'!CC114</f>
        <v>0</v>
      </c>
      <c r="CE44" s="323">
        <f>'(5) Middle (M) details'!CD114</f>
        <v>0</v>
      </c>
      <c r="CF44" s="323">
        <f>'(5) Middle (M) details'!CE114</f>
        <v>0</v>
      </c>
      <c r="CG44" s="323">
        <f>'(5) Middle (M) details'!CF114</f>
        <v>0</v>
      </c>
      <c r="CH44" s="323">
        <f>'(5) Middle (M) details'!CG114</f>
        <v>0</v>
      </c>
      <c r="CI44" s="323">
        <f>'(5) Middle (M) details'!CH114</f>
        <v>0</v>
      </c>
      <c r="CJ44" s="323">
        <f>'(5) Middle (M) details'!CI114</f>
        <v>0</v>
      </c>
      <c r="CK44" s="323">
        <f>'(5) Middle (M) details'!CJ114</f>
        <v>0</v>
      </c>
      <c r="CL44" s="323">
        <f>'(5) Middle (M) details'!CK114</f>
        <v>0</v>
      </c>
      <c r="CM44" s="323">
        <f>'(5) Middle (M) details'!CL114</f>
        <v>0</v>
      </c>
      <c r="CN44" s="323">
        <f>'(5) Middle (M) details'!CM114</f>
        <v>0</v>
      </c>
      <c r="CO44" s="323">
        <f>'(5) Middle (M) details'!CN114</f>
        <v>0</v>
      </c>
      <c r="CP44" s="323">
        <f>'(5) Middle (M) details'!CO114</f>
        <v>0</v>
      </c>
      <c r="CQ44" s="323">
        <f>'(5) Middle (M) details'!CP114</f>
        <v>0</v>
      </c>
      <c r="CR44" s="323">
        <f>'(5) Middle (M) details'!CQ114</f>
        <v>0</v>
      </c>
      <c r="CS44" s="323">
        <f>'(5) Middle (M) details'!CR114</f>
        <v>0</v>
      </c>
      <c r="CT44" s="323">
        <f>'(5) Middle (M) details'!CS114</f>
        <v>0</v>
      </c>
      <c r="CU44" s="323">
        <f>'(5) Middle (M) details'!CT114</f>
        <v>0</v>
      </c>
      <c r="CV44" s="323">
        <f>'(5) Middle (M) details'!CU114</f>
        <v>0</v>
      </c>
      <c r="CW44" s="323">
        <f>'(5) Middle (M) details'!CV114</f>
        <v>0</v>
      </c>
      <c r="CX44" s="323">
        <f>'(5) Middle (M) details'!CW114</f>
        <v>6013.0612450701819</v>
      </c>
      <c r="CY44" s="323">
        <f>'(5) Middle (M) details'!CX114</f>
        <v>0</v>
      </c>
      <c r="CZ44" s="323">
        <f>'(5) Middle (M) details'!CY114</f>
        <v>0</v>
      </c>
      <c r="DA44" s="323">
        <f>'(5) Middle (M) details'!CZ114</f>
        <v>0</v>
      </c>
      <c r="DB44" s="323">
        <f>'(5) Middle (M) details'!DA114</f>
        <v>0</v>
      </c>
      <c r="DC44" s="323">
        <f>'(5) Middle (M) details'!DB114</f>
        <v>0</v>
      </c>
      <c r="DD44" s="323">
        <f>'(5) Middle (M) details'!DC114</f>
        <v>63116.68478066854</v>
      </c>
      <c r="DE44" s="323">
        <f>'(5) Middle (M) details'!DD114</f>
        <v>0</v>
      </c>
      <c r="DF44" s="324">
        <f>'(5) Middle (M) details'!DE114</f>
        <v>69129.746025738728</v>
      </c>
      <c r="DG44" s="313"/>
      <c r="DH44" s="337">
        <f>'(5) Middle (M) details'!DG114</f>
        <v>828.25641331112422</v>
      </c>
      <c r="DI44" s="337">
        <f>'(5) Middle (M) details'!DH114</f>
        <v>735.18441331112422</v>
      </c>
      <c r="DJ44" s="337">
        <f>'(5) Middle (M) details'!DI114</f>
        <v>826.26141331112422</v>
      </c>
      <c r="DK44" s="337">
        <f>'(5) Middle (M) details'!DJ114</f>
        <v>1249.5065359751902</v>
      </c>
      <c r="DL44" s="337">
        <f>'(5) Middle (M) details'!DK114</f>
        <v>796.98741331112421</v>
      </c>
      <c r="DM44" s="337">
        <f>'(5) Middle (M) details'!DL114</f>
        <v>1468.7284133111243</v>
      </c>
      <c r="DN44" s="337">
        <f>'(5) Middle (M) details'!DM114</f>
        <v>728.23053207189355</v>
      </c>
      <c r="DO44" s="337">
        <f>'(5) Middle (M) details'!DN114</f>
        <v>659.77053207189351</v>
      </c>
      <c r="DP44" s="337">
        <f>'(5) Middle (M) details'!DO114</f>
        <v>1071.3705320718934</v>
      </c>
      <c r="DQ44" s="337">
        <f>'(5) Middle (M) details'!DP114</f>
        <v>876.91053207189339</v>
      </c>
      <c r="DR44" s="337">
        <f>'(5) Middle (M) details'!DQ114</f>
        <v>754.48053207189355</v>
      </c>
      <c r="DS44" s="337">
        <f>'(5) Middle (M) details'!DR114</f>
        <v>781.57053207189347</v>
      </c>
      <c r="DT44" s="337">
        <f>'(5) Middle (M) details'!DS114</f>
        <v>826.34617320341022</v>
      </c>
      <c r="DU44" s="337">
        <f>'(5) Middle (M) details'!DT114</f>
        <v>815.06917320341017</v>
      </c>
      <c r="DV44" s="337">
        <f>'(5) Middle (M) details'!DU114</f>
        <v>792.80917320341018</v>
      </c>
      <c r="DW44" s="337">
        <f>'(5) Middle (M) details'!DV114</f>
        <v>1157.7441732034101</v>
      </c>
      <c r="DX44" s="337">
        <f>'(5) Middle (M) details'!DW114</f>
        <v>740.93917320341029</v>
      </c>
      <c r="DY44" s="337">
        <f>'(5) Middle (M) details'!DX114</f>
        <v>780.33517320341025</v>
      </c>
      <c r="DZ44" s="337">
        <f>'(5) Middle (M) details'!DY114</f>
        <v>893.60917320341025</v>
      </c>
      <c r="EA44" s="337">
        <f>'(5) Middle (M) details'!DZ114</f>
        <v>814.08217320341032</v>
      </c>
      <c r="EB44" s="337">
        <f>'(5) Middle (M) details'!EA114</f>
        <v>671.0636798509729</v>
      </c>
      <c r="EC44" s="337">
        <f>'(5) Middle (M) details'!EB114</f>
        <v>693.953679850973</v>
      </c>
      <c r="ED44" s="337">
        <f>'(5) Middle (M) details'!EC114</f>
        <v>1026.3291732034102</v>
      </c>
      <c r="EE44" s="337">
        <f>'(5) Middle (M) details'!ED114</f>
        <v>647.75367985097296</v>
      </c>
      <c r="EF44" s="337">
        <f>'(5) Middle (M) details'!EE114</f>
        <v>721.57717320341021</v>
      </c>
      <c r="EG44" s="337">
        <f>'(5) Middle (M) details'!EF114</f>
        <v>793.49367985097297</v>
      </c>
      <c r="EH44" s="337">
        <f>'(5) Middle (M) details'!EG114</f>
        <v>717.05367985097291</v>
      </c>
      <c r="EI44" s="337">
        <f>'(5) Middle (M) details'!EH114</f>
        <v>670.64367985097294</v>
      </c>
      <c r="EJ44" s="337">
        <f>'(5) Middle (M) details'!EI114</f>
        <v>1015.6754958211343</v>
      </c>
      <c r="EK44" s="337">
        <f>'(5) Middle (M) details'!EJ114</f>
        <v>703.82549582113427</v>
      </c>
      <c r="EL44" s="337">
        <f>'(5) Middle (M) details'!EK114</f>
        <v>857.54549582113418</v>
      </c>
      <c r="EM44" s="337">
        <f>'(5) Middle (M) details'!EL114</f>
        <v>616.67549582113429</v>
      </c>
      <c r="EN44" s="337">
        <f>'(5) Middle (M) details'!EM114</f>
        <v>1001.9901732034102</v>
      </c>
      <c r="EO44" s="337">
        <f>'(5) Middle (M) details'!EN114</f>
        <v>1106.2551732034103</v>
      </c>
      <c r="EP44" s="337">
        <f>'(5) Middle (M) details'!EO114</f>
        <v>1018.0761732034102</v>
      </c>
      <c r="EQ44" s="337">
        <f>'(5) Middle (M) details'!EP114</f>
        <v>935.65117320341028</v>
      </c>
      <c r="ER44" s="337">
        <f>'(5) Middle (M) details'!EQ114</f>
        <v>764.45917320341027</v>
      </c>
      <c r="ES44" s="337">
        <f>'(5) Middle (M) details'!ER114</f>
        <v>843.86017320341034</v>
      </c>
      <c r="ET44" s="337">
        <f>'(5) Middle (M) details'!ES114</f>
        <v>1028.4921732034104</v>
      </c>
      <c r="EU44" s="337">
        <f>'(5) Middle (M) details'!ET114</f>
        <v>745.55917320341018</v>
      </c>
      <c r="EV44" s="337">
        <f>'(5) Middle (M) details'!EU114</f>
        <v>799.31917320341017</v>
      </c>
      <c r="EW44" s="337">
        <f>'(5) Middle (M) details'!EV114</f>
        <v>777.26917320341022</v>
      </c>
      <c r="EX44" s="337">
        <f>'(5) Middle (M) details'!EW114</f>
        <v>14259.545238309287</v>
      </c>
      <c r="EY44" s="337">
        <f>'(5) Middle (M) details'!EX114</f>
        <v>599.87367985097296</v>
      </c>
      <c r="EZ44" s="337">
        <f>'(5) Middle (M) details'!EY114</f>
        <v>829.82367985097289</v>
      </c>
      <c r="FA44" s="337">
        <f>'(5) Middle (M) details'!EZ114</f>
        <v>882.953679850973</v>
      </c>
      <c r="FB44" s="337">
        <f>'(5) Middle (M) details'!FA114</f>
        <v>1077.8336798509729</v>
      </c>
      <c r="FC44" s="337">
        <f>'(5) Middle (M) details'!FB114</f>
        <v>1160.7836798509729</v>
      </c>
      <c r="FD44" s="337">
        <f>'(5) Middle (M) details'!FC114</f>
        <v>14768.682399417516</v>
      </c>
      <c r="FE44" s="337">
        <f>'(5) Middle (M) details'!FD114</f>
        <v>1049.4186798509729</v>
      </c>
      <c r="FF44" s="338">
        <f>'(5) Middle (M) details'!FE114</f>
        <v>14722.95728095913</v>
      </c>
    </row>
    <row r="45" spans="1:162">
      <c r="A45" s="261"/>
      <c r="B45" s="1" t="str">
        <f>'(5) Middle (M) details'!A115</f>
        <v>Estim. full income</v>
      </c>
      <c r="C45" s="1" t="str">
        <f>'(5) Middle (M) details'!B115</f>
        <v>land 5k-10k</v>
      </c>
      <c r="E45" s="1">
        <f>'(5) Middle (M) details'!D115</f>
        <v>3</v>
      </c>
      <c r="F45" s="1">
        <f>'(5) Middle (M) details'!E115</f>
        <v>2</v>
      </c>
      <c r="G45" s="261" t="str">
        <f>'(5) Middle (M) details'!F115</f>
        <v>Clergy soslovie</v>
      </c>
      <c r="H45" s="323">
        <f>'(5) Middle (M) details'!G115</f>
        <v>0</v>
      </c>
      <c r="I45" s="323">
        <f>'(5) Middle (M) details'!H115</f>
        <v>0</v>
      </c>
      <c r="J45" s="323">
        <f>'(5) Middle (M) details'!I115</f>
        <v>0</v>
      </c>
      <c r="K45" s="323">
        <f>'(5) Middle (M) details'!J115</f>
        <v>0</v>
      </c>
      <c r="L45" s="323">
        <f>'(5) Middle (M) details'!K115</f>
        <v>0</v>
      </c>
      <c r="M45" s="323">
        <f>'(5) Middle (M) details'!L115</f>
        <v>0</v>
      </c>
      <c r="N45" s="323">
        <f>'(5) Middle (M) details'!M115</f>
        <v>0</v>
      </c>
      <c r="O45" s="323">
        <f>'(5) Middle (M) details'!N115</f>
        <v>0</v>
      </c>
      <c r="P45" s="323">
        <f>'(5) Middle (M) details'!O115</f>
        <v>0</v>
      </c>
      <c r="Q45" s="323">
        <f>'(5) Middle (M) details'!P115</f>
        <v>0</v>
      </c>
      <c r="R45" s="323">
        <f>'(5) Middle (M) details'!Q115</f>
        <v>0</v>
      </c>
      <c r="S45" s="323">
        <f>'(5) Middle (M) details'!R115</f>
        <v>0</v>
      </c>
      <c r="T45" s="323">
        <f>'(5) Middle (M) details'!S115</f>
        <v>0</v>
      </c>
      <c r="U45" s="323">
        <f>'(5) Middle (M) details'!T115</f>
        <v>0</v>
      </c>
      <c r="V45" s="323">
        <f>'(5) Middle (M) details'!U115</f>
        <v>0</v>
      </c>
      <c r="W45" s="323">
        <f>'(5) Middle (M) details'!V115</f>
        <v>0</v>
      </c>
      <c r="X45" s="323">
        <f>'(5) Middle (M) details'!W115</f>
        <v>0</v>
      </c>
      <c r="Y45" s="323">
        <f>'(5) Middle (M) details'!X115</f>
        <v>0</v>
      </c>
      <c r="Z45" s="323">
        <f>'(5) Middle (M) details'!Y115</f>
        <v>0</v>
      </c>
      <c r="AA45" s="323">
        <f>'(5) Middle (M) details'!Z115</f>
        <v>0</v>
      </c>
      <c r="AB45" s="323">
        <f>'(5) Middle (M) details'!AA115</f>
        <v>0</v>
      </c>
      <c r="AC45" s="323">
        <f>'(5) Middle (M) details'!AB115</f>
        <v>0.86346863468634683</v>
      </c>
      <c r="AD45" s="323">
        <f>'(5) Middle (M) details'!AC115</f>
        <v>0</v>
      </c>
      <c r="AE45" s="323">
        <f>'(5) Middle (M) details'!AD115</f>
        <v>0</v>
      </c>
      <c r="AF45" s="323">
        <f>'(5) Middle (M) details'!AE115</f>
        <v>0</v>
      </c>
      <c r="AG45" s="323">
        <f>'(5) Middle (M) details'!AF115</f>
        <v>0</v>
      </c>
      <c r="AH45" s="323">
        <f>'(5) Middle (M) details'!AG115</f>
        <v>0</v>
      </c>
      <c r="AI45" s="323">
        <f>'(5) Middle (M) details'!AH115</f>
        <v>0</v>
      </c>
      <c r="AJ45" s="323">
        <f>'(5) Middle (M) details'!AI115</f>
        <v>0</v>
      </c>
      <c r="AK45" s="323">
        <f>'(5) Middle (M) details'!AJ115</f>
        <v>0</v>
      </c>
      <c r="AL45" s="323">
        <f>'(5) Middle (M) details'!AK115</f>
        <v>0</v>
      </c>
      <c r="AM45" s="323">
        <f>'(5) Middle (M) details'!AL115</f>
        <v>0</v>
      </c>
      <c r="AN45" s="323">
        <f>'(5) Middle (M) details'!AM115</f>
        <v>0</v>
      </c>
      <c r="AO45" s="323">
        <f>'(5) Middle (M) details'!AN115</f>
        <v>0</v>
      </c>
      <c r="AP45" s="323">
        <f>'(5) Middle (M) details'!AO115</f>
        <v>0</v>
      </c>
      <c r="AQ45" s="323">
        <f>'(5) Middle (M) details'!AP115</f>
        <v>0</v>
      </c>
      <c r="AR45" s="323">
        <f>'(5) Middle (M) details'!AQ115</f>
        <v>0</v>
      </c>
      <c r="AS45" s="323">
        <f>'(5) Middle (M) details'!AR115</f>
        <v>0.67592592592592593</v>
      </c>
      <c r="AT45" s="323">
        <f>'(5) Middle (M) details'!AS115</f>
        <v>0</v>
      </c>
      <c r="AU45" s="323">
        <f>'(5) Middle (M) details'!AT115</f>
        <v>0</v>
      </c>
      <c r="AV45" s="323">
        <f>'(5) Middle (M) details'!AU115</f>
        <v>0</v>
      </c>
      <c r="AW45" s="323">
        <f>'(5) Middle (M) details'!AV115</f>
        <v>0.9007936507936507</v>
      </c>
      <c r="AX45" s="323">
        <f>'(5) Middle (M) details'!AW115</f>
        <v>0.8493975903614458</v>
      </c>
      <c r="AY45" s="323">
        <f>'(5) Middle (M) details'!AX115</f>
        <v>1.4411764705882353</v>
      </c>
      <c r="AZ45" s="323">
        <f>'(5) Middle (M) details'!AY115</f>
        <v>0</v>
      </c>
      <c r="BA45" s="323">
        <f>'(5) Middle (M) details'!AZ115</f>
        <v>0</v>
      </c>
      <c r="BB45" s="323">
        <f>'(5) Middle (M) details'!BA115</f>
        <v>0</v>
      </c>
      <c r="BC45" s="323">
        <f>'(5) Middle (M) details'!BB115</f>
        <v>1.0732860520094563</v>
      </c>
      <c r="BD45" s="323">
        <f>'(5) Middle (M) details'!BC115</f>
        <v>11.910596026490065</v>
      </c>
      <c r="BE45" s="323">
        <f>'(5) Middle (M) details'!BD115</f>
        <v>0.91200000000000003</v>
      </c>
      <c r="BF45" s="324">
        <f>'(5) Middle (M) details'!BE115</f>
        <v>18.626644350855123</v>
      </c>
      <c r="BH45" s="323">
        <f>'(5) Middle (M) details'!BG115</f>
        <v>0</v>
      </c>
      <c r="BI45" s="323">
        <f>'(5) Middle (M) details'!BH115</f>
        <v>0</v>
      </c>
      <c r="BJ45" s="323">
        <f>'(5) Middle (M) details'!BI115</f>
        <v>0</v>
      </c>
      <c r="BK45" s="323">
        <f>'(5) Middle (M) details'!BJ115</f>
        <v>0</v>
      </c>
      <c r="BL45" s="323">
        <f>'(5) Middle (M) details'!BK115</f>
        <v>0</v>
      </c>
      <c r="BM45" s="323">
        <f>'(5) Middle (M) details'!BL115</f>
        <v>0</v>
      </c>
      <c r="BN45" s="323">
        <f>'(5) Middle (M) details'!BM115</f>
        <v>0</v>
      </c>
      <c r="BO45" s="323">
        <f>'(5) Middle (M) details'!BN115</f>
        <v>0</v>
      </c>
      <c r="BP45" s="323">
        <f>'(5) Middle (M) details'!BO115</f>
        <v>0</v>
      </c>
      <c r="BQ45" s="323">
        <f>'(5) Middle (M) details'!BP115</f>
        <v>0</v>
      </c>
      <c r="BR45" s="323">
        <f>'(5) Middle (M) details'!BQ115</f>
        <v>0</v>
      </c>
      <c r="BS45" s="323">
        <f>'(5) Middle (M) details'!BR115</f>
        <v>0</v>
      </c>
      <c r="BT45" s="323">
        <f>'(5) Middle (M) details'!BS115</f>
        <v>0</v>
      </c>
      <c r="BU45" s="323">
        <f>'(5) Middle (M) details'!BT115</f>
        <v>0</v>
      </c>
      <c r="BV45" s="323">
        <f>'(5) Middle (M) details'!BU115</f>
        <v>0</v>
      </c>
      <c r="BW45" s="323">
        <f>'(5) Middle (M) details'!BV115</f>
        <v>0</v>
      </c>
      <c r="BX45" s="323">
        <f>'(5) Middle (M) details'!BW115</f>
        <v>0</v>
      </c>
      <c r="BY45" s="323">
        <f>'(5) Middle (M) details'!BX115</f>
        <v>0</v>
      </c>
      <c r="BZ45" s="323">
        <f>'(5) Middle (M) details'!BY115</f>
        <v>0</v>
      </c>
      <c r="CA45" s="323">
        <f>'(5) Middle (M) details'!BZ115</f>
        <v>0</v>
      </c>
      <c r="CB45" s="323">
        <f>'(5) Middle (M) details'!CA115</f>
        <v>0</v>
      </c>
      <c r="CC45" s="323">
        <f>'(5) Middle (M) details'!CB115</f>
        <v>6386.8751331554522</v>
      </c>
      <c r="CD45" s="323">
        <f>'(5) Middle (M) details'!CC115</f>
        <v>0</v>
      </c>
      <c r="CE45" s="323">
        <f>'(5) Middle (M) details'!CD115</f>
        <v>0</v>
      </c>
      <c r="CF45" s="323">
        <f>'(5) Middle (M) details'!CE115</f>
        <v>0</v>
      </c>
      <c r="CG45" s="323">
        <f>'(5) Middle (M) details'!CF115</f>
        <v>0</v>
      </c>
      <c r="CH45" s="323">
        <f>'(5) Middle (M) details'!CG115</f>
        <v>0</v>
      </c>
      <c r="CI45" s="323">
        <f>'(5) Middle (M) details'!CH115</f>
        <v>0</v>
      </c>
      <c r="CJ45" s="323">
        <f>'(5) Middle (M) details'!CI115</f>
        <v>0</v>
      </c>
      <c r="CK45" s="323">
        <f>'(5) Middle (M) details'!CJ115</f>
        <v>0</v>
      </c>
      <c r="CL45" s="323">
        <f>'(5) Middle (M) details'!CK115</f>
        <v>0</v>
      </c>
      <c r="CM45" s="323">
        <f>'(5) Middle (M) details'!CL115</f>
        <v>0</v>
      </c>
      <c r="CN45" s="323">
        <f>'(5) Middle (M) details'!CM115</f>
        <v>0</v>
      </c>
      <c r="CO45" s="323">
        <f>'(5) Middle (M) details'!CN115</f>
        <v>0</v>
      </c>
      <c r="CP45" s="323">
        <f>'(5) Middle (M) details'!CO115</f>
        <v>0</v>
      </c>
      <c r="CQ45" s="323">
        <f>'(5) Middle (M) details'!CP115</f>
        <v>0</v>
      </c>
      <c r="CR45" s="323">
        <f>'(5) Middle (M) details'!CQ115</f>
        <v>0</v>
      </c>
      <c r="CS45" s="323">
        <f>'(5) Middle (M) details'!CR115</f>
        <v>5128.4795615171206</v>
      </c>
      <c r="CT45" s="323">
        <f>'(5) Middle (M) details'!CS115</f>
        <v>0</v>
      </c>
      <c r="CU45" s="323">
        <f>'(5) Middle (M) details'!CT115</f>
        <v>0</v>
      </c>
      <c r="CV45" s="323">
        <f>'(5) Middle (M) details'!CU115</f>
        <v>0</v>
      </c>
      <c r="CW45" s="323">
        <f>'(5) Middle (M) details'!CV115</f>
        <v>6416.4131044332298</v>
      </c>
      <c r="CX45" s="323">
        <f>'(5) Middle (M) details'!CW115</f>
        <v>6437.4920413192003</v>
      </c>
      <c r="CY45" s="323">
        <f>'(5) Middle (M) details'!CX115</f>
        <v>11134.191899953292</v>
      </c>
      <c r="CZ45" s="323">
        <f>'(5) Middle (M) details'!CY115</f>
        <v>0</v>
      </c>
      <c r="DA45" s="323">
        <f>'(5) Middle (M) details'!CZ115</f>
        <v>0</v>
      </c>
      <c r="DB45" s="323">
        <f>'(5) Middle (M) details'!DA115</f>
        <v>0</v>
      </c>
      <c r="DC45" s="323">
        <f>'(5) Middle (M) details'!DB115</f>
        <v>8825.235911707663</v>
      </c>
      <c r="DD45" s="323">
        <f>'(5) Middle (M) details'!DC115</f>
        <v>98036.435815973338</v>
      </c>
      <c r="DE45" s="323">
        <f>'(5) Middle (M) details'!DD115</f>
        <v>7531.6026360240867</v>
      </c>
      <c r="DF45" s="324">
        <f>'(5) Middle (M) details'!DE115</f>
        <v>149896.72610408338</v>
      </c>
      <c r="DG45" s="313"/>
      <c r="DH45" s="337">
        <f>'(5) Middle (M) details'!DG115</f>
        <v>828.25641331112422</v>
      </c>
      <c r="DI45" s="337">
        <f>'(5) Middle (M) details'!DH115</f>
        <v>735.18441331112422</v>
      </c>
      <c r="DJ45" s="337">
        <f>'(5) Middle (M) details'!DI115</f>
        <v>826.26141331112422</v>
      </c>
      <c r="DK45" s="337">
        <f>'(5) Middle (M) details'!DJ115</f>
        <v>1249.5065359751902</v>
      </c>
      <c r="DL45" s="337">
        <f>'(5) Middle (M) details'!DK115</f>
        <v>796.98741331112421</v>
      </c>
      <c r="DM45" s="337">
        <f>'(5) Middle (M) details'!DL115</f>
        <v>1468.7284133111243</v>
      </c>
      <c r="DN45" s="337">
        <f>'(5) Middle (M) details'!DM115</f>
        <v>728.23053207189355</v>
      </c>
      <c r="DO45" s="337">
        <f>'(5) Middle (M) details'!DN115</f>
        <v>659.77053207189351</v>
      </c>
      <c r="DP45" s="337">
        <f>'(5) Middle (M) details'!DO115</f>
        <v>1071.3705320718934</v>
      </c>
      <c r="DQ45" s="337">
        <f>'(5) Middle (M) details'!DP115</f>
        <v>876.91053207189339</v>
      </c>
      <c r="DR45" s="337">
        <f>'(5) Middle (M) details'!DQ115</f>
        <v>754.48053207189355</v>
      </c>
      <c r="DS45" s="337">
        <f>'(5) Middle (M) details'!DR115</f>
        <v>781.57053207189347</v>
      </c>
      <c r="DT45" s="337">
        <f>'(5) Middle (M) details'!DS115</f>
        <v>826.34617320341022</v>
      </c>
      <c r="DU45" s="337">
        <f>'(5) Middle (M) details'!DT115</f>
        <v>815.06917320341017</v>
      </c>
      <c r="DV45" s="337">
        <f>'(5) Middle (M) details'!DU115</f>
        <v>792.80917320341018</v>
      </c>
      <c r="DW45" s="337">
        <f>'(5) Middle (M) details'!DV115</f>
        <v>1157.7441732034101</v>
      </c>
      <c r="DX45" s="337">
        <f>'(5) Middle (M) details'!DW115</f>
        <v>740.93917320341029</v>
      </c>
      <c r="DY45" s="337">
        <f>'(5) Middle (M) details'!DX115</f>
        <v>780.33517320341025</v>
      </c>
      <c r="DZ45" s="337">
        <f>'(5) Middle (M) details'!DY115</f>
        <v>893.60917320341025</v>
      </c>
      <c r="EA45" s="337">
        <f>'(5) Middle (M) details'!DZ115</f>
        <v>814.08217320341032</v>
      </c>
      <c r="EB45" s="337">
        <f>'(5) Middle (M) details'!EA115</f>
        <v>671.0636798509729</v>
      </c>
      <c r="EC45" s="337">
        <f>'(5) Middle (M) details'!EB115</f>
        <v>7396.7656456629384</v>
      </c>
      <c r="ED45" s="337">
        <f>'(5) Middle (M) details'!EC115</f>
        <v>1026.3291732034102</v>
      </c>
      <c r="EE45" s="337">
        <f>'(5) Middle (M) details'!ED115</f>
        <v>647.75367985097296</v>
      </c>
      <c r="EF45" s="337">
        <f>'(5) Middle (M) details'!EE115</f>
        <v>721.57717320341021</v>
      </c>
      <c r="EG45" s="337">
        <f>'(5) Middle (M) details'!EF115</f>
        <v>793.49367985097297</v>
      </c>
      <c r="EH45" s="337">
        <f>'(5) Middle (M) details'!EG115</f>
        <v>717.05367985097291</v>
      </c>
      <c r="EI45" s="337">
        <f>'(5) Middle (M) details'!EH115</f>
        <v>670.64367985097294</v>
      </c>
      <c r="EJ45" s="337">
        <f>'(5) Middle (M) details'!EI115</f>
        <v>1015.6754958211343</v>
      </c>
      <c r="EK45" s="337">
        <f>'(5) Middle (M) details'!EJ115</f>
        <v>703.82549582113427</v>
      </c>
      <c r="EL45" s="337">
        <f>'(5) Middle (M) details'!EK115</f>
        <v>857.54549582113418</v>
      </c>
      <c r="EM45" s="337">
        <f>'(5) Middle (M) details'!EL115</f>
        <v>616.67549582113429</v>
      </c>
      <c r="EN45" s="337">
        <f>'(5) Middle (M) details'!EM115</f>
        <v>1001.9901732034102</v>
      </c>
      <c r="EO45" s="337">
        <f>'(5) Middle (M) details'!EN115</f>
        <v>1106.2551732034103</v>
      </c>
      <c r="EP45" s="337">
        <f>'(5) Middle (M) details'!EO115</f>
        <v>1018.0761732034102</v>
      </c>
      <c r="EQ45" s="337">
        <f>'(5) Middle (M) details'!EP115</f>
        <v>935.65117320341028</v>
      </c>
      <c r="ER45" s="337">
        <f>'(5) Middle (M) details'!EQ115</f>
        <v>764.45917320341027</v>
      </c>
      <c r="ES45" s="337">
        <f>'(5) Middle (M) details'!ER115</f>
        <v>7587.3396252582052</v>
      </c>
      <c r="ET45" s="337">
        <f>'(5) Middle (M) details'!ES115</f>
        <v>1028.4921732034104</v>
      </c>
      <c r="EU45" s="337">
        <f>'(5) Middle (M) details'!ET115</f>
        <v>745.55917320341018</v>
      </c>
      <c r="EV45" s="337">
        <f>'(5) Middle (M) details'!EU115</f>
        <v>799.31917320341017</v>
      </c>
      <c r="EW45" s="337">
        <f>'(5) Middle (M) details'!EV115</f>
        <v>7123.0665300316041</v>
      </c>
      <c r="EX45" s="337">
        <f>'(5) Middle (M) details'!EW115</f>
        <v>7578.8913394254414</v>
      </c>
      <c r="EY45" s="337">
        <f>'(5) Middle (M) details'!EX115</f>
        <v>7725.7658081308555</v>
      </c>
      <c r="EZ45" s="337">
        <f>'(5) Middle (M) details'!EY115</f>
        <v>829.82367985097289</v>
      </c>
      <c r="FA45" s="337">
        <f>'(5) Middle (M) details'!EZ115</f>
        <v>882.953679850973</v>
      </c>
      <c r="FB45" s="337">
        <f>'(5) Middle (M) details'!FA115</f>
        <v>1077.8336798509729</v>
      </c>
      <c r="FC45" s="337">
        <f>'(5) Middle (M) details'!FB115</f>
        <v>8222.6316974721176</v>
      </c>
      <c r="FD45" s="337">
        <f>'(5) Middle (M) details'!FC115</f>
        <v>8231.0268602791075</v>
      </c>
      <c r="FE45" s="337">
        <f>'(5) Middle (M) details'!FD115</f>
        <v>8258.3362237106212</v>
      </c>
      <c r="FF45" s="338">
        <f>'(5) Middle (M) details'!FE115</f>
        <v>8047.4358816649565</v>
      </c>
    </row>
    <row r="46" spans="1:162">
      <c r="A46" s="261"/>
      <c r="B46" s="1" t="str">
        <f>'(5) Middle (M) details'!A116</f>
        <v>Estim. full income</v>
      </c>
      <c r="C46" s="1" t="str">
        <f>'(5) Middle (M) details'!B116</f>
        <v>land 2k-5k</v>
      </c>
      <c r="E46" s="1">
        <f>'(5) Middle (M) details'!D116</f>
        <v>3</v>
      </c>
      <c r="F46" s="1">
        <f>'(5) Middle (M) details'!E116</f>
        <v>2</v>
      </c>
      <c r="G46" s="261" t="str">
        <f>'(5) Middle (M) details'!F116</f>
        <v>Clergy soslovie</v>
      </c>
      <c r="H46" s="323">
        <f>'(5) Middle (M) details'!G116</f>
        <v>0</v>
      </c>
      <c r="I46" s="323">
        <f>'(5) Middle (M) details'!H116</f>
        <v>1.68</v>
      </c>
      <c r="J46" s="323">
        <f>'(5) Middle (M) details'!I116</f>
        <v>0.54229934924078094</v>
      </c>
      <c r="K46" s="323">
        <f>'(5) Middle (M) details'!J116</f>
        <v>0</v>
      </c>
      <c r="L46" s="323">
        <f>'(5) Middle (M) details'!K116</f>
        <v>0</v>
      </c>
      <c r="M46" s="323">
        <f>'(5) Middle (M) details'!L116</f>
        <v>2.8894878706199463</v>
      </c>
      <c r="N46" s="323">
        <f>'(5) Middle (M) details'!M116</f>
        <v>0</v>
      </c>
      <c r="O46" s="323">
        <f>'(5) Middle (M) details'!N116</f>
        <v>0</v>
      </c>
      <c r="P46" s="323">
        <f>'(5) Middle (M) details'!O116</f>
        <v>0</v>
      </c>
      <c r="Q46" s="323">
        <f>'(5) Middle (M) details'!P116</f>
        <v>0</v>
      </c>
      <c r="R46" s="323">
        <f>'(5) Middle (M) details'!Q116</f>
        <v>3.9395017793594307</v>
      </c>
      <c r="S46" s="323">
        <f>'(5) Middle (M) details'!R116</f>
        <v>0</v>
      </c>
      <c r="T46" s="323">
        <f>'(5) Middle (M) details'!S116</f>
        <v>3.8260869565217388</v>
      </c>
      <c r="U46" s="323">
        <f>'(5) Middle (M) details'!T116</f>
        <v>0</v>
      </c>
      <c r="V46" s="323">
        <f>'(5) Middle (M) details'!U116</f>
        <v>0</v>
      </c>
      <c r="W46" s="323">
        <f>'(5) Middle (M) details'!V116</f>
        <v>0</v>
      </c>
      <c r="X46" s="323">
        <f>'(5) Middle (M) details'!W116</f>
        <v>0</v>
      </c>
      <c r="Y46" s="323">
        <f>'(5) Middle (M) details'!X116</f>
        <v>0</v>
      </c>
      <c r="Z46" s="323">
        <f>'(5) Middle (M) details'!Y116</f>
        <v>0</v>
      </c>
      <c r="AA46" s="323">
        <f>'(5) Middle (M) details'!Z116</f>
        <v>0</v>
      </c>
      <c r="AB46" s="323">
        <f>'(5) Middle (M) details'!AA116</f>
        <v>0</v>
      </c>
      <c r="AC46" s="323">
        <f>'(5) Middle (M) details'!AB116</f>
        <v>3.6185286103542231</v>
      </c>
      <c r="AD46" s="323">
        <f>'(5) Middle (M) details'!AC116</f>
        <v>0</v>
      </c>
      <c r="AE46" s="323">
        <f>'(5) Middle (M) details'!AD116</f>
        <v>0</v>
      </c>
      <c r="AF46" s="323">
        <f>'(5) Middle (M) details'!AE116</f>
        <v>2.6666666666666665</v>
      </c>
      <c r="AG46" s="323">
        <f>'(5) Middle (M) details'!AF116</f>
        <v>0</v>
      </c>
      <c r="AH46" s="323">
        <f>'(5) Middle (M) details'!AG116</f>
        <v>0</v>
      </c>
      <c r="AI46" s="323">
        <f>'(5) Middle (M) details'!AH116</f>
        <v>1.1514143094841931</v>
      </c>
      <c r="AJ46" s="323">
        <f>'(5) Middle (M) details'!AI116</f>
        <v>0</v>
      </c>
      <c r="AK46" s="323">
        <f>'(5) Middle (M) details'!AJ116</f>
        <v>12.221945137157107</v>
      </c>
      <c r="AL46" s="323">
        <f>'(5) Middle (M) details'!AK116</f>
        <v>2.0347222222222223</v>
      </c>
      <c r="AM46" s="323">
        <f>'(5) Middle (M) details'!AL116</f>
        <v>1.1108247422680413</v>
      </c>
      <c r="AN46" s="323">
        <f>'(5) Middle (M) details'!AM116</f>
        <v>1.3595505617977528</v>
      </c>
      <c r="AO46" s="323">
        <f>'(5) Middle (M) details'!AN116</f>
        <v>0</v>
      </c>
      <c r="AP46" s="323">
        <f>'(5) Middle (M) details'!AO116</f>
        <v>0</v>
      </c>
      <c r="AQ46" s="323">
        <f>'(5) Middle (M) details'!AP116</f>
        <v>0</v>
      </c>
      <c r="AR46" s="323">
        <f>'(5) Middle (M) details'!AQ116</f>
        <v>0</v>
      </c>
      <c r="AS46" s="323">
        <f>'(5) Middle (M) details'!AR116</f>
        <v>4.5238095238095237</v>
      </c>
      <c r="AT46" s="323">
        <f>'(5) Middle (M) details'!AS116</f>
        <v>0</v>
      </c>
      <c r="AU46" s="323">
        <f>'(5) Middle (M) details'!AT116</f>
        <v>0</v>
      </c>
      <c r="AV46" s="323">
        <f>'(5) Middle (M) details'!AU116</f>
        <v>0</v>
      </c>
      <c r="AW46" s="323">
        <f>'(5) Middle (M) details'!AV116</f>
        <v>2.2577777777777777</v>
      </c>
      <c r="AX46" s="323">
        <f>'(5) Middle (M) details'!AW116</f>
        <v>0</v>
      </c>
      <c r="AY46" s="323">
        <f>'(5) Middle (M) details'!AX116</f>
        <v>3.1203007518796992</v>
      </c>
      <c r="AZ46" s="323">
        <f>'(5) Middle (M) details'!AY116</f>
        <v>0</v>
      </c>
      <c r="BA46" s="323">
        <f>'(5) Middle (M) details'!AZ116</f>
        <v>0</v>
      </c>
      <c r="BB46" s="323">
        <f>'(5) Middle (M) details'!BA116</f>
        <v>3.0034013605442174</v>
      </c>
      <c r="BC46" s="323">
        <f>'(5) Middle (M) details'!BB116</f>
        <v>2.1022850924918388</v>
      </c>
      <c r="BD46" s="323">
        <f>'(5) Middle (M) details'!BC116</f>
        <v>37.765957446808514</v>
      </c>
      <c r="BE46" s="323">
        <f>'(5) Middle (M) details'!BD116</f>
        <v>5.5840130505709622</v>
      </c>
      <c r="BF46" s="324">
        <f>'(5) Middle (M) details'!BE116</f>
        <v>95.398573209574636</v>
      </c>
      <c r="BH46" s="323">
        <f>'(5) Middle (M) details'!BG116</f>
        <v>0</v>
      </c>
      <c r="BI46" s="323">
        <f>'(5) Middle (M) details'!BH116</f>
        <v>6346.8939930474953</v>
      </c>
      <c r="BJ46" s="323">
        <f>'(5) Middle (M) details'!BI116</f>
        <v>2110.996526713644</v>
      </c>
      <c r="BK46" s="323">
        <f>'(5) Middle (M) details'!BJ116</f>
        <v>0</v>
      </c>
      <c r="BL46" s="323">
        <f>'(5) Middle (M) details'!BK116</f>
        <v>0</v>
      </c>
      <c r="BM46" s="323">
        <f>'(5) Middle (M) details'!BL116</f>
        <v>13621.904493364626</v>
      </c>
      <c r="BN46" s="323">
        <f>'(5) Middle (M) details'!BM116</f>
        <v>0</v>
      </c>
      <c r="BO46" s="323">
        <f>'(5) Middle (M) details'!BN116</f>
        <v>0</v>
      </c>
      <c r="BP46" s="323">
        <f>'(5) Middle (M) details'!BO116</f>
        <v>0</v>
      </c>
      <c r="BQ46" s="323">
        <f>'(5) Middle (M) details'!BP116</f>
        <v>0</v>
      </c>
      <c r="BR46" s="323">
        <f>'(5) Middle (M) details'!BQ116</f>
        <v>15250.982351398468</v>
      </c>
      <c r="BS46" s="323">
        <f>'(5) Middle (M) details'!BR116</f>
        <v>0</v>
      </c>
      <c r="BT46" s="323">
        <f>'(5) Middle (M) details'!BS116</f>
        <v>14823.726556098554</v>
      </c>
      <c r="BU46" s="323">
        <f>'(5) Middle (M) details'!BT116</f>
        <v>0</v>
      </c>
      <c r="BV46" s="323">
        <f>'(5) Middle (M) details'!BU116</f>
        <v>0</v>
      </c>
      <c r="BW46" s="323">
        <f>'(5) Middle (M) details'!BV116</f>
        <v>0</v>
      </c>
      <c r="BX46" s="323">
        <f>'(5) Middle (M) details'!BW116</f>
        <v>0</v>
      </c>
      <c r="BY46" s="323">
        <f>'(5) Middle (M) details'!BX116</f>
        <v>0</v>
      </c>
      <c r="BZ46" s="323">
        <f>'(5) Middle (M) details'!BY116</f>
        <v>0</v>
      </c>
      <c r="CA46" s="323">
        <f>'(5) Middle (M) details'!BZ116</f>
        <v>0</v>
      </c>
      <c r="CB46" s="323">
        <f>'(5) Middle (M) details'!CA116</f>
        <v>0</v>
      </c>
      <c r="CC46" s="323">
        <f>'(5) Middle (M) details'!CB116</f>
        <v>13870.966413433245</v>
      </c>
      <c r="CD46" s="323">
        <f>'(5) Middle (M) details'!CC116</f>
        <v>0</v>
      </c>
      <c r="CE46" s="323">
        <f>'(5) Middle (M) details'!CD116</f>
        <v>0</v>
      </c>
      <c r="CF46" s="323">
        <f>'(5) Middle (M) details'!CE116</f>
        <v>9977.5399184660473</v>
      </c>
      <c r="CG46" s="323">
        <f>'(5) Middle (M) details'!CF116</f>
        <v>0</v>
      </c>
      <c r="CH46" s="323">
        <f>'(5) Middle (M) details'!CG116</f>
        <v>0</v>
      </c>
      <c r="CI46" s="323">
        <f>'(5) Middle (M) details'!CH116</f>
        <v>4345.8848842695634</v>
      </c>
      <c r="CJ46" s="323">
        <f>'(5) Middle (M) details'!CI116</f>
        <v>0</v>
      </c>
      <c r="CK46" s="323">
        <f>'(5) Middle (M) details'!CJ116</f>
        <v>46734.397417620028</v>
      </c>
      <c r="CL46" s="323">
        <f>'(5) Middle (M) details'!CK116</f>
        <v>8147.5420039992305</v>
      </c>
      <c r="CM46" s="323">
        <f>'(5) Middle (M) details'!CL116</f>
        <v>4177.0798767617607</v>
      </c>
      <c r="CN46" s="323">
        <f>'(5) Middle (M) details'!CM116</f>
        <v>5600.3688085495432</v>
      </c>
      <c r="CO46" s="323">
        <f>'(5) Middle (M) details'!CN116</f>
        <v>0</v>
      </c>
      <c r="CP46" s="323">
        <f>'(5) Middle (M) details'!CO116</f>
        <v>0</v>
      </c>
      <c r="CQ46" s="323">
        <f>'(5) Middle (M) details'!CP116</f>
        <v>0</v>
      </c>
      <c r="CR46" s="323">
        <f>'(5) Middle (M) details'!CQ116</f>
        <v>0</v>
      </c>
      <c r="CS46" s="323">
        <f>'(5) Middle (M) details'!CR116</f>
        <v>17205.429024023102</v>
      </c>
      <c r="CT46" s="323">
        <f>'(5) Middle (M) details'!CS116</f>
        <v>0</v>
      </c>
      <c r="CU46" s="323">
        <f>'(5) Middle (M) details'!CT116</f>
        <v>0</v>
      </c>
      <c r="CV46" s="323">
        <f>'(5) Middle (M) details'!CU116</f>
        <v>0</v>
      </c>
      <c r="CW46" s="323">
        <f>'(5) Middle (M) details'!CV116</f>
        <v>8989.5762359502332</v>
      </c>
      <c r="CX46" s="323">
        <f>'(5) Middle (M) details'!CW116</f>
        <v>0</v>
      </c>
      <c r="CY46" s="323">
        <f>'(5) Middle (M) details'!CX116</f>
        <v>12223.040882680842</v>
      </c>
      <c r="CZ46" s="323">
        <f>'(5) Middle (M) details'!CY116</f>
        <v>0</v>
      </c>
      <c r="DA46" s="323">
        <f>'(5) Middle (M) details'!CZ116</f>
        <v>0</v>
      </c>
      <c r="DB46" s="323">
        <f>'(5) Middle (M) details'!DA116</f>
        <v>10934.082386290402</v>
      </c>
      <c r="DC46" s="323">
        <f>'(5) Middle (M) details'!DB116</f>
        <v>9172.9032429873278</v>
      </c>
      <c r="DD46" s="323">
        <f>'(5) Middle (M) details'!DC116</f>
        <v>160692.75119649107</v>
      </c>
      <c r="DE46" s="323">
        <f>'(5) Middle (M) details'!DD116</f>
        <v>24182.068449375638</v>
      </c>
      <c r="DF46" s="324">
        <f>'(5) Middle (M) details'!DE116</f>
        <v>388408.13466152077</v>
      </c>
      <c r="DG46" s="313"/>
      <c r="DH46" s="337">
        <f>'(5) Middle (M) details'!DG116</f>
        <v>828.25641331112422</v>
      </c>
      <c r="DI46" s="337">
        <f>'(5) Middle (M) details'!DH116</f>
        <v>3777.9130910996996</v>
      </c>
      <c r="DJ46" s="337">
        <f>'(5) Middle (M) details'!DI116</f>
        <v>3892.6775952599592</v>
      </c>
      <c r="DK46" s="337">
        <f>'(5) Middle (M) details'!DJ116</f>
        <v>1249.5065359751902</v>
      </c>
      <c r="DL46" s="337">
        <f>'(5) Middle (M) details'!DK116</f>
        <v>796.98741331112421</v>
      </c>
      <c r="DM46" s="337">
        <f>'(5) Middle (M) details'!DL116</f>
        <v>4714.2971707446604</v>
      </c>
      <c r="DN46" s="337">
        <f>'(5) Middle (M) details'!DM116</f>
        <v>728.23053207189355</v>
      </c>
      <c r="DO46" s="337">
        <f>'(5) Middle (M) details'!DN116</f>
        <v>659.77053207189351</v>
      </c>
      <c r="DP46" s="337">
        <f>'(5) Middle (M) details'!DO116</f>
        <v>1071.3705320718934</v>
      </c>
      <c r="DQ46" s="337">
        <f>'(5) Middle (M) details'!DP116</f>
        <v>876.91053207189339</v>
      </c>
      <c r="DR46" s="337">
        <f>'(5) Middle (M) details'!DQ116</f>
        <v>3871.2972364435136</v>
      </c>
      <c r="DS46" s="337">
        <f>'(5) Middle (M) details'!DR116</f>
        <v>781.57053207189347</v>
      </c>
      <c r="DT46" s="337">
        <f>'(5) Middle (M) details'!DS116</f>
        <v>3874.3830771621224</v>
      </c>
      <c r="DU46" s="337">
        <f>'(5) Middle (M) details'!DT116</f>
        <v>815.06917320341017</v>
      </c>
      <c r="DV46" s="337">
        <f>'(5) Middle (M) details'!DU116</f>
        <v>792.80917320341018</v>
      </c>
      <c r="DW46" s="337">
        <f>'(5) Middle (M) details'!DV116</f>
        <v>1157.7441732034101</v>
      </c>
      <c r="DX46" s="337">
        <f>'(5) Middle (M) details'!DW116</f>
        <v>740.93917320341029</v>
      </c>
      <c r="DY46" s="337">
        <f>'(5) Middle (M) details'!DX116</f>
        <v>780.33517320341025</v>
      </c>
      <c r="DZ46" s="337">
        <f>'(5) Middle (M) details'!DY116</f>
        <v>893.60917320341025</v>
      </c>
      <c r="EA46" s="337">
        <f>'(5) Middle (M) details'!DZ116</f>
        <v>814.08217320341032</v>
      </c>
      <c r="EB46" s="337">
        <f>'(5) Middle (M) details'!EA116</f>
        <v>671.0636798509729</v>
      </c>
      <c r="EC46" s="337">
        <f>'(5) Middle (M) details'!EB116</f>
        <v>3833.3167723870492</v>
      </c>
      <c r="ED46" s="337">
        <f>'(5) Middle (M) details'!EC116</f>
        <v>1026.3291732034102</v>
      </c>
      <c r="EE46" s="337">
        <f>'(5) Middle (M) details'!ED116</f>
        <v>647.75367985097296</v>
      </c>
      <c r="EF46" s="337">
        <f>'(5) Middle (M) details'!EE116</f>
        <v>3741.577469424768</v>
      </c>
      <c r="EG46" s="337">
        <f>'(5) Middle (M) details'!EF116</f>
        <v>793.49367985097297</v>
      </c>
      <c r="EH46" s="337">
        <f>'(5) Middle (M) details'!EG116</f>
        <v>717.05367985097291</v>
      </c>
      <c r="EI46" s="337">
        <f>'(5) Middle (M) details'!EH116</f>
        <v>3774.388461627178</v>
      </c>
      <c r="EJ46" s="337">
        <f>'(5) Middle (M) details'!EI116</f>
        <v>1015.6754958211343</v>
      </c>
      <c r="EK46" s="337">
        <f>'(5) Middle (M) details'!EJ116</f>
        <v>3823.8101131331628</v>
      </c>
      <c r="EL46" s="337">
        <f>'(5) Middle (M) details'!EK116</f>
        <v>4004.2527255149798</v>
      </c>
      <c r="EM46" s="337">
        <f>'(5) Middle (M) details'!EL116</f>
        <v>3760.3410491497984</v>
      </c>
      <c r="EN46" s="337">
        <f>'(5) Middle (M) details'!EM116</f>
        <v>4119.2795368670195</v>
      </c>
      <c r="EO46" s="337">
        <f>'(5) Middle (M) details'!EN116</f>
        <v>1106.2551732034103</v>
      </c>
      <c r="EP46" s="337">
        <f>'(5) Middle (M) details'!EO116</f>
        <v>1018.0761732034102</v>
      </c>
      <c r="EQ46" s="337">
        <f>'(5) Middle (M) details'!EP116</f>
        <v>935.65117320341028</v>
      </c>
      <c r="ER46" s="337">
        <f>'(5) Middle (M) details'!EQ116</f>
        <v>764.45917320341027</v>
      </c>
      <c r="ES46" s="337">
        <f>'(5) Middle (M) details'!ER116</f>
        <v>3803.3053632051069</v>
      </c>
      <c r="ET46" s="337">
        <f>'(5) Middle (M) details'!ES116</f>
        <v>1028.4921732034104</v>
      </c>
      <c r="EU46" s="337">
        <f>'(5) Middle (M) details'!ET116</f>
        <v>745.55917320341018</v>
      </c>
      <c r="EV46" s="337">
        <f>'(5) Middle (M) details'!EU116</f>
        <v>799.31917320341017</v>
      </c>
      <c r="EW46" s="337">
        <f>'(5) Middle (M) details'!EV116</f>
        <v>3981.6036478126039</v>
      </c>
      <c r="EX46" s="337">
        <f>'(5) Middle (M) details'!EW116</f>
        <v>685.76367985097295</v>
      </c>
      <c r="EY46" s="337">
        <f>'(5) Middle (M) details'!EX116</f>
        <v>3917.2637045700044</v>
      </c>
      <c r="EZ46" s="337">
        <f>'(5) Middle (M) details'!EY116</f>
        <v>829.82367985097289</v>
      </c>
      <c r="FA46" s="337">
        <f>'(5) Middle (M) details'!EZ116</f>
        <v>882.953679850973</v>
      </c>
      <c r="FB46" s="337">
        <f>'(5) Middle (M) details'!FA116</f>
        <v>3640.5665023435768</v>
      </c>
      <c r="FC46" s="337">
        <f>'(5) Middle (M) details'!FB116</f>
        <v>4363.3012838019431</v>
      </c>
      <c r="FD46" s="337">
        <f>'(5) Middle (M) details'!FC116</f>
        <v>4254.9629894282134</v>
      </c>
      <c r="FE46" s="337">
        <f>'(5) Middle (M) details'!FD116</f>
        <v>4330.5895294967186</v>
      </c>
      <c r="FF46" s="338">
        <f>'(5) Middle (M) details'!FE116</f>
        <v>4071.4249867055491</v>
      </c>
    </row>
    <row r="47" spans="1:162">
      <c r="A47" s="261"/>
      <c r="B47" s="1" t="str">
        <f>'(5) Middle (M) details'!A117</f>
        <v>Estim. full income</v>
      </c>
      <c r="C47" s="1" t="str">
        <f>'(5) Middle (M) details'!B117</f>
        <v>land 1k-2k</v>
      </c>
      <c r="E47" s="1">
        <f>'(5) Middle (M) details'!D117</f>
        <v>3</v>
      </c>
      <c r="F47" s="1">
        <f>'(5) Middle (M) details'!E117</f>
        <v>2</v>
      </c>
      <c r="G47" s="261" t="str">
        <f>'(5) Middle (M) details'!F117</f>
        <v>Clergy soslovie</v>
      </c>
      <c r="H47" s="323">
        <f>'(5) Middle (M) details'!G117</f>
        <v>0</v>
      </c>
      <c r="I47" s="323">
        <f>'(5) Middle (M) details'!H117</f>
        <v>0</v>
      </c>
      <c r="J47" s="323">
        <f>'(5) Middle (M) details'!I117</f>
        <v>1.0298869143780292</v>
      </c>
      <c r="K47" s="323">
        <f>'(5) Middle (M) details'!J117</f>
        <v>0</v>
      </c>
      <c r="L47" s="323">
        <f>'(5) Middle (M) details'!K117</f>
        <v>1.1808118081180812</v>
      </c>
      <c r="M47" s="323">
        <f>'(5) Middle (M) details'!L117</f>
        <v>3.2204176334106727</v>
      </c>
      <c r="N47" s="323">
        <f>'(5) Middle (M) details'!M117</f>
        <v>0.625</v>
      </c>
      <c r="O47" s="323">
        <f>'(5) Middle (M) details'!N117</f>
        <v>0</v>
      </c>
      <c r="P47" s="323">
        <f>'(5) Middle (M) details'!O117</f>
        <v>1.4204545454545454</v>
      </c>
      <c r="Q47" s="323">
        <f>'(5) Middle (M) details'!P117</f>
        <v>0</v>
      </c>
      <c r="R47" s="323">
        <f>'(5) Middle (M) details'!Q117</f>
        <v>0</v>
      </c>
      <c r="S47" s="323">
        <f>'(5) Middle (M) details'!R117</f>
        <v>2.8553459119496858</v>
      </c>
      <c r="T47" s="323">
        <f>'(5) Middle (M) details'!S117</f>
        <v>7.2480620155038755</v>
      </c>
      <c r="U47" s="323">
        <f>'(5) Middle (M) details'!T117</f>
        <v>1.5756457564575646</v>
      </c>
      <c r="V47" s="323">
        <f>'(5) Middle (M) details'!U117</f>
        <v>0</v>
      </c>
      <c r="W47" s="323">
        <f>'(5) Middle (M) details'!V117</f>
        <v>0.9054290718038529</v>
      </c>
      <c r="X47" s="323">
        <f>'(5) Middle (M) details'!W117</f>
        <v>0</v>
      </c>
      <c r="Y47" s="323">
        <f>'(5) Middle (M) details'!X117</f>
        <v>0</v>
      </c>
      <c r="Z47" s="323">
        <f>'(5) Middle (M) details'!Y117</f>
        <v>1.5877551020408165</v>
      </c>
      <c r="AA47" s="323">
        <f>'(5) Middle (M) details'!Z117</f>
        <v>0</v>
      </c>
      <c r="AB47" s="323">
        <f>'(5) Middle (M) details'!AA117</f>
        <v>1.7279693486590038</v>
      </c>
      <c r="AC47" s="323">
        <f>'(5) Middle (M) details'!AB117</f>
        <v>3.7753378378378382</v>
      </c>
      <c r="AD47" s="323">
        <f>'(5) Middle (M) details'!AC117</f>
        <v>7.0825688073394497</v>
      </c>
      <c r="AE47" s="323">
        <f>'(5) Middle (M) details'!AD117</f>
        <v>1.0877742946708464</v>
      </c>
      <c r="AF47" s="323">
        <f>'(5) Middle (M) details'!AE117</f>
        <v>3.2356792144026185</v>
      </c>
      <c r="AG47" s="323">
        <f>'(5) Middle (M) details'!AF117</f>
        <v>0</v>
      </c>
      <c r="AH47" s="323">
        <f>'(5) Middle (M) details'!AG117</f>
        <v>0</v>
      </c>
      <c r="AI47" s="323">
        <f>'(5) Middle (M) details'!AH117</f>
        <v>2.6820083682008367</v>
      </c>
      <c r="AJ47" s="323">
        <f>'(5) Middle (M) details'!AI117</f>
        <v>0</v>
      </c>
      <c r="AK47" s="323">
        <f>'(5) Middle (M) details'!AJ117</f>
        <v>22.436380772855795</v>
      </c>
      <c r="AL47" s="323">
        <f>'(5) Middle (M) details'!AK117</f>
        <v>4.2984126984126982</v>
      </c>
      <c r="AM47" s="323">
        <f>'(5) Middle (M) details'!AL117</f>
        <v>4.4060150375939848</v>
      </c>
      <c r="AN47" s="323">
        <f>'(5) Middle (M) details'!AM117</f>
        <v>1.3947368421052631</v>
      </c>
      <c r="AO47" s="323">
        <f>'(5) Middle (M) details'!AN117</f>
        <v>0</v>
      </c>
      <c r="AP47" s="323">
        <f>'(5) Middle (M) details'!AO117</f>
        <v>0</v>
      </c>
      <c r="AQ47" s="323">
        <f>'(5) Middle (M) details'!AP117</f>
        <v>1.3669724770642202</v>
      </c>
      <c r="AR47" s="323">
        <f>'(5) Middle (M) details'!AQ117</f>
        <v>0</v>
      </c>
      <c r="AS47" s="323">
        <f>'(5) Middle (M) details'!AR117</f>
        <v>5.9417475728155331</v>
      </c>
      <c r="AT47" s="323">
        <f>'(5) Middle (M) details'!AS117</f>
        <v>1.4795918367346939</v>
      </c>
      <c r="AU47" s="323">
        <f>'(5) Middle (M) details'!AT117</f>
        <v>0</v>
      </c>
      <c r="AV47" s="323">
        <f>'(5) Middle (M) details'!AU117</f>
        <v>0.98113207547169812</v>
      </c>
      <c r="AW47" s="323">
        <f>'(5) Middle (M) details'!AV117</f>
        <v>0</v>
      </c>
      <c r="AX47" s="323">
        <f>'(5) Middle (M) details'!AW117</f>
        <v>1.0391459074733096</v>
      </c>
      <c r="AY47" s="323">
        <f>'(5) Middle (M) details'!AX117</f>
        <v>9.9578947368421051</v>
      </c>
      <c r="AZ47" s="323">
        <f>'(5) Middle (M) details'!AY117</f>
        <v>0</v>
      </c>
      <c r="BA47" s="323">
        <f>'(5) Middle (M) details'!AZ117</f>
        <v>0.56726457399103136</v>
      </c>
      <c r="BB47" s="323">
        <f>'(5) Middle (M) details'!BA117</f>
        <v>27.018104366347178</v>
      </c>
      <c r="BC47" s="323">
        <f>'(5) Middle (M) details'!BB117</f>
        <v>1.6740088105726874</v>
      </c>
      <c r="BD47" s="323">
        <f>'(5) Middle (M) details'!BC117</f>
        <v>42.940617577197152</v>
      </c>
      <c r="BE47" s="323">
        <f>'(5) Middle (M) details'!BD117</f>
        <v>8.5843260188087775</v>
      </c>
      <c r="BF47" s="324">
        <f>'(5) Middle (M) details'!BE117</f>
        <v>175.32649793451384</v>
      </c>
      <c r="BH47" s="323">
        <f>'(5) Middle (M) details'!BG117</f>
        <v>0</v>
      </c>
      <c r="BI47" s="323">
        <f>'(5) Middle (M) details'!BH117</f>
        <v>0</v>
      </c>
      <c r="BJ47" s="323">
        <f>'(5) Middle (M) details'!BI117</f>
        <v>2262.7807385635979</v>
      </c>
      <c r="BK47" s="323">
        <f>'(5) Middle (M) details'!BJ117</f>
        <v>0</v>
      </c>
      <c r="BL47" s="323">
        <f>'(5) Middle (M) details'!BK117</f>
        <v>2547.6703727311697</v>
      </c>
      <c r="BM47" s="323">
        <f>'(5) Middle (M) details'!BL117</f>
        <v>8991.0584766079537</v>
      </c>
      <c r="BN47" s="323">
        <f>'(5) Middle (M) details'!BM117</f>
        <v>1303.272563120473</v>
      </c>
      <c r="BO47" s="323">
        <f>'(5) Middle (M) details'!BN117</f>
        <v>0</v>
      </c>
      <c r="BP47" s="323">
        <f>'(5) Middle (M) details'!BO117</f>
        <v>3429.9186684941565</v>
      </c>
      <c r="BQ47" s="323">
        <f>'(5) Middle (M) details'!BP117</f>
        <v>0</v>
      </c>
      <c r="BR47" s="323">
        <f>'(5) Middle (M) details'!BQ117</f>
        <v>0</v>
      </c>
      <c r="BS47" s="323">
        <f>'(5) Middle (M) details'!BR117</f>
        <v>6344.1885480966466</v>
      </c>
      <c r="BT47" s="323">
        <f>'(5) Middle (M) details'!BS117</f>
        <v>16187.682912651611</v>
      </c>
      <c r="BU47" s="323">
        <f>'(5) Middle (M) details'!BT117</f>
        <v>3485.9421563194301</v>
      </c>
      <c r="BV47" s="323">
        <f>'(5) Middle (M) details'!BU117</f>
        <v>0</v>
      </c>
      <c r="BW47" s="323">
        <f>'(5) Middle (M) details'!BV117</f>
        <v>2335.0375874556062</v>
      </c>
      <c r="BX47" s="323">
        <f>'(5) Middle (M) details'!BW117</f>
        <v>0</v>
      </c>
      <c r="BY47" s="323">
        <f>'(5) Middle (M) details'!BX117</f>
        <v>0</v>
      </c>
      <c r="BZ47" s="323">
        <f>'(5) Middle (M) details'!BY117</f>
        <v>3597.3014198283117</v>
      </c>
      <c r="CA47" s="323">
        <f>'(5) Middle (M) details'!BZ117</f>
        <v>0</v>
      </c>
      <c r="CB47" s="323">
        <f>'(5) Middle (M) details'!CA117</f>
        <v>3659.5571761560927</v>
      </c>
      <c r="CC47" s="323">
        <f>'(5) Middle (M) details'!CB117</f>
        <v>8072.7837782404904</v>
      </c>
      <c r="CD47" s="323">
        <f>'(5) Middle (M) details'!CC117</f>
        <v>17505.320682044377</v>
      </c>
      <c r="CE47" s="323">
        <f>'(5) Middle (M) details'!CD117</f>
        <v>2220.8904817015527</v>
      </c>
      <c r="CF47" s="323">
        <f>'(5) Middle (M) details'!CE117</f>
        <v>6985.4820187743462</v>
      </c>
      <c r="CG47" s="323">
        <f>'(5) Middle (M) details'!CF117</f>
        <v>0</v>
      </c>
      <c r="CH47" s="323">
        <f>'(5) Middle (M) details'!CG117</f>
        <v>0</v>
      </c>
      <c r="CI47" s="323">
        <f>'(5) Middle (M) details'!CH117</f>
        <v>5621.6804182248625</v>
      </c>
      <c r="CJ47" s="323">
        <f>'(5) Middle (M) details'!CI117</f>
        <v>0</v>
      </c>
      <c r="CK47" s="323">
        <f>'(5) Middle (M) details'!CJ117</f>
        <v>47802.393782177714</v>
      </c>
      <c r="CL47" s="323">
        <f>'(5) Middle (M) details'!CK117</f>
        <v>9773.056889645035</v>
      </c>
      <c r="CM47" s="323">
        <f>'(5) Middle (M) details'!CL117</f>
        <v>8920.6848583738902</v>
      </c>
      <c r="CN47" s="323">
        <f>'(5) Middle (M) details'!CM117</f>
        <v>3523.0380691324594</v>
      </c>
      <c r="CO47" s="323">
        <f>'(5) Middle (M) details'!CN117</f>
        <v>0</v>
      </c>
      <c r="CP47" s="323">
        <f>'(5) Middle (M) details'!CO117</f>
        <v>0</v>
      </c>
      <c r="CQ47" s="323">
        <f>'(5) Middle (M) details'!CP117</f>
        <v>3168.4000631429735</v>
      </c>
      <c r="CR47" s="323">
        <f>'(5) Middle (M) details'!CQ117</f>
        <v>0</v>
      </c>
      <c r="CS47" s="323">
        <f>'(5) Middle (M) details'!CR117</f>
        <v>13356.190558392344</v>
      </c>
      <c r="CT47" s="323">
        <f>'(5) Middle (M) details'!CS117</f>
        <v>3592.952846479257</v>
      </c>
      <c r="CU47" s="323">
        <f>'(5) Middle (M) details'!CT117</f>
        <v>0</v>
      </c>
      <c r="CV47" s="323">
        <f>'(5) Middle (M) details'!CU117</f>
        <v>2176.9076171066336</v>
      </c>
      <c r="CW47" s="323">
        <f>'(5) Middle (M) details'!CV117</f>
        <v>0</v>
      </c>
      <c r="CX47" s="323">
        <f>'(5) Middle (M) details'!CW117</f>
        <v>2216.8604397362942</v>
      </c>
      <c r="CY47" s="323">
        <f>'(5) Middle (M) details'!CX117</f>
        <v>19817.401734551906</v>
      </c>
      <c r="CZ47" s="323">
        <f>'(5) Middle (M) details'!CY117</f>
        <v>0</v>
      </c>
      <c r="DA47" s="323">
        <f>'(5) Middle (M) details'!CZ117</f>
        <v>1319.0545171007996</v>
      </c>
      <c r="DB47" s="323">
        <f>'(5) Middle (M) details'!DA117</f>
        <v>58826.211772818766</v>
      </c>
      <c r="DC47" s="323">
        <f>'(5) Middle (M) details'!DB117</f>
        <v>4416.73972809321</v>
      </c>
      <c r="DD47" s="323">
        <f>'(5) Middle (M) details'!DC117</f>
        <v>110043.71959811664</v>
      </c>
      <c r="DE47" s="323">
        <f>'(5) Middle (M) details'!DD117</f>
        <v>21526.746046047563</v>
      </c>
      <c r="DF47" s="324">
        <f>'(5) Middle (M) details'!DE117</f>
        <v>405030.92651992617</v>
      </c>
      <c r="DG47" s="313"/>
      <c r="DH47" s="337">
        <f>'(5) Middle (M) details'!DG117</f>
        <v>828.25641331112422</v>
      </c>
      <c r="DI47" s="337">
        <f>'(5) Middle (M) details'!DH117</f>
        <v>735.18441331112422</v>
      </c>
      <c r="DJ47" s="337">
        <f>'(5) Middle (M) details'!DI117</f>
        <v>2197.1157288954778</v>
      </c>
      <c r="DK47" s="337">
        <f>'(5) Middle (M) details'!DJ117</f>
        <v>1249.5065359751902</v>
      </c>
      <c r="DL47" s="337">
        <f>'(5) Middle (M) details'!DK117</f>
        <v>2157.5583469067092</v>
      </c>
      <c r="DM47" s="337">
        <f>'(5) Middle (M) details'!DL117</f>
        <v>2791.8920773905102</v>
      </c>
      <c r="DN47" s="337">
        <f>'(5) Middle (M) details'!DM117</f>
        <v>2085.2361009927567</v>
      </c>
      <c r="DO47" s="337">
        <f>'(5) Middle (M) details'!DN117</f>
        <v>659.77053207189351</v>
      </c>
      <c r="DP47" s="337">
        <f>'(5) Middle (M) details'!DO117</f>
        <v>2414.6627426198861</v>
      </c>
      <c r="DQ47" s="337">
        <f>'(5) Middle (M) details'!DP117</f>
        <v>876.91053207189339</v>
      </c>
      <c r="DR47" s="337">
        <f>'(5) Middle (M) details'!DQ117</f>
        <v>754.48053207189355</v>
      </c>
      <c r="DS47" s="337">
        <f>'(5) Middle (M) details'!DR117</f>
        <v>2221.8633901924377</v>
      </c>
      <c r="DT47" s="337">
        <f>'(5) Middle (M) details'!DS117</f>
        <v>2233.3808510503295</v>
      </c>
      <c r="DU47" s="337">
        <f>'(5) Middle (M) details'!DT117</f>
        <v>2212.3895184135026</v>
      </c>
      <c r="DV47" s="337">
        <f>'(5) Middle (M) details'!DU117</f>
        <v>792.80917320341018</v>
      </c>
      <c r="DW47" s="337">
        <f>'(5) Middle (M) details'!DV117</f>
        <v>2578.9293277314337</v>
      </c>
      <c r="DX47" s="337">
        <f>'(5) Middle (M) details'!DW117</f>
        <v>740.93917320341029</v>
      </c>
      <c r="DY47" s="337">
        <f>'(5) Middle (M) details'!DX117</f>
        <v>780.33517320341025</v>
      </c>
      <c r="DZ47" s="337">
        <f>'(5) Middle (M) details'!DY117</f>
        <v>2265.6525651874967</v>
      </c>
      <c r="EA47" s="337">
        <f>'(5) Middle (M) details'!DZ117</f>
        <v>814.08217320341032</v>
      </c>
      <c r="EB47" s="337">
        <f>'(5) Middle (M) details'!EA117</f>
        <v>2117.8368580415527</v>
      </c>
      <c r="EC47" s="337">
        <f>'(5) Middle (M) details'!EB117</f>
        <v>2138.2944056905458</v>
      </c>
      <c r="ED47" s="337">
        <f>'(5) Middle (M) details'!EC117</f>
        <v>2471.6061584751778</v>
      </c>
      <c r="EE47" s="337">
        <f>'(5) Middle (M) details'!ED117</f>
        <v>2041.6831805844245</v>
      </c>
      <c r="EF47" s="337">
        <f>'(5) Middle (M) details'!EE117</f>
        <v>2158.8920149069932</v>
      </c>
      <c r="EG47" s="337">
        <f>'(5) Middle (M) details'!EF117</f>
        <v>793.49367985097297</v>
      </c>
      <c r="EH47" s="337">
        <f>'(5) Middle (M) details'!EG117</f>
        <v>717.05367985097291</v>
      </c>
      <c r="EI47" s="337">
        <f>'(5) Middle (M) details'!EH117</f>
        <v>2096.0711699777571</v>
      </c>
      <c r="EJ47" s="337">
        <f>'(5) Middle (M) details'!EI117</f>
        <v>1015.6754958211343</v>
      </c>
      <c r="EK47" s="337">
        <f>'(5) Middle (M) details'!EJ117</f>
        <v>2130.5750809867909</v>
      </c>
      <c r="EL47" s="337">
        <f>'(5) Middle (M) details'!EK117</f>
        <v>2273.6432202645392</v>
      </c>
      <c r="EM47" s="337">
        <f>'(5) Middle (M) details'!EL117</f>
        <v>2024.6605565933917</v>
      </c>
      <c r="EN47" s="337">
        <f>'(5) Middle (M) details'!EM117</f>
        <v>2525.9518231515749</v>
      </c>
      <c r="EO47" s="337">
        <f>'(5) Middle (M) details'!EN117</f>
        <v>1106.2551732034103</v>
      </c>
      <c r="EP47" s="337">
        <f>'(5) Middle (M) details'!EO117</f>
        <v>1018.0761732034102</v>
      </c>
      <c r="EQ47" s="337">
        <f>'(5) Middle (M) details'!EP117</f>
        <v>2317.8228649837861</v>
      </c>
      <c r="ER47" s="337">
        <f>'(5) Middle (M) details'!EQ117</f>
        <v>764.45917320341027</v>
      </c>
      <c r="ES47" s="337">
        <f>'(5) Middle (M) details'!ER117</f>
        <v>2247.8556005137443</v>
      </c>
      <c r="ET47" s="337">
        <f>'(5) Middle (M) details'!ES117</f>
        <v>2428.3405445170151</v>
      </c>
      <c r="EU47" s="337">
        <f>'(5) Middle (M) details'!ET117</f>
        <v>745.55917320341018</v>
      </c>
      <c r="EV47" s="337">
        <f>'(5) Middle (M) details'!EU117</f>
        <v>2218.7712251279149</v>
      </c>
      <c r="EW47" s="337">
        <f>'(5) Middle (M) details'!EV117</f>
        <v>777.26917320341022</v>
      </c>
      <c r="EX47" s="337">
        <f>'(5) Middle (M) details'!EW117</f>
        <v>2133.3485738558174</v>
      </c>
      <c r="EY47" s="337">
        <f>'(5) Middle (M) details'!EX117</f>
        <v>1990.1196245057413</v>
      </c>
      <c r="EZ47" s="337">
        <f>'(5) Middle (M) details'!EY117</f>
        <v>829.82367985097289</v>
      </c>
      <c r="FA47" s="337">
        <f>'(5) Middle (M) details'!EZ117</f>
        <v>2325.2897811342159</v>
      </c>
      <c r="FB47" s="337">
        <f>'(5) Middle (M) details'!FA117</f>
        <v>2177.2886422813094</v>
      </c>
      <c r="FC47" s="337">
        <f>'(5) Middle (M) details'!FB117</f>
        <v>2638.4208375714697</v>
      </c>
      <c r="FD47" s="337">
        <f>'(5) Middle (M) details'!FC117</f>
        <v>2562.695317557645</v>
      </c>
      <c r="FE47" s="337">
        <f>'(5) Middle (M) details'!FD117</f>
        <v>2507.6803931818481</v>
      </c>
      <c r="FF47" s="338">
        <f>'(5) Middle (M) details'!FE117</f>
        <v>2310.1523802249744</v>
      </c>
    </row>
    <row r="48" spans="1:162">
      <c r="A48" s="261"/>
      <c r="B48" s="1" t="str">
        <f>'(5) Middle (M) details'!A118</f>
        <v>Estim. full income</v>
      </c>
      <c r="C48" s="1" t="str">
        <f>'(5) Middle (M) details'!B118</f>
        <v>land &lt; 1k</v>
      </c>
      <c r="E48" s="1">
        <f>'(5) Middle (M) details'!D118</f>
        <v>3</v>
      </c>
      <c r="F48" s="1">
        <f>'(5) Middle (M) details'!E118</f>
        <v>2</v>
      </c>
      <c r="G48" s="261" t="str">
        <f>'(5) Middle (M) details'!F118</f>
        <v>Clergy soslovie</v>
      </c>
      <c r="H48" s="323">
        <f>'(5) Middle (M) details'!G118</f>
        <v>0</v>
      </c>
      <c r="I48" s="323">
        <f>'(5) Middle (M) details'!H118</f>
        <v>187.32</v>
      </c>
      <c r="J48" s="323">
        <f>'(5) Middle (M) details'!I118</f>
        <v>175.42781373638118</v>
      </c>
      <c r="K48" s="323">
        <f>'(5) Middle (M) details'!J118</f>
        <v>1</v>
      </c>
      <c r="L48" s="323">
        <f>'(5) Middle (M) details'!K118</f>
        <v>105.81918819188192</v>
      </c>
      <c r="M48" s="323">
        <f>'(5) Middle (M) details'!L118</f>
        <v>43.890094495969379</v>
      </c>
      <c r="N48" s="323">
        <f>'(5) Middle (M) details'!M118</f>
        <v>74.375</v>
      </c>
      <c r="O48" s="323">
        <f>'(5) Middle (M) details'!N118</f>
        <v>19</v>
      </c>
      <c r="P48" s="323">
        <f>'(5) Middle (M) details'!O118</f>
        <v>10.579545454545455</v>
      </c>
      <c r="Q48" s="323">
        <f>'(5) Middle (M) details'!P118</f>
        <v>6</v>
      </c>
      <c r="R48" s="323">
        <f>'(5) Middle (M) details'!Q118</f>
        <v>22.060498220640568</v>
      </c>
      <c r="S48" s="323">
        <f>'(5) Middle (M) details'!R118</f>
        <v>25.144654088050313</v>
      </c>
      <c r="T48" s="323">
        <f>'(5) Middle (M) details'!S118</f>
        <v>82.925851027974389</v>
      </c>
      <c r="U48" s="323">
        <f>'(5) Middle (M) details'!T118</f>
        <v>42.424354243542439</v>
      </c>
      <c r="V48" s="323">
        <f>'(5) Middle (M) details'!U118</f>
        <v>113</v>
      </c>
      <c r="W48" s="323">
        <f>'(5) Middle (M) details'!V118</f>
        <v>112.09457092819615</v>
      </c>
      <c r="X48" s="323">
        <f>'(5) Middle (M) details'!W118</f>
        <v>58</v>
      </c>
      <c r="Y48" s="323">
        <f>'(5) Middle (M) details'!X118</f>
        <v>94</v>
      </c>
      <c r="Z48" s="323">
        <f>'(5) Middle (M) details'!Y118</f>
        <v>174.41224489795917</v>
      </c>
      <c r="AA48" s="323">
        <f>'(5) Middle (M) details'!Z118</f>
        <v>116</v>
      </c>
      <c r="AB48" s="323">
        <f>'(5) Middle (M) details'!AA118</f>
        <v>123.272030651341</v>
      </c>
      <c r="AC48" s="323">
        <f>'(5) Middle (M) details'!AB118</f>
        <v>394.7426649171216</v>
      </c>
      <c r="AD48" s="323">
        <f>'(5) Middle (M) details'!AC118</f>
        <v>201.91743119266056</v>
      </c>
      <c r="AE48" s="323">
        <f>'(5) Middle (M) details'!AD118</f>
        <v>75.912225705329149</v>
      </c>
      <c r="AF48" s="323">
        <f>'(5) Middle (M) details'!AE118</f>
        <v>317.09765411893073</v>
      </c>
      <c r="AG48" s="323">
        <f>'(5) Middle (M) details'!AF118</f>
        <v>42</v>
      </c>
      <c r="AH48" s="323">
        <f>'(5) Middle (M) details'!AG118</f>
        <v>45</v>
      </c>
      <c r="AI48" s="323">
        <f>'(5) Middle (M) details'!AH118</f>
        <v>152.16657732231496</v>
      </c>
      <c r="AJ48" s="323">
        <f>'(5) Middle (M) details'!AI118</f>
        <v>155</v>
      </c>
      <c r="AK48" s="323">
        <f>'(5) Middle (M) details'!AJ118</f>
        <v>2030.341674089987</v>
      </c>
      <c r="AL48" s="323">
        <f>'(5) Middle (M) details'!AK118</f>
        <v>276.6668650793651</v>
      </c>
      <c r="AM48" s="323">
        <f>'(5) Middle (M) details'!AL118</f>
        <v>1621.483160220138</v>
      </c>
      <c r="AN48" s="323">
        <f>'(5) Middle (M) details'!AM118</f>
        <v>14.245712596096984</v>
      </c>
      <c r="AO48" s="323">
        <f>'(5) Middle (M) details'!AN118</f>
        <v>0</v>
      </c>
      <c r="AP48" s="323">
        <f>'(5) Middle (M) details'!AO118</f>
        <v>10</v>
      </c>
      <c r="AQ48" s="323">
        <f>'(5) Middle (M) details'!AP118</f>
        <v>113.63302752293578</v>
      </c>
      <c r="AR48" s="323">
        <f>'(5) Middle (M) details'!AQ118</f>
        <v>13</v>
      </c>
      <c r="AS48" s="323">
        <f>'(5) Middle (M) details'!AR118</f>
        <v>61.858516977449014</v>
      </c>
      <c r="AT48" s="323">
        <f>'(5) Middle (M) details'!AS118</f>
        <v>264.5204081632653</v>
      </c>
      <c r="AU48" s="323">
        <f>'(5) Middle (M) details'!AT118</f>
        <v>27</v>
      </c>
      <c r="AV48" s="323">
        <f>'(5) Middle (M) details'!AU118</f>
        <v>69.018867924528308</v>
      </c>
      <c r="AW48" s="323">
        <f>'(5) Middle (M) details'!AV118</f>
        <v>77.841428571428565</v>
      </c>
      <c r="AX48" s="323">
        <f>'(5) Middle (M) details'!AW118</f>
        <v>191.68976975517728</v>
      </c>
      <c r="AY48" s="323">
        <f>'(5) Middle (M) details'!AX118</f>
        <v>133.48062804068996</v>
      </c>
      <c r="AZ48" s="323">
        <f>'(5) Middle (M) details'!AY118</f>
        <v>0</v>
      </c>
      <c r="BA48" s="323">
        <f>'(5) Middle (M) details'!AZ118</f>
        <v>110.43273542600897</v>
      </c>
      <c r="BB48" s="323">
        <f>'(5) Middle (M) details'!BA118</f>
        <v>63.978494273108609</v>
      </c>
      <c r="BC48" s="323">
        <f>'(5) Middle (M) details'!BB118</f>
        <v>30.150420044926015</v>
      </c>
      <c r="BD48" s="323">
        <f>'(5) Middle (M) details'!BC118</f>
        <v>42.60914473897796</v>
      </c>
      <c r="BE48" s="323">
        <f>'(5) Middle (M) details'!BD118</f>
        <v>32.91966093062026</v>
      </c>
      <c r="BF48" s="324">
        <f>'(5) Middle (M) details'!BE118</f>
        <v>8155.4529135475423</v>
      </c>
      <c r="BH48" s="323">
        <f>'(5) Middle (M) details'!BG118</f>
        <v>0</v>
      </c>
      <c r="BI48" s="323">
        <f>'(5) Middle (M) details'!BH118</f>
        <v>209645.62430143979</v>
      </c>
      <c r="BJ48" s="323">
        <f>'(5) Middle (M) details'!BI118</f>
        <v>212313.51378667334</v>
      </c>
      <c r="BK48" s="323">
        <f>'(5) Middle (M) details'!BJ118</f>
        <v>1633.5065359751902</v>
      </c>
      <c r="BL48" s="323">
        <f>'(5) Middle (M) details'!BK118</f>
        <v>124971.1293414137</v>
      </c>
      <c r="BM48" s="323">
        <f>'(5) Middle (M) details'!BL118</f>
        <v>81316.425135592654</v>
      </c>
      <c r="BN48" s="323">
        <f>'(5) Middle (M) details'!BM118</f>
        <v>82722.145822847073</v>
      </c>
      <c r="BO48" s="323">
        <f>'(5) Middle (M) details'!BN118</f>
        <v>19831.640109365973</v>
      </c>
      <c r="BP48" s="323">
        <f>'(5) Middle (M) details'!BO118</f>
        <v>15397.1586972606</v>
      </c>
      <c r="BQ48" s="323">
        <f>'(5) Middle (M) details'!BP118</f>
        <v>7565.4631924313599</v>
      </c>
      <c r="BR48" s="323">
        <f>'(5) Middle (M) details'!BQ118</f>
        <v>25115.44775200593</v>
      </c>
      <c r="BS48" s="323">
        <f>'(5) Middle (M) details'!BR118</f>
        <v>29307.867844172513</v>
      </c>
      <c r="BT48" s="323">
        <f>'(5) Middle (M) details'!BS118</f>
        <v>100368.98645134488</v>
      </c>
      <c r="BU48" s="323">
        <f>'(5) Middle (M) details'!BT118</f>
        <v>50869.73536649302</v>
      </c>
      <c r="BV48" s="323">
        <f>'(5) Middle (M) details'!BU118</f>
        <v>132979.43657198534</v>
      </c>
      <c r="BW48" s="323">
        <f>'(5) Middle (M) details'!BV118</f>
        <v>172821.15157628278</v>
      </c>
      <c r="BX48" s="323">
        <f>'(5) Middle (M) details'!BW118</f>
        <v>65246.472045797782</v>
      </c>
      <c r="BY48" s="323">
        <f>'(5) Middle (M) details'!BX118</f>
        <v>109447.50628112056</v>
      </c>
      <c r="BZ48" s="323">
        <f>'(5) Middle (M) details'!BY118</f>
        <v>222830.68400063229</v>
      </c>
      <c r="CA48" s="323">
        <f>'(5) Middle (M) details'!BZ118</f>
        <v>138977.53209159558</v>
      </c>
      <c r="CB48" s="323">
        <f>'(5) Middle (M) details'!CA118</f>
        <v>130059.84228170576</v>
      </c>
      <c r="CC48" s="323">
        <f>'(5) Middle (M) details'!CB118</f>
        <v>425514.3082415908</v>
      </c>
      <c r="CD48" s="323">
        <f>'(5) Middle (M) details'!CC118</f>
        <v>284770.04378930142</v>
      </c>
      <c r="CE48" s="323">
        <f>'(5) Middle (M) details'!CD118</f>
        <v>78322.718217150978</v>
      </c>
      <c r="CF48" s="323">
        <f>'(5) Middle (M) details'!CE118</f>
        <v>350575.92807024013</v>
      </c>
      <c r="CG48" s="323">
        <f>'(5) Middle (M) details'!CF118</f>
        <v>49454.734553740862</v>
      </c>
      <c r="CH48" s="323">
        <f>'(5) Middle (M) details'!CG118</f>
        <v>49547.415593293779</v>
      </c>
      <c r="CI48" s="323">
        <f>'(5) Middle (M) details'!CH118</f>
        <v>160481.51905753385</v>
      </c>
      <c r="CJ48" s="323">
        <f>'(5) Middle (M) details'!CI118</f>
        <v>216949.70185227582</v>
      </c>
      <c r="CK48" s="323">
        <f>'(5) Middle (M) details'!CJ118</f>
        <v>2208657.4383032518</v>
      </c>
      <c r="CL48" s="323">
        <f>'(5) Middle (M) details'!CK118</f>
        <v>343494.50018223916</v>
      </c>
      <c r="CM48" s="323">
        <f>'(5) Middle (M) details'!CL118</f>
        <v>1622578.4653189064</v>
      </c>
      <c r="CN48" s="323">
        <f>'(5) Middle (M) details'!CM118</f>
        <v>19744.417668470462</v>
      </c>
      <c r="CO48" s="323">
        <f>'(5) Middle (M) details'!CN118</f>
        <v>0</v>
      </c>
      <c r="CP48" s="323">
        <f>'(5) Middle (M) details'!CO118</f>
        <v>14020.761732034101</v>
      </c>
      <c r="CQ48" s="323">
        <f>'(5) Middle (M) details'!CP118</f>
        <v>149955.95808529761</v>
      </c>
      <c r="CR48" s="323">
        <f>'(5) Middle (M) details'!CQ118</f>
        <v>14929.969251644334</v>
      </c>
      <c r="CS48" s="323">
        <f>'(5) Middle (M) details'!CR118</f>
        <v>75953.609370036647</v>
      </c>
      <c r="CT48" s="323">
        <f>'(5) Middle (M) details'!CS118</f>
        <v>373633.00618318375</v>
      </c>
      <c r="CU48" s="323">
        <f>'(5) Middle (M) details'!CT118</f>
        <v>30498.097676492074</v>
      </c>
      <c r="CV48" s="323">
        <f>'(5) Middle (M) details'!CU118</f>
        <v>81671.349727888199</v>
      </c>
      <c r="CW48" s="323">
        <f>'(5) Middle (M) details'!CV118</f>
        <v>90394.851398115163</v>
      </c>
      <c r="CX48" s="323">
        <f>'(5) Middle (M) details'!CW118</f>
        <v>205062.75348308418</v>
      </c>
      <c r="CY48" s="323">
        <f>'(5) Middle (M) details'!CX118</f>
        <v>131328.0766992126</v>
      </c>
      <c r="CZ48" s="323">
        <f>'(5) Middle (M) details'!CY118</f>
        <v>0</v>
      </c>
      <c r="DA48" s="323">
        <f>'(5) Middle (M) details'!CZ118</f>
        <v>139913.16052399098</v>
      </c>
      <c r="DB48" s="323">
        <f>'(5) Middle (M) details'!DA118</f>
        <v>93525.917714582756</v>
      </c>
      <c r="DC48" s="323">
        <f>'(5) Middle (M) details'!DB118</f>
        <v>46575.876826053347</v>
      </c>
      <c r="DD48" s="323">
        <f>'(5) Middle (M) details'!DC118</f>
        <v>63638.618828755869</v>
      </c>
      <c r="DE48" s="323">
        <f>'(5) Middle (M) details'!DD118</f>
        <v>47187.656912311344</v>
      </c>
      <c r="DF48" s="324">
        <f>'(5) Middle (M) details'!DE118</f>
        <v>9301802.1244468167</v>
      </c>
      <c r="DG48" s="313"/>
      <c r="DH48" s="337">
        <f>'(5) Middle (M) details'!DG118</f>
        <v>1212.2564133111243</v>
      </c>
      <c r="DI48" s="337">
        <f>'(5) Middle (M) details'!DH118</f>
        <v>1119.1844133111242</v>
      </c>
      <c r="DJ48" s="337">
        <f>'(5) Middle (M) details'!DI118</f>
        <v>1210.2614133111242</v>
      </c>
      <c r="DK48" s="337">
        <f>'(5) Middle (M) details'!DJ118</f>
        <v>1633.5065359751902</v>
      </c>
      <c r="DL48" s="337">
        <f>'(5) Middle (M) details'!DK118</f>
        <v>1180.9874133111243</v>
      </c>
      <c r="DM48" s="337">
        <f>'(5) Middle (M) details'!DL118</f>
        <v>1852.7284133111243</v>
      </c>
      <c r="DN48" s="337">
        <f>'(5) Middle (M) details'!DM118</f>
        <v>1112.2305320718933</v>
      </c>
      <c r="DO48" s="337">
        <f>'(5) Middle (M) details'!DN118</f>
        <v>1043.7705320718933</v>
      </c>
      <c r="DP48" s="337">
        <f>'(5) Middle (M) details'!DO118</f>
        <v>1455.3705320718934</v>
      </c>
      <c r="DQ48" s="337">
        <f>'(5) Middle (M) details'!DP118</f>
        <v>1260.9105320718934</v>
      </c>
      <c r="DR48" s="337">
        <f>'(5) Middle (M) details'!DQ118</f>
        <v>1138.4805320718933</v>
      </c>
      <c r="DS48" s="337">
        <f>'(5) Middle (M) details'!DR118</f>
        <v>1165.5705320718935</v>
      </c>
      <c r="DT48" s="337">
        <f>'(5) Middle (M) details'!DS118</f>
        <v>1210.3461732034102</v>
      </c>
      <c r="DU48" s="337">
        <f>'(5) Middle (M) details'!DT118</f>
        <v>1199.0691732034102</v>
      </c>
      <c r="DV48" s="337">
        <f>'(5) Middle (M) details'!DU118</f>
        <v>1176.8091732034102</v>
      </c>
      <c r="DW48" s="337">
        <f>'(5) Middle (M) details'!DV118</f>
        <v>1541.7441732034101</v>
      </c>
      <c r="DX48" s="337">
        <f>'(5) Middle (M) details'!DW118</f>
        <v>1124.9391732034101</v>
      </c>
      <c r="DY48" s="337">
        <f>'(5) Middle (M) details'!DX118</f>
        <v>1164.3351732034102</v>
      </c>
      <c r="DZ48" s="337">
        <f>'(5) Middle (M) details'!DY118</f>
        <v>1277.6091732034101</v>
      </c>
      <c r="EA48" s="337">
        <f>'(5) Middle (M) details'!DZ118</f>
        <v>1198.0821732034101</v>
      </c>
      <c r="EB48" s="337">
        <f>'(5) Middle (M) details'!EA118</f>
        <v>1055.0636798509729</v>
      </c>
      <c r="EC48" s="337">
        <f>'(5) Middle (M) details'!EB118</f>
        <v>1077.953679850973</v>
      </c>
      <c r="ED48" s="337">
        <f>'(5) Middle (M) details'!EC118</f>
        <v>1410.3291732034102</v>
      </c>
      <c r="EE48" s="337">
        <f>'(5) Middle (M) details'!ED118</f>
        <v>1031.753679850973</v>
      </c>
      <c r="EF48" s="337">
        <f>'(5) Middle (M) details'!EE118</f>
        <v>1105.5771732034102</v>
      </c>
      <c r="EG48" s="337">
        <f>'(5) Middle (M) details'!EF118</f>
        <v>1177.493679850973</v>
      </c>
      <c r="EH48" s="337">
        <f>'(5) Middle (M) details'!EG118</f>
        <v>1101.0536798509729</v>
      </c>
      <c r="EI48" s="337">
        <f>'(5) Middle (M) details'!EH118</f>
        <v>1054.6436798509728</v>
      </c>
      <c r="EJ48" s="337">
        <f>'(5) Middle (M) details'!EI118</f>
        <v>1399.6754958211343</v>
      </c>
      <c r="EK48" s="337">
        <f>'(5) Middle (M) details'!EJ118</f>
        <v>1087.8254958211342</v>
      </c>
      <c r="EL48" s="337">
        <f>'(5) Middle (M) details'!EK118</f>
        <v>1241.5454958211342</v>
      </c>
      <c r="EM48" s="337">
        <f>'(5) Middle (M) details'!EL118</f>
        <v>1000.6754958211343</v>
      </c>
      <c r="EN48" s="337">
        <f>'(5) Middle (M) details'!EM118</f>
        <v>1385.9901732034102</v>
      </c>
      <c r="EO48" s="337">
        <f>'(5) Middle (M) details'!EN118</f>
        <v>1490.2551732034103</v>
      </c>
      <c r="EP48" s="337">
        <f>'(5) Middle (M) details'!EO118</f>
        <v>1402.0761732034102</v>
      </c>
      <c r="EQ48" s="337">
        <f>'(5) Middle (M) details'!EP118</f>
        <v>1319.6511732034103</v>
      </c>
      <c r="ER48" s="337">
        <f>'(5) Middle (M) details'!EQ118</f>
        <v>1148.4591732034103</v>
      </c>
      <c r="ES48" s="337">
        <f>'(5) Middle (M) details'!ER118</f>
        <v>1227.8601732034103</v>
      </c>
      <c r="ET48" s="337">
        <f>'(5) Middle (M) details'!ES118</f>
        <v>1412.4921732034104</v>
      </c>
      <c r="EU48" s="337">
        <f>'(5) Middle (M) details'!ET118</f>
        <v>1129.5591732034102</v>
      </c>
      <c r="EV48" s="337">
        <f>'(5) Middle (M) details'!EU118</f>
        <v>1183.3191732034102</v>
      </c>
      <c r="EW48" s="337">
        <f>'(5) Middle (M) details'!EV118</f>
        <v>1161.2691732034102</v>
      </c>
      <c r="EX48" s="337">
        <f>'(5) Middle (M) details'!EW118</f>
        <v>1069.7636798509729</v>
      </c>
      <c r="EY48" s="337">
        <f>'(5) Middle (M) details'!EX118</f>
        <v>983.87367985097296</v>
      </c>
      <c r="EZ48" s="337">
        <f>'(5) Middle (M) details'!EY118</f>
        <v>1213.8236798509729</v>
      </c>
      <c r="FA48" s="337">
        <f>'(5) Middle (M) details'!EZ118</f>
        <v>1266.953679850973</v>
      </c>
      <c r="FB48" s="337">
        <f>'(5) Middle (M) details'!FA118</f>
        <v>1461.8336798509729</v>
      </c>
      <c r="FC48" s="337">
        <f>'(5) Middle (M) details'!FB118</f>
        <v>1544.7836798509729</v>
      </c>
      <c r="FD48" s="337">
        <f>'(5) Middle (M) details'!FC118</f>
        <v>1493.5436798509729</v>
      </c>
      <c r="FE48" s="337">
        <f>'(5) Middle (M) details'!FD118</f>
        <v>1433.4186798509729</v>
      </c>
      <c r="FF48" s="338">
        <f>'(5) Middle (M) details'!FE118</f>
        <v>1140.5622989981341</v>
      </c>
    </row>
    <row r="49" spans="1:162">
      <c r="A49" s="261"/>
      <c r="B49" s="1" t="str">
        <f>'(5) Middle (M) details'!A119</f>
        <v>Estim. full income</v>
      </c>
      <c r="C49" s="1" t="str">
        <f>'(5) Middle (M) details'!B119</f>
        <v>zero land</v>
      </c>
      <c r="E49" s="2" t="str">
        <f>'(5) Middle (M) details'!D119</f>
        <v>3, 6</v>
      </c>
      <c r="F49" s="1">
        <f>'(5) Middle (M) details'!E119</f>
        <v>2</v>
      </c>
      <c r="G49" s="261" t="str">
        <f>'(5) Middle (M) details'!F119</f>
        <v>Clergy soslovie</v>
      </c>
      <c r="H49" s="323">
        <f>'(5) Middle (M) details'!G119</f>
        <v>868.75953447682764</v>
      </c>
      <c r="I49" s="323">
        <f>'(5) Middle (M) details'!H119</f>
        <v>2494.1162858297271</v>
      </c>
      <c r="J49" s="323">
        <f>'(5) Middle (M) details'!I119</f>
        <v>2281.909860551677</v>
      </c>
      <c r="K49" s="323">
        <f>'(5) Middle (M) details'!J119</f>
        <v>794.63972497944053</v>
      </c>
      <c r="L49" s="323">
        <f>'(5) Middle (M) details'!K119</f>
        <v>1108.0008558626537</v>
      </c>
      <c r="M49" s="323">
        <f>'(5) Middle (M) details'!L119</f>
        <v>1998.3998639734414</v>
      </c>
      <c r="N49" s="323">
        <f>'(5) Middle (M) details'!M119</f>
        <v>2575.6593599271969</v>
      </c>
      <c r="O49" s="323">
        <f>'(5) Middle (M) details'!N119</f>
        <v>1954.3800194485887</v>
      </c>
      <c r="P49" s="323">
        <f>'(5) Middle (M) details'!O119</f>
        <v>709.38623778179203</v>
      </c>
      <c r="Q49" s="323">
        <f>'(5) Middle (M) details'!P119</f>
        <v>2682.298492270183</v>
      </c>
      <c r="R49" s="323">
        <f>'(5) Middle (M) details'!Q119</f>
        <v>2034.8502105875359</v>
      </c>
      <c r="S49" s="323">
        <f>'(5) Middle (M) details'!R119</f>
        <v>886.97318168191214</v>
      </c>
      <c r="T49" s="323">
        <f>'(5) Middle (M) details'!S119</f>
        <v>3324.173909651915</v>
      </c>
      <c r="U49" s="323">
        <f>'(5) Middle (M) details'!T119</f>
        <v>1737.6641135634218</v>
      </c>
      <c r="V49" s="323">
        <f>'(5) Middle (M) details'!U119</f>
        <v>3268.6086435332973</v>
      </c>
      <c r="W49" s="323">
        <f>'(5) Middle (M) details'!V119</f>
        <v>4387.6386364693808</v>
      </c>
      <c r="X49" s="323">
        <f>'(5) Middle (M) details'!W119</f>
        <v>2870.1048803618428</v>
      </c>
      <c r="Y49" s="323">
        <f>'(5) Middle (M) details'!X119</f>
        <v>2031.4210073847357</v>
      </c>
      <c r="Z49" s="323">
        <f>'(5) Middle (M) details'!Y119</f>
        <v>3556.0242166552175</v>
      </c>
      <c r="AA49" s="323">
        <f>'(5) Middle (M) details'!Z119</f>
        <v>3302.2753654071948</v>
      </c>
      <c r="AB49" s="323">
        <f>'(5) Middle (M) details'!AA119</f>
        <v>2794.6341567848522</v>
      </c>
      <c r="AC49" s="323">
        <f>'(5) Middle (M) details'!AB119</f>
        <v>2126.5546886481739</v>
      </c>
      <c r="AD49" s="323">
        <f>'(5) Middle (M) details'!AC119</f>
        <v>2323.3731110243675</v>
      </c>
      <c r="AE49" s="323">
        <f>'(5) Middle (M) details'!AD119</f>
        <v>1930.7528172280381</v>
      </c>
      <c r="AF49" s="323">
        <f>'(5) Middle (M) details'!AE119</f>
        <v>2470.6843372222279</v>
      </c>
      <c r="AG49" s="323">
        <f>'(5) Middle (M) details'!AF119</f>
        <v>1780.1685470993384</v>
      </c>
      <c r="AH49" s="323">
        <f>'(5) Middle (M) details'!AG119</f>
        <v>1698.398048186699</v>
      </c>
      <c r="AI49" s="323">
        <f>'(5) Middle (M) details'!AH119</f>
        <v>3166.1095557335298</v>
      </c>
      <c r="AJ49" s="323">
        <f>'(5) Middle (M) details'!AI119</f>
        <v>1853.5374357814053</v>
      </c>
      <c r="AK49" s="323">
        <f>'(5) Middle (M) details'!AJ119</f>
        <v>1211.1696944049945</v>
      </c>
      <c r="AL49" s="323">
        <f>'(5) Middle (M) details'!AK119</f>
        <v>1749.0878910689348</v>
      </c>
      <c r="AM49" s="323">
        <f>'(5) Middle (M) details'!AL119</f>
        <v>666.1183679940691</v>
      </c>
      <c r="AN49" s="323">
        <f>'(5) Middle (M) details'!AM119</f>
        <v>143.66587467683112</v>
      </c>
      <c r="AO49" s="323">
        <f>'(5) Middle (M) details'!AN119</f>
        <v>529.573902405524</v>
      </c>
      <c r="AP49" s="323">
        <f>'(5) Middle (M) details'!AO119</f>
        <v>130.57137374554159</v>
      </c>
      <c r="AQ49" s="323">
        <f>'(5) Middle (M) details'!AP119</f>
        <v>309.83849784540445</v>
      </c>
      <c r="AR49" s="323">
        <f>'(5) Middle (M) details'!AQ119</f>
        <v>771.16741421100937</v>
      </c>
      <c r="AS49" s="323">
        <f>'(5) Middle (M) details'!AR119</f>
        <v>542.20672367019165</v>
      </c>
      <c r="AT49" s="323">
        <f>'(5) Middle (M) details'!AS119</f>
        <v>-48.126909524599824</v>
      </c>
      <c r="AU49" s="323">
        <f>'(5) Middle (M) details'!AT119</f>
        <v>1037.367054730704</v>
      </c>
      <c r="AV49" s="323">
        <f>'(5) Middle (M) details'!AU119</f>
        <v>879.26684928218822</v>
      </c>
      <c r="AW49" s="323">
        <f>'(5) Middle (M) details'!AV119</f>
        <v>2949.3285202251973</v>
      </c>
      <c r="AX49" s="323">
        <f>'(5) Middle (M) details'!AW119</f>
        <v>3274.794838398002</v>
      </c>
      <c r="AY49" s="323">
        <f>'(5) Middle (M) details'!AX119</f>
        <v>2926.2224720218755</v>
      </c>
      <c r="AZ49" s="323">
        <f>'(5) Middle (M) details'!AY119</f>
        <v>394.94481662367986</v>
      </c>
      <c r="BA49" s="323">
        <f>'(5) Middle (M) details'!AZ119</f>
        <v>2361.4237530860823</v>
      </c>
      <c r="BB49" s="323">
        <f>'(5) Middle (M) details'!BA119</f>
        <v>1588.3920700908113</v>
      </c>
      <c r="BC49" s="323">
        <f>'(5) Middle (M) details'!BB119</f>
        <v>1401.4888103698881</v>
      </c>
      <c r="BD49" s="323">
        <f>'(5) Middle (M) details'!BC119</f>
        <v>710.68574269734484</v>
      </c>
      <c r="BE49" s="323">
        <f>'(5) Middle (M) details'!BD119</f>
        <v>1632.6353553813492</v>
      </c>
      <c r="BF49" s="324">
        <f>'(5) Middle (M) details'!BE119</f>
        <v>90173.320211511644</v>
      </c>
      <c r="BH49" s="323">
        <f>'(5) Middle (M) details'!BG119</f>
        <v>709170.85205561924</v>
      </c>
      <c r="BI49" s="323">
        <f>'(5) Middle (M) details'!BH119</f>
        <v>1823343.6863274481</v>
      </c>
      <c r="BJ49" s="323">
        <f>'(5) Middle (M) details'!BI119</f>
        <v>1875071.2574280191</v>
      </c>
      <c r="BK49" s="323">
        <f>'(5) Middle (M) details'!BJ119</f>
        <v>982483.07810733852</v>
      </c>
      <c r="BL49" s="323">
        <f>'(5) Middle (M) details'!BK119</f>
        <v>872709.20106048812</v>
      </c>
      <c r="BM49" s="323">
        <f>'(5) Middle (M) details'!BL119</f>
        <v>2924081.385374879</v>
      </c>
      <c r="BN49" s="323">
        <f>'(5) Middle (M) details'!BM119</f>
        <v>1865347.4461157352</v>
      </c>
      <c r="BO49" s="323">
        <f>'(5) Middle (M) details'!BN119</f>
        <v>1279184.4653022729</v>
      </c>
      <c r="BP49" s="323">
        <f>'(5) Middle (M) details'!BO119</f>
        <v>749346.03101675725</v>
      </c>
      <c r="BQ49" s="323">
        <f>'(5) Middle (M) details'!BP119</f>
        <v>2341660.7780322838</v>
      </c>
      <c r="BR49" s="323">
        <f>'(5) Middle (M) details'!BQ119</f>
        <v>1524902.2795706887</v>
      </c>
      <c r="BS49" s="323">
        <f>'(5) Middle (M) details'!BR119</f>
        <v>682852.42154063226</v>
      </c>
      <c r="BT49" s="323">
        <f>'(5) Middle (M) details'!BS119</f>
        <v>2736575.1023034784</v>
      </c>
      <c r="BU49" s="323">
        <f>'(5) Middle (M) details'!BT119</f>
        <v>1405984.4423473747</v>
      </c>
      <c r="BV49" s="323">
        <f>'(5) Middle (M) details'!BU119</f>
        <v>2581073.1662051533</v>
      </c>
      <c r="BW49" s="323">
        <f>'(5) Middle (M) details'!BV119</f>
        <v>5069088.3804945815</v>
      </c>
      <c r="BX49" s="323">
        <f>'(5) Middle (M) details'!BW119</f>
        <v>2116315.2570623769</v>
      </c>
      <c r="BY49" s="323">
        <f>'(5) Middle (M) details'!BX119</f>
        <v>1574891.9876466137</v>
      </c>
      <c r="BZ49" s="323">
        <f>'(5) Middle (M) details'!BY119</f>
        <v>3167285.3101365739</v>
      </c>
      <c r="CA49" s="323">
        <f>'(5) Middle (M) details'!BZ119</f>
        <v>2677992.4829867752</v>
      </c>
      <c r="CB49" s="323">
        <f>'(5) Middle (M) details'!CA119</f>
        <v>1865159.0810892638</v>
      </c>
      <c r="CC49" s="323">
        <f>'(5) Middle (M) details'!CB119</f>
        <v>1465489.1615917403</v>
      </c>
      <c r="CD49" s="323">
        <f>'(5) Middle (M) details'!CC119</f>
        <v>2374002.3340806738</v>
      </c>
      <c r="CE49" s="323">
        <f>'(5) Middle (M) details'!CD119</f>
        <v>1240457.1522420945</v>
      </c>
      <c r="CF49" s="323">
        <f>'(5) Middle (M) details'!CE119</f>
        <v>1772550.9019307564</v>
      </c>
      <c r="CG49" s="323">
        <f>'(5) Middle (M) details'!CF119</f>
        <v>1402211.6611928141</v>
      </c>
      <c r="CH49" s="323">
        <f>'(5) Middle (M) details'!CG119</f>
        <v>1207578.1803039827</v>
      </c>
      <c r="CI49" s="323">
        <f>'(5) Middle (M) details'!CH119</f>
        <v>2113113.3832684634</v>
      </c>
      <c r="CJ49" s="323">
        <f>'(5) Middle (M) details'!CI119</f>
        <v>1871987.1241103127</v>
      </c>
      <c r="CK49" s="323">
        <f>'(5) Middle (M) details'!CJ119</f>
        <v>842158.53068812692</v>
      </c>
      <c r="CL49" s="323">
        <f>'(5) Middle (M) details'!CK119</f>
        <v>1489475.1427814516</v>
      </c>
      <c r="CM49" s="323">
        <f>'(5) Middle (M) details'!CL119</f>
        <v>400572.44485830737</v>
      </c>
      <c r="CN49" s="323">
        <f>'(5) Middle (M) details'!CM119</f>
        <v>133432.86365085744</v>
      </c>
      <c r="CO49" s="323">
        <f>'(5) Middle (M) details'!CN119</f>
        <v>575220.67312962888</v>
      </c>
      <c r="CP49" s="323">
        <f>'(5) Middle (M) details'!CO119</f>
        <v>122396.58751277323</v>
      </c>
      <c r="CQ49" s="323">
        <f>'(5) Middle (M) details'!CP119</f>
        <v>279448.16201263497</v>
      </c>
      <c r="CR49" s="323">
        <f>'(5) Middle (M) details'!CQ119</f>
        <v>579244.60386916006</v>
      </c>
      <c r="CS49" s="323">
        <f>'(5) Middle (M) details'!CR119</f>
        <v>447185.85874838161</v>
      </c>
      <c r="CT49" s="323">
        <f>'(5) Middle (M) details'!CS119</f>
        <v>-60043.582766519583</v>
      </c>
      <c r="CU49" s="323">
        <f>'(5) Middle (M) details'!CT119</f>
        <v>763156.02363348042</v>
      </c>
      <c r="CV49" s="323">
        <f>'(5) Middle (M) details'!CU119</f>
        <v>692498.59099340613</v>
      </c>
      <c r="CW49" s="323">
        <f>'(5) Middle (M) details'!CV119</f>
        <v>2282127.9304206762</v>
      </c>
      <c r="CX49" s="323">
        <f>'(5) Middle (M) details'!CW119</f>
        <v>2235502.2591367862</v>
      </c>
      <c r="CY49" s="323">
        <f>'(5) Middle (M) details'!CX119</f>
        <v>1745216.6323543733</v>
      </c>
      <c r="CZ49" s="323">
        <f>'(5) Middle (M) details'!CY119</f>
        <v>317357.40106872976</v>
      </c>
      <c r="DA49" s="323">
        <f>'(5) Middle (M) details'!CZ119</f>
        <v>2074597.5024748519</v>
      </c>
      <c r="DB49" s="323">
        <f>'(5) Middle (M) details'!DA119</f>
        <v>1701397.2999520837</v>
      </c>
      <c r="DC49" s="323">
        <f>'(5) Middle (M) details'!DB119</f>
        <v>1616117.2185711211</v>
      </c>
      <c r="DD49" s="323">
        <f>'(5) Middle (M) details'!DC119</f>
        <v>777879.99417003372</v>
      </c>
      <c r="DE49" s="323">
        <f>'(5) Middle (M) details'!DD119</f>
        <v>1702721.2843223196</v>
      </c>
      <c r="DF49" s="324">
        <f>'(5) Middle (M) details'!DE119</f>
        <v>74989571.412507892</v>
      </c>
      <c r="DG49" s="313"/>
      <c r="DH49" s="337">
        <f>'(5) Middle (M) details'!DG119</f>
        <v>828.25641331112422</v>
      </c>
      <c r="DI49" s="337">
        <f>'(5) Middle (M) details'!DH119</f>
        <v>735.18441331112422</v>
      </c>
      <c r="DJ49" s="337">
        <f>'(5) Middle (M) details'!DI119</f>
        <v>826.26141331112422</v>
      </c>
      <c r="DK49" s="337">
        <f>'(5) Middle (M) details'!DJ119</f>
        <v>1249.5065359751902</v>
      </c>
      <c r="DL49" s="337">
        <f>'(5) Middle (M) details'!DK119</f>
        <v>796.98741331112421</v>
      </c>
      <c r="DM49" s="337">
        <f>'(5) Middle (M) details'!DL119</f>
        <v>1468.7284133111243</v>
      </c>
      <c r="DN49" s="337">
        <f>'(5) Middle (M) details'!DM119</f>
        <v>728.23053207189355</v>
      </c>
      <c r="DO49" s="337">
        <f>'(5) Middle (M) details'!DN119</f>
        <v>659.77053207189351</v>
      </c>
      <c r="DP49" s="337">
        <f>'(5) Middle (M) details'!DO119</f>
        <v>1071.3705320718934</v>
      </c>
      <c r="DQ49" s="337">
        <f>'(5) Middle (M) details'!DP119</f>
        <v>876.91053207189339</v>
      </c>
      <c r="DR49" s="337">
        <f>'(5) Middle (M) details'!DQ119</f>
        <v>754.48053207189355</v>
      </c>
      <c r="DS49" s="337">
        <f>'(5) Middle (M) details'!DR119</f>
        <v>781.57053207189347</v>
      </c>
      <c r="DT49" s="337">
        <f>'(5) Middle (M) details'!DS119</f>
        <v>826.34617320341022</v>
      </c>
      <c r="DU49" s="337">
        <f>'(5) Middle (M) details'!DT119</f>
        <v>815.06917320341017</v>
      </c>
      <c r="DV49" s="337">
        <f>'(5) Middle (M) details'!DU119</f>
        <v>792.80917320341018</v>
      </c>
      <c r="DW49" s="337">
        <f>'(5) Middle (M) details'!DV119</f>
        <v>1157.7441732034101</v>
      </c>
      <c r="DX49" s="337">
        <f>'(5) Middle (M) details'!DW119</f>
        <v>740.93917320341029</v>
      </c>
      <c r="DY49" s="337">
        <f>'(5) Middle (M) details'!DX119</f>
        <v>780.33517320341025</v>
      </c>
      <c r="DZ49" s="337">
        <f>'(5) Middle (M) details'!DY119</f>
        <v>893.60917320341025</v>
      </c>
      <c r="EA49" s="337">
        <f>'(5) Middle (M) details'!DZ119</f>
        <v>814.08217320341032</v>
      </c>
      <c r="EB49" s="337">
        <f>'(5) Middle (M) details'!EA119</f>
        <v>671.0636798509729</v>
      </c>
      <c r="EC49" s="337">
        <f>'(5) Middle (M) details'!EB119</f>
        <v>693.953679850973</v>
      </c>
      <c r="ED49" s="337">
        <f>'(5) Middle (M) details'!EC119</f>
        <v>1026.3291732034102</v>
      </c>
      <c r="EE49" s="337">
        <f>'(5) Middle (M) details'!ED119</f>
        <v>647.75367985097296</v>
      </c>
      <c r="EF49" s="337">
        <f>'(5) Middle (M) details'!EE119</f>
        <v>721.57717320341021</v>
      </c>
      <c r="EG49" s="337">
        <f>'(5) Middle (M) details'!EF119</f>
        <v>793.49367985097297</v>
      </c>
      <c r="EH49" s="337">
        <f>'(5) Middle (M) details'!EG119</f>
        <v>717.05367985097291</v>
      </c>
      <c r="EI49" s="337">
        <f>'(5) Middle (M) details'!EH119</f>
        <v>670.64367985097294</v>
      </c>
      <c r="EJ49" s="337">
        <f>'(5) Middle (M) details'!EI119</f>
        <v>1015.6754958211343</v>
      </c>
      <c r="EK49" s="337">
        <f>'(5) Middle (M) details'!EJ119</f>
        <v>703.82549582113427</v>
      </c>
      <c r="EL49" s="337">
        <f>'(5) Middle (M) details'!EK119</f>
        <v>857.54549582113418</v>
      </c>
      <c r="EM49" s="337">
        <f>'(5) Middle (M) details'!EL119</f>
        <v>616.67549582113429</v>
      </c>
      <c r="EN49" s="337">
        <f>'(5) Middle (M) details'!EM119</f>
        <v>1001.9901732034102</v>
      </c>
      <c r="EO49" s="337">
        <f>'(5) Middle (M) details'!EN119</f>
        <v>1106.2551732034103</v>
      </c>
      <c r="EP49" s="337">
        <f>'(5) Middle (M) details'!EO119</f>
        <v>1018.0761732034102</v>
      </c>
      <c r="EQ49" s="337">
        <f>'(5) Middle (M) details'!EP119</f>
        <v>935.65117320341028</v>
      </c>
      <c r="ER49" s="337">
        <f>'(5) Middle (M) details'!EQ119</f>
        <v>764.45917320341027</v>
      </c>
      <c r="ES49" s="337">
        <f>'(5) Middle (M) details'!ER119</f>
        <v>843.86017320341034</v>
      </c>
      <c r="ET49" s="337">
        <f>'(5) Middle (M) details'!ES119</f>
        <v>1028.4921732034104</v>
      </c>
      <c r="EU49" s="337">
        <f>'(5) Middle (M) details'!ET119</f>
        <v>745.55917320341018</v>
      </c>
      <c r="EV49" s="337">
        <f>'(5) Middle (M) details'!EU119</f>
        <v>799.31917320341017</v>
      </c>
      <c r="EW49" s="337">
        <f>'(5) Middle (M) details'!EV119</f>
        <v>777.26917320341022</v>
      </c>
      <c r="EX49" s="337">
        <f>'(5) Middle (M) details'!EW119</f>
        <v>685.76367985097295</v>
      </c>
      <c r="EY49" s="337">
        <f>'(5) Middle (M) details'!EX119</f>
        <v>599.87367985097296</v>
      </c>
      <c r="EZ49" s="337">
        <f>'(5) Middle (M) details'!EY119</f>
        <v>829.82367985097289</v>
      </c>
      <c r="FA49" s="337">
        <f>'(5) Middle (M) details'!EZ119</f>
        <v>882.953679850973</v>
      </c>
      <c r="FB49" s="337">
        <f>'(5) Middle (M) details'!FA119</f>
        <v>1077.8336798509729</v>
      </c>
      <c r="FC49" s="337">
        <f>'(5) Middle (M) details'!FB119</f>
        <v>1160.7836798509729</v>
      </c>
      <c r="FD49" s="337">
        <f>'(5) Middle (M) details'!FC119</f>
        <v>1109.5436798509729</v>
      </c>
      <c r="FE49" s="337">
        <f>'(5) Middle (M) details'!FD119</f>
        <v>1049.4186798509729</v>
      </c>
      <c r="FF49" s="338">
        <f>'(5) Middle (M) details'!FE119</f>
        <v>831.61595066713119</v>
      </c>
    </row>
    <row r="50" spans="1:162" s="131" customFormat="1">
      <c r="A50" s="315"/>
      <c r="B50" s="131" t="str">
        <f>'(5) Middle (M) details'!A120</f>
        <v>Implied clergy soslovie totals</v>
      </c>
      <c r="F50" s="131">
        <f>'(5) Middle (M) details'!E120</f>
        <v>0</v>
      </c>
      <c r="G50" s="315" t="str">
        <f>'(5) Middle (M) details'!F120</f>
        <v>Clergy soslovie</v>
      </c>
      <c r="H50" s="324">
        <f>'(5) Middle (M) details'!G120</f>
        <v>869.75953447682764</v>
      </c>
      <c r="I50" s="324">
        <f>'(5) Middle (M) details'!H120</f>
        <v>2684.1162858297271</v>
      </c>
      <c r="J50" s="324">
        <f>'(5) Middle (M) details'!I120</f>
        <v>2459.909860551677</v>
      </c>
      <c r="K50" s="324">
        <f>'(5) Middle (M) details'!J120</f>
        <v>796.63972497944053</v>
      </c>
      <c r="L50" s="324">
        <f>'(5) Middle (M) details'!K120</f>
        <v>1216.0008558626537</v>
      </c>
      <c r="M50" s="324">
        <f>'(5) Middle (M) details'!L120</f>
        <v>2049.3998639734414</v>
      </c>
      <c r="N50" s="324">
        <f>'(5) Middle (M) details'!M120</f>
        <v>2651.6593599271969</v>
      </c>
      <c r="O50" s="324">
        <f>'(5) Middle (M) details'!N120</f>
        <v>1974.3800194485887</v>
      </c>
      <c r="P50" s="324">
        <f>'(5) Middle (M) details'!O120</f>
        <v>722.38623778179203</v>
      </c>
      <c r="Q50" s="324">
        <f>'(5) Middle (M) details'!P120</f>
        <v>2689.298492270183</v>
      </c>
      <c r="R50" s="324">
        <f>'(5) Middle (M) details'!Q120</f>
        <v>2061.8502105875359</v>
      </c>
      <c r="S50" s="324">
        <f>'(5) Middle (M) details'!R120</f>
        <v>915.97318168191214</v>
      </c>
      <c r="T50" s="324">
        <f>'(5) Middle (M) details'!S120</f>
        <v>3419.173909651915</v>
      </c>
      <c r="U50" s="324">
        <f>'(5) Middle (M) details'!T120</f>
        <v>1782.6641135634218</v>
      </c>
      <c r="V50" s="324">
        <f>'(5) Middle (M) details'!U120</f>
        <v>3382.6086435332973</v>
      </c>
      <c r="W50" s="324">
        <f>'(5) Middle (M) details'!V120</f>
        <v>4501.6386364693808</v>
      </c>
      <c r="X50" s="324">
        <f>'(5) Middle (M) details'!W120</f>
        <v>2929.1048803618428</v>
      </c>
      <c r="Y50" s="324">
        <f>'(5) Middle (M) details'!X120</f>
        <v>2126.4210073847357</v>
      </c>
      <c r="Z50" s="324">
        <f>'(5) Middle (M) details'!Y120</f>
        <v>3733.0242166552175</v>
      </c>
      <c r="AA50" s="324">
        <f>'(5) Middle (M) details'!Z120</f>
        <v>3419.2753654071948</v>
      </c>
      <c r="AB50" s="324">
        <f>'(5) Middle (M) details'!AA120</f>
        <v>2920.6341567848522</v>
      </c>
      <c r="AC50" s="324">
        <f>'(5) Middle (M) details'!AB120</f>
        <v>2530.5546886481739</v>
      </c>
      <c r="AD50" s="324">
        <f>'(5) Middle (M) details'!AC120</f>
        <v>2533.3731110243675</v>
      </c>
      <c r="AE50" s="324">
        <f>'(5) Middle (M) details'!AD120</f>
        <v>2008.7528172280381</v>
      </c>
      <c r="AF50" s="324">
        <f>'(5) Middle (M) details'!AE120</f>
        <v>2794.6843372222279</v>
      </c>
      <c r="AG50" s="324">
        <f>'(5) Middle (M) details'!AF120</f>
        <v>1823.1685470993384</v>
      </c>
      <c r="AH50" s="324">
        <f>'(5) Middle (M) details'!AG120</f>
        <v>1744.398048186699</v>
      </c>
      <c r="AI50" s="324">
        <f>'(5) Middle (M) details'!AH120</f>
        <v>3323.1095557335298</v>
      </c>
      <c r="AJ50" s="324">
        <f>'(5) Middle (M) details'!AI120</f>
        <v>2009.5374357814053</v>
      </c>
      <c r="AK50" s="324">
        <f>'(5) Middle (M) details'!AJ120</f>
        <v>3277.1696944049945</v>
      </c>
      <c r="AL50" s="324">
        <f>'(5) Middle (M) details'!AK120</f>
        <v>2033.0878910689348</v>
      </c>
      <c r="AM50" s="324">
        <f>'(5) Middle (M) details'!AL120</f>
        <v>2294.1183679940691</v>
      </c>
      <c r="AN50" s="324">
        <f>'(5) Middle (M) details'!AM120</f>
        <v>161.66587467683112</v>
      </c>
      <c r="AO50" s="324">
        <f>'(5) Middle (M) details'!AN120</f>
        <v>530.573902405524</v>
      </c>
      <c r="AP50" s="324">
        <f>'(5) Middle (M) details'!AO120</f>
        <v>141.57137374554159</v>
      </c>
      <c r="AQ50" s="324">
        <f>'(5) Middle (M) details'!AP120</f>
        <v>425.83849784540445</v>
      </c>
      <c r="AR50" s="324">
        <f>'(5) Middle (M) details'!AQ120</f>
        <v>785.16741421100937</v>
      </c>
      <c r="AS50" s="324">
        <f>'(5) Middle (M) details'!AR120</f>
        <v>616.20672367019165</v>
      </c>
      <c r="AT50" s="324">
        <f>'(5) Middle (M) details'!AS120</f>
        <v>218.87309047540018</v>
      </c>
      <c r="AU50" s="324">
        <f>'(5) Middle (M) details'!AT120</f>
        <v>1065.367054730704</v>
      </c>
      <c r="AV50" s="324">
        <f>'(5) Middle (M) details'!AU120</f>
        <v>950.26684928218822</v>
      </c>
      <c r="AW50" s="324">
        <f>'(5) Middle (M) details'!AV120</f>
        <v>3031.3285202251973</v>
      </c>
      <c r="AX50" s="324">
        <f>'(5) Middle (M) details'!AW120</f>
        <v>3469.794838398002</v>
      </c>
      <c r="AY50" s="324">
        <f>'(5) Middle (M) details'!AX120</f>
        <v>3075.2224720218755</v>
      </c>
      <c r="AZ50" s="324">
        <f>'(5) Middle (M) details'!AY120</f>
        <v>395.94481662367986</v>
      </c>
      <c r="BA50" s="324">
        <f>'(5) Middle (M) details'!AZ120</f>
        <v>2473.4237530860823</v>
      </c>
      <c r="BB50" s="324">
        <f>'(5) Middle (M) details'!BA120</f>
        <v>1683.3920700908113</v>
      </c>
      <c r="BC50" s="324">
        <f>'(5) Middle (M) details'!BB120</f>
        <v>1437.4888103698881</v>
      </c>
      <c r="BD50" s="324">
        <f>'(5) Middle (M) details'!BC120</f>
        <v>856.18574269734484</v>
      </c>
      <c r="BE50" s="324">
        <f>'(5) Middle (M) details'!BD120</f>
        <v>1681.6353553813492</v>
      </c>
      <c r="BF50" s="352">
        <f>'(5) Middle (M) details'!BE120</f>
        <v>98677.820211511629</v>
      </c>
      <c r="BG50" s="323"/>
      <c r="BH50" s="324">
        <f>'(5) Middle (M) details'!BG120</f>
        <v>719555.65605561924</v>
      </c>
      <c r="BI50" s="324">
        <f>'(5) Middle (M) details'!BH120</f>
        <v>2049627.9366219353</v>
      </c>
      <c r="BJ50" s="324">
        <f>'(5) Middle (M) details'!BI120</f>
        <v>2102141.3574799695</v>
      </c>
      <c r="BK50" s="324">
        <f>'(5) Middle (M) details'!BJ120</f>
        <v>994541.03664331371</v>
      </c>
      <c r="BL50" s="324">
        <f>'(5) Middle (M) details'!BK120</f>
        <v>1010581.5357746331</v>
      </c>
      <c r="BM50" s="324">
        <f>'(5) Middle (M) details'!BL120</f>
        <v>3039036.0494804443</v>
      </c>
      <c r="BN50" s="324">
        <f>'(5) Middle (M) details'!BM120</f>
        <v>1959699.2045017027</v>
      </c>
      <c r="BO50" s="324">
        <f>'(5) Middle (M) details'!BN120</f>
        <v>1309273.9854116389</v>
      </c>
      <c r="BP50" s="324">
        <f>'(5) Middle (M) details'!BO120</f>
        <v>778842.58838251198</v>
      </c>
      <c r="BQ50" s="324">
        <f>'(5) Middle (M) details'!BP120</f>
        <v>2359701.261224715</v>
      </c>
      <c r="BR50" s="324">
        <f>'(5) Middle (M) details'!BQ120</f>
        <v>1575621.299674093</v>
      </c>
      <c r="BS50" s="324">
        <f>'(5) Middle (M) details'!BR120</f>
        <v>728884.15793290141</v>
      </c>
      <c r="BT50" s="324">
        <f>'(5) Middle (M) details'!BS120</f>
        <v>2878298.7852235734</v>
      </c>
      <c r="BU50" s="324">
        <f>'(5) Middle (M) details'!BT120</f>
        <v>1470672.1298701873</v>
      </c>
      <c r="BV50" s="324">
        <f>'(5) Middle (M) details'!BU120</f>
        <v>2724362.3527771388</v>
      </c>
      <c r="BW50" s="324">
        <f>'(5) Middle (M) details'!BV120</f>
        <v>5254919.25465832</v>
      </c>
      <c r="BX50" s="324">
        <f>'(5) Middle (M) details'!BW120</f>
        <v>2191819.6091081747</v>
      </c>
      <c r="BY50" s="324">
        <f>'(5) Middle (M) details'!BX120</f>
        <v>1694636.7699277343</v>
      </c>
      <c r="BZ50" s="324">
        <f>'(5) Middle (M) details'!BY120</f>
        <v>3404123.8455570345</v>
      </c>
      <c r="CA50" s="324">
        <f>'(5) Middle (M) details'!BZ120</f>
        <v>2827301.038078371</v>
      </c>
      <c r="CB50" s="324">
        <f>'(5) Middle (M) details'!CA120</f>
        <v>2009096.8805471256</v>
      </c>
      <c r="CC50" s="324">
        <f>'(5) Middle (M) details'!CB120</f>
        <v>1929575.3851581602</v>
      </c>
      <c r="CD50" s="324">
        <f>'(5) Middle (M) details'!CC120</f>
        <v>2686820.9685520194</v>
      </c>
      <c r="CE50" s="324">
        <f>'(5) Middle (M) details'!CD120</f>
        <v>1331195.850940947</v>
      </c>
      <c r="CF50" s="324">
        <f>'(5) Middle (M) details'!CE120</f>
        <v>2150328.3699382367</v>
      </c>
      <c r="CG50" s="324">
        <f>'(5) Middle (M) details'!CF120</f>
        <v>1462007.225746555</v>
      </c>
      <c r="CH50" s="324">
        <f>'(5) Middle (M) details'!CG120</f>
        <v>1267389.9858972766</v>
      </c>
      <c r="CI50" s="324">
        <f>'(5) Middle (M) details'!CH120</f>
        <v>2293780.4476284916</v>
      </c>
      <c r="CJ50" s="324">
        <f>'(5) Middle (M) details'!CI120</f>
        <v>2099542.2559625884</v>
      </c>
      <c r="CK50" s="324">
        <f>'(5) Middle (M) details'!CJ120</f>
        <v>3155646.3401911766</v>
      </c>
      <c r="CL50" s="324">
        <f>'(5) Middle (M) details'!CK120</f>
        <v>1861337.541857335</v>
      </c>
      <c r="CM50" s="324">
        <f>'(5) Middle (M) details'!CL120</f>
        <v>2046455.1049123495</v>
      </c>
      <c r="CN50" s="324">
        <f>'(5) Middle (M) details'!CM120</f>
        <v>172819.61919700989</v>
      </c>
      <c r="CO50" s="324">
        <f>'(5) Middle (M) details'!CN120</f>
        <v>585843.86912962887</v>
      </c>
      <c r="CP50" s="324">
        <f>'(5) Middle (M) details'!CO120</f>
        <v>146952.36624480732</v>
      </c>
      <c r="CQ50" s="324">
        <f>'(5) Middle (M) details'!CP120</f>
        <v>443025.11216107558</v>
      </c>
      <c r="CR50" s="324">
        <f>'(5) Middle (M) details'!CQ120</f>
        <v>604455.97312080441</v>
      </c>
      <c r="CS50" s="324">
        <f>'(5) Middle (M) details'!CR120</f>
        <v>569190.36826235079</v>
      </c>
      <c r="CT50" s="324">
        <f>'(5) Middle (M) details'!CS120</f>
        <v>327727.80926314346</v>
      </c>
      <c r="CU50" s="324">
        <f>'(5) Middle (M) details'!CT120</f>
        <v>803916.62130997248</v>
      </c>
      <c r="CV50" s="324">
        <f>'(5) Middle (M) details'!CU120</f>
        <v>786663.10833840095</v>
      </c>
      <c r="CW50" s="324">
        <f>'(5) Middle (M) details'!CV120</f>
        <v>2398222.9811591748</v>
      </c>
      <c r="CX50" s="324">
        <f>'(5) Middle (M) details'!CW120</f>
        <v>2465465.5263459962</v>
      </c>
      <c r="CY50" s="324">
        <f>'(5) Middle (M) details'!CX120</f>
        <v>1929866.5535707721</v>
      </c>
      <c r="CZ50" s="324">
        <f>'(5) Middle (M) details'!CY120</f>
        <v>327734.56106872973</v>
      </c>
      <c r="DA50" s="324">
        <f>'(5) Middle (M) details'!CZ120</f>
        <v>2226260.0075159436</v>
      </c>
      <c r="DB50" s="324">
        <f>'(5) Middle (M) details'!DA120</f>
        <v>1875308.6818257757</v>
      </c>
      <c r="DC50" s="324">
        <f>'(5) Middle (M) details'!DB120</f>
        <v>1695816.0942799626</v>
      </c>
      <c r="DD50" s="324">
        <f>'(5) Middle (M) details'!DC120</f>
        <v>1417755.485289294</v>
      </c>
      <c r="DE50" s="324">
        <f>'(5) Middle (M) details'!DD120</f>
        <v>1813746.1133660781</v>
      </c>
      <c r="DF50" s="352">
        <f>'(5) Middle (M) details'!DE120</f>
        <v>85957587.063165188</v>
      </c>
      <c r="DG50" s="313"/>
      <c r="DH50" s="338">
        <f>'(5) Middle (M) details'!DG120</f>
        <v>827.30413123719518</v>
      </c>
      <c r="DI50" s="338">
        <f>'(5) Middle (M) details'!DH120</f>
        <v>763.61368821557755</v>
      </c>
      <c r="DJ50" s="338">
        <f>'(5) Middle (M) details'!DI120</f>
        <v>854.56031994949944</v>
      </c>
      <c r="DK50" s="338">
        <f>'(5) Middle (M) details'!DJ120</f>
        <v>1248.4200893559264</v>
      </c>
      <c r="DL50" s="338">
        <f>'(5) Middle (M) details'!DK120</f>
        <v>831.06975698442886</v>
      </c>
      <c r="DM50" s="338">
        <f>'(5) Middle (M) details'!DL120</f>
        <v>1482.8907246964802</v>
      </c>
      <c r="DN50" s="338">
        <f>'(5) Middle (M) details'!DM120</f>
        <v>739.04636248432291</v>
      </c>
      <c r="DO50" s="338">
        <f>'(5) Middle (M) details'!DN120</f>
        <v>663.13170337759857</v>
      </c>
      <c r="DP50" s="338">
        <f>'(5) Middle (M) details'!DO120</f>
        <v>1078.1525832691368</v>
      </c>
      <c r="DQ50" s="338">
        <f>'(5) Middle (M) details'!DP120</f>
        <v>877.44118698879083</v>
      </c>
      <c r="DR50" s="338">
        <f>'(5) Middle (M) details'!DQ120</f>
        <v>764.17835378308632</v>
      </c>
      <c r="DS50" s="338">
        <f>'(5) Middle (M) details'!DR120</f>
        <v>795.74836087943379</v>
      </c>
      <c r="DT50" s="338">
        <f>'(5) Middle (M) details'!DS120</f>
        <v>841.81116880264074</v>
      </c>
      <c r="DU50" s="338">
        <f>'(5) Middle (M) details'!DT120</f>
        <v>824.98554757486863</v>
      </c>
      <c r="DV50" s="338">
        <f>'(5) Middle (M) details'!DU120</f>
        <v>805.40276451591262</v>
      </c>
      <c r="DW50" s="338">
        <f>'(5) Middle (M) details'!DV120</f>
        <v>1167.3347594110162</v>
      </c>
      <c r="DX50" s="338">
        <f>'(5) Middle (M) details'!DW120</f>
        <v>748.28990378706123</v>
      </c>
      <c r="DY50" s="338">
        <f>'(5) Middle (M) details'!DX120</f>
        <v>796.94320364712314</v>
      </c>
      <c r="DZ50" s="338">
        <f>'(5) Middle (M) details'!DY120</f>
        <v>911.89439124697742</v>
      </c>
      <c r="EA50" s="338">
        <f>'(5) Middle (M) details'!DZ120</f>
        <v>826.87140868564506</v>
      </c>
      <c r="EB50" s="338">
        <f>'(5) Middle (M) details'!EA120</f>
        <v>687.89748140137408</v>
      </c>
      <c r="EC50" s="338">
        <f>'(5) Middle (M) details'!EB120</f>
        <v>762.51084152184137</v>
      </c>
      <c r="ED50" s="338">
        <f>'(5) Middle (M) details'!EC120</f>
        <v>1060.5705716461187</v>
      </c>
      <c r="EE50" s="338">
        <f>'(5) Middle (M) details'!ED120</f>
        <v>662.69768959324711</v>
      </c>
      <c r="EF50" s="338">
        <f>'(5) Middle (M) details'!EE120</f>
        <v>769.43515276417668</v>
      </c>
      <c r="EG50" s="338">
        <f>'(5) Middle (M) details'!EF120</f>
        <v>801.90458971695671</v>
      </c>
      <c r="EH50" s="338">
        <f>'(5) Middle (M) details'!EG120</f>
        <v>726.54861498769037</v>
      </c>
      <c r="EI50" s="338">
        <f>'(5) Middle (M) details'!EH120</f>
        <v>690.25122679777905</v>
      </c>
      <c r="EJ50" s="338">
        <f>'(5) Middle (M) details'!EI120</f>
        <v>1044.7888248203672</v>
      </c>
      <c r="EK50" s="338">
        <f>'(5) Middle (M) details'!EJ120</f>
        <v>962.91819907242188</v>
      </c>
      <c r="EL50" s="338">
        <f>'(5) Middle (M) details'!EK120</f>
        <v>915.52241791116137</v>
      </c>
      <c r="EM50" s="338">
        <f>'(5) Middle (M) details'!EL120</f>
        <v>892.04425258219283</v>
      </c>
      <c r="EN50" s="338">
        <f>'(5) Middle (M) details'!EM120</f>
        <v>1068.9925721335751</v>
      </c>
      <c r="EO50" s="338">
        <f>'(5) Middle (M) details'!EN120</f>
        <v>1104.1701570196367</v>
      </c>
      <c r="EP50" s="338">
        <f>'(5) Middle (M) details'!EO120</f>
        <v>1038.0090434732763</v>
      </c>
      <c r="EQ50" s="338">
        <f>'(5) Middle (M) details'!EP120</f>
        <v>1040.3594658600136</v>
      </c>
      <c r="ER50" s="338">
        <f>'(5) Middle (M) details'!EQ120</f>
        <v>769.84342724946589</v>
      </c>
      <c r="ES50" s="338">
        <f>'(5) Middle (M) details'!ER120</f>
        <v>923.70035314154552</v>
      </c>
      <c r="ET50" s="338">
        <f>'(5) Middle (M) details'!ES120</f>
        <v>1497.341717756655</v>
      </c>
      <c r="EU50" s="338">
        <f>'(5) Middle (M) details'!ET120</f>
        <v>754.5912159947361</v>
      </c>
      <c r="EV50" s="338">
        <f>'(5) Middle (M) details'!EU120</f>
        <v>827.83389627095789</v>
      </c>
      <c r="EW50" s="338">
        <f>'(5) Middle (M) details'!EV120</f>
        <v>791.14585079053427</v>
      </c>
      <c r="EX50" s="338">
        <f>'(5) Middle (M) details'!EW120</f>
        <v>710.55080809454921</v>
      </c>
      <c r="EY50" s="338">
        <f>'(5) Middle (M) details'!EX120</f>
        <v>627.55347657886261</v>
      </c>
      <c r="EZ50" s="338">
        <f>'(5) Middle (M) details'!EY120</f>
        <v>827.72787345318477</v>
      </c>
      <c r="FA50" s="338">
        <f>'(5) Middle (M) details'!EZ120</f>
        <v>900.07221962603319</v>
      </c>
      <c r="FB50" s="338">
        <f>'(5) Middle (M) details'!FA120</f>
        <v>1114.0058903358213</v>
      </c>
      <c r="FC50" s="338">
        <f>'(5) Middle (M) details'!FB120</f>
        <v>1179.7073354912604</v>
      </c>
      <c r="FD50" s="338">
        <f>'(5) Middle (M) details'!FC120</f>
        <v>1655.8970963739346</v>
      </c>
      <c r="FE50" s="338">
        <f>'(5) Middle (M) details'!FD120</f>
        <v>1078.5608827514036</v>
      </c>
      <c r="FF50" s="356">
        <f>'(5) Middle (M) details'!FE120</f>
        <v>871.09329005159236</v>
      </c>
    </row>
    <row r="51" spans="1:162">
      <c r="DG51" s="313"/>
    </row>
    <row r="52" spans="1:162">
      <c r="A52" s="196"/>
      <c r="B52" s="314" t="str">
        <f>'(5) Middle (M) details'!A162</f>
        <v>The Middle-estimate full incomes of the constructed strata of the kuptsy-pochetnye estate, combining all sources of incomes --</v>
      </c>
      <c r="DG52" s="313"/>
    </row>
    <row r="53" spans="1:162">
      <c r="A53" s="196"/>
      <c r="B53" s="1" t="str">
        <f>'(5) Middle (M) details'!A163</f>
        <v>Estim. full income</v>
      </c>
      <c r="C53" s="1" t="str">
        <f>'(5) Middle (M) details'!B163</f>
        <v>10k-up</v>
      </c>
      <c r="D53" s="1" t="str">
        <f>'(5) Middle (M) details'!C163</f>
        <v>Free professions</v>
      </c>
      <c r="E53" s="1">
        <f>'(5) Middle (M) details'!D163</f>
        <v>4</v>
      </c>
      <c r="F53" s="1">
        <f>'(5) Middle (M) details'!E163</f>
        <v>3</v>
      </c>
      <c r="G53" s="196" t="str">
        <f>'(5) Middle (M) details'!F163</f>
        <v>Merchants &amp;c</v>
      </c>
      <c r="H53" s="323">
        <f>'(5) Middle (M) details'!G163</f>
        <v>9.7809507797036566E-2</v>
      </c>
      <c r="I53" s="323">
        <f>'(5) Middle (M) details'!H163</f>
        <v>0.29803137660340673</v>
      </c>
      <c r="J53" s="323">
        <f>'(5) Middle (M) details'!I163</f>
        <v>0.43963307272283036</v>
      </c>
      <c r="K53" s="323">
        <f>'(5) Middle (M) details'!J163</f>
        <v>0.14844879065966524</v>
      </c>
      <c r="L53" s="323">
        <f>'(5) Middle (M) details'!K163</f>
        <v>0.1246290376277958</v>
      </c>
      <c r="M53" s="323">
        <f>'(5) Middle (M) details'!L163</f>
        <v>0.82083208692433629</v>
      </c>
      <c r="N53" s="323">
        <f>'(5) Middle (M) details'!M163</f>
        <v>0.55316904930678301</v>
      </c>
      <c r="O53" s="323">
        <f>'(5) Middle (M) details'!N163</f>
        <v>0.49469074214642378</v>
      </c>
      <c r="P53" s="323">
        <f>'(5) Middle (M) details'!O163</f>
        <v>8.9232010426216785E-2</v>
      </c>
      <c r="Q53" s="323">
        <f>'(5) Middle (M) details'!P163</f>
        <v>1.0053590002926414</v>
      </c>
      <c r="R53" s="323">
        <f>'(5) Middle (M) details'!Q163</f>
        <v>0.55649000316214736</v>
      </c>
      <c r="S53" s="323">
        <f>'(5) Middle (M) details'!R163</f>
        <v>0.29433913799286826</v>
      </c>
      <c r="T53" s="323">
        <f>'(5) Middle (M) details'!S163</f>
        <v>0.56444509761982697</v>
      </c>
      <c r="U53" s="323">
        <f>'(5) Middle (M) details'!T163</f>
        <v>0.24406194923613514</v>
      </c>
      <c r="V53" s="323">
        <f>'(5) Middle (M) details'!U163</f>
        <v>0.32007837929386429</v>
      </c>
      <c r="W53" s="323">
        <f>'(5) Middle (M) details'!V163</f>
        <v>1.715571410210986</v>
      </c>
      <c r="X53" s="323">
        <f>'(5) Middle (M) details'!W163</f>
        <v>0.43131436657830602</v>
      </c>
      <c r="Y53" s="323">
        <f>'(5) Middle (M) details'!X163</f>
        <v>0.29847131019976025</v>
      </c>
      <c r="Z53" s="323">
        <f>'(5) Middle (M) details'!Y163</f>
        <v>0.52449313984148516</v>
      </c>
      <c r="AA53" s="323">
        <f>'(5) Middle (M) details'!Z163</f>
        <v>0.36704910508547534</v>
      </c>
      <c r="AB53" s="323">
        <f>'(5) Middle (M) details'!AA163</f>
        <v>0.43599547301570796</v>
      </c>
      <c r="AC53" s="323">
        <f>'(5) Middle (M) details'!AB163</f>
        <v>0.36188119609035591</v>
      </c>
      <c r="AD53" s="323">
        <f>'(5) Middle (M) details'!AC163</f>
        <v>0.31146406582093683</v>
      </c>
      <c r="AE53" s="323">
        <f>'(5) Middle (M) details'!AD163</f>
        <v>0.26073849143359318</v>
      </c>
      <c r="AF53" s="323">
        <f>'(5) Middle (M) details'!AE163</f>
        <v>0.3986835984198478</v>
      </c>
      <c r="AG53" s="323">
        <f>'(5) Middle (M) details'!AF163</f>
        <v>0.44213655352802927</v>
      </c>
      <c r="AH53" s="323">
        <f>'(5) Middle (M) details'!AG163</f>
        <v>0.37136677448115279</v>
      </c>
      <c r="AI53" s="323">
        <f>'(5) Middle (M) details'!AH163</f>
        <v>0.37719341460574601</v>
      </c>
      <c r="AJ53" s="323">
        <f>'(5) Middle (M) details'!AI163</f>
        <v>0.37765875961117579</v>
      </c>
      <c r="AK53" s="323">
        <f>'(5) Middle (M) details'!AJ163</f>
        <v>0.59122546072910076</v>
      </c>
      <c r="AL53" s="323">
        <f>'(5) Middle (M) details'!AK163</f>
        <v>0.40351848320516565</v>
      </c>
      <c r="AM53" s="323">
        <f>'(5) Middle (M) details'!AL163</f>
        <v>0.66746804198099052</v>
      </c>
      <c r="AN53" s="323">
        <f>'(5) Middle (M) details'!AM163</f>
        <v>6.0868126064800208E-2</v>
      </c>
      <c r="AO53" s="323">
        <f>'(5) Middle (M) details'!AN163</f>
        <v>6.2428990269553564E-2</v>
      </c>
      <c r="AP53" s="323">
        <f>'(5) Middle (M) details'!AO163</f>
        <v>0.13430777625932069</v>
      </c>
      <c r="AQ53" s="323">
        <f>'(5) Middle (M) details'!AP163</f>
        <v>0.55944201541484795</v>
      </c>
      <c r="AR53" s="323">
        <f>'(5) Middle (M) details'!AQ163</f>
        <v>0.41651071446610366</v>
      </c>
      <c r="AS53" s="323">
        <f>'(5) Middle (M) details'!AR163</f>
        <v>0.6442252251489462</v>
      </c>
      <c r="AT53" s="323">
        <f>'(5) Middle (M) details'!AS163</f>
        <v>0.65815226764830881</v>
      </c>
      <c r="AU53" s="323">
        <f>'(5) Middle (M) details'!AT163</f>
        <v>1.1160444006919714</v>
      </c>
      <c r="AV53" s="323">
        <f>'(5) Middle (M) details'!AU163</f>
        <v>0.46203594675875781</v>
      </c>
      <c r="AW53" s="323">
        <f>'(5) Middle (M) details'!AV163</f>
        <v>1.694314671982925</v>
      </c>
      <c r="AX53" s="323">
        <f>'(5) Middle (M) details'!AW163</f>
        <v>2.0092762992386159</v>
      </c>
      <c r="AY53" s="323">
        <f>'(5) Middle (M) details'!AX163</f>
        <v>1.7668218313168618</v>
      </c>
      <c r="AZ53" s="323">
        <f>'(5) Middle (M) details'!AY163</f>
        <v>0</v>
      </c>
      <c r="BA53" s="323">
        <f>'(5) Middle (M) details'!AZ163</f>
        <v>0.83304192534901345</v>
      </c>
      <c r="BB53" s="323">
        <f>'(5) Middle (M) details'!BA163</f>
        <v>0.62039769301789405</v>
      </c>
      <c r="BC53" s="323">
        <f>'(5) Middle (M) details'!BB163</f>
        <v>0.69134251825721726</v>
      </c>
      <c r="BD53" s="323">
        <f>'(5) Middle (M) details'!BC163</f>
        <v>0.69818890307296366</v>
      </c>
      <c r="BE53" s="323">
        <f>'(5) Middle (M) details'!BD163</f>
        <v>0.89995436233745485</v>
      </c>
      <c r="BF53" s="324">
        <f>'(5) Middle (M) details'!BE163</f>
        <v>27.714832553945353</v>
      </c>
      <c r="BH53" s="323">
        <f>'(5) Middle (M) details'!BG163</f>
        <v>2071.0601849447739</v>
      </c>
      <c r="BI53" s="323">
        <f>'(5) Middle (M) details'!BH163</f>
        <v>8623.6759768076627</v>
      </c>
      <c r="BJ53" s="323">
        <f>'(5) Middle (M) details'!BI163</f>
        <v>24876.414381983552</v>
      </c>
      <c r="BK53" s="323">
        <f>'(5) Middle (M) details'!BJ163</f>
        <v>5675.5000432561465</v>
      </c>
      <c r="BL53" s="323">
        <f>'(5) Middle (M) details'!BK163</f>
        <v>7228.2866623357204</v>
      </c>
      <c r="BM53" s="323">
        <f>'(5) Middle (M) details'!BL163</f>
        <v>18959.237357550785</v>
      </c>
      <c r="BN53" s="323">
        <f>'(5) Middle (M) details'!BM163</f>
        <v>14471.262639445129</v>
      </c>
      <c r="BO53" s="323">
        <f>'(5) Middle (M) details'!BN163</f>
        <v>13455.821313558599</v>
      </c>
      <c r="BP53" s="323">
        <f>'(5) Middle (M) details'!BO163</f>
        <v>3205.9085666666797</v>
      </c>
      <c r="BQ53" s="323">
        <f>'(5) Middle (M) details'!BP163</f>
        <v>27026.722363226629</v>
      </c>
      <c r="BR53" s="323">
        <f>'(5) Middle (M) details'!BQ163</f>
        <v>40565.237832786333</v>
      </c>
      <c r="BS53" s="323">
        <f>'(5) Middle (M) details'!BR163</f>
        <v>15354.442212147413</v>
      </c>
      <c r="BT53" s="323">
        <f>'(5) Middle (M) details'!BS163</f>
        <v>17841.018133017642</v>
      </c>
      <c r="BU53" s="323">
        <f>'(5) Middle (M) details'!BT163</f>
        <v>11611.269143985555</v>
      </c>
      <c r="BV53" s="323">
        <f>'(5) Middle (M) details'!BU163</f>
        <v>9409.1893704076665</v>
      </c>
      <c r="BW53" s="323">
        <f>'(5) Middle (M) details'!BV163</f>
        <v>40189.643339929324</v>
      </c>
      <c r="BX53" s="323">
        <f>'(5) Middle (M) details'!BW163</f>
        <v>11312.228573985549</v>
      </c>
      <c r="BY53" s="323">
        <f>'(5) Middle (M) details'!BX163</f>
        <v>24109.181642686104</v>
      </c>
      <c r="BZ53" s="323">
        <f>'(5) Middle (M) details'!BY163</f>
        <v>15629.998152358445</v>
      </c>
      <c r="CA53" s="323">
        <f>'(5) Middle (M) details'!BZ163</f>
        <v>9379.7542228085822</v>
      </c>
      <c r="CB53" s="323">
        <f>'(5) Middle (M) details'!CA163</f>
        <v>15433.21215500063</v>
      </c>
      <c r="CC53" s="323">
        <f>'(5) Middle (M) details'!CB163</f>
        <v>10560.554133124737</v>
      </c>
      <c r="CD53" s="323">
        <f>'(5) Middle (M) details'!CC163</f>
        <v>13536.003799755668</v>
      </c>
      <c r="CE53" s="323">
        <f>'(5) Middle (M) details'!CD163</f>
        <v>9853.300793757151</v>
      </c>
      <c r="CF53" s="323">
        <f>'(5) Middle (M) details'!CE163</f>
        <v>20674.822798741865</v>
      </c>
      <c r="CG53" s="323">
        <f>'(5) Middle (M) details'!CF163</f>
        <v>20379.494055455456</v>
      </c>
      <c r="CH53" s="323">
        <f>'(5) Middle (M) details'!CG163</f>
        <v>13988.358453642475</v>
      </c>
      <c r="CI53" s="323">
        <f>'(5) Middle (M) details'!CH163</f>
        <v>21618.55930541845</v>
      </c>
      <c r="CJ53" s="323">
        <f>'(5) Middle (M) details'!CI163</f>
        <v>15012.6446048778</v>
      </c>
      <c r="CK53" s="323">
        <f>'(5) Middle (M) details'!CJ163</f>
        <v>19977.131598328586</v>
      </c>
      <c r="CL53" s="323">
        <f>'(5) Middle (M) details'!CK163</f>
        <v>12250.72072709386</v>
      </c>
      <c r="CM53" s="323">
        <f>'(5) Middle (M) details'!CL163</f>
        <v>23398.494907666358</v>
      </c>
      <c r="CN53" s="323">
        <f>'(5) Middle (M) details'!CM163</f>
        <v>1783.0239279171442</v>
      </c>
      <c r="CO53" s="323">
        <f>'(5) Middle (M) details'!CN163</f>
        <v>1346.8935034171895</v>
      </c>
      <c r="CP53" s="323">
        <f>'(5) Middle (M) details'!CO163</f>
        <v>3412.4060066519055</v>
      </c>
      <c r="CQ53" s="323">
        <f>'(5) Middle (M) details'!CP163</f>
        <v>14694.84729879993</v>
      </c>
      <c r="CR53" s="323">
        <f>'(5) Middle (M) details'!CQ163</f>
        <v>17370.499077546923</v>
      </c>
      <c r="CS53" s="323">
        <f>'(5) Middle (M) details'!CR163</f>
        <v>13693.555618773267</v>
      </c>
      <c r="CT53" s="323">
        <f>'(5) Middle (M) details'!CS163</f>
        <v>14762.251507411424</v>
      </c>
      <c r="CU53" s="323">
        <f>'(5) Middle (M) details'!CT163</f>
        <v>34873.444263166042</v>
      </c>
      <c r="CV53" s="323">
        <f>'(5) Middle (M) details'!CU163</f>
        <v>13891.429901164167</v>
      </c>
      <c r="CW53" s="323">
        <f>'(5) Middle (M) details'!CV163</f>
        <v>53618.775854892679</v>
      </c>
      <c r="CX53" s="323">
        <f>'(5) Middle (M) details'!CW163</f>
        <v>55255.635177483557</v>
      </c>
      <c r="CY53" s="323">
        <f>'(5) Middle (M) details'!CX163</f>
        <v>45416.43191058666</v>
      </c>
      <c r="CZ53" s="323">
        <f>'(5) Middle (M) details'!CY163</f>
        <v>0</v>
      </c>
      <c r="DA53" s="323">
        <f>'(5) Middle (M) details'!CZ163</f>
        <v>46638.73542258508</v>
      </c>
      <c r="DB53" s="323">
        <f>'(5) Middle (M) details'!DA163</f>
        <v>20024.717000042976</v>
      </c>
      <c r="DC53" s="323">
        <f>'(5) Middle (M) details'!DB163</f>
        <v>32445.928284095407</v>
      </c>
      <c r="DD53" s="323">
        <f>'(5) Middle (M) details'!DC163</f>
        <v>61443.19409496116</v>
      </c>
      <c r="DE53" s="323">
        <f>'(5) Middle (M) details'!DD163</f>
        <v>52416.684073130273</v>
      </c>
      <c r="DF53" s="324">
        <f>'(5) Middle (M) details'!DE163</f>
        <v>1000767.6023693769</v>
      </c>
      <c r="DG53" s="313"/>
      <c r="DH53" s="337">
        <f>'(5) Middle (M) details'!DG163</f>
        <v>21174.426000000003</v>
      </c>
      <c r="DI53" s="337">
        <f>'(5) Middle (M) details'!DH163</f>
        <v>28935.463356542063</v>
      </c>
      <c r="DJ53" s="337">
        <f>'(5) Middle (M) details'!DI163</f>
        <v>56584.492672295048</v>
      </c>
      <c r="DK53" s="337">
        <f>'(5) Middle (M) details'!DJ163</f>
        <v>38232.039601237564</v>
      </c>
      <c r="DL53" s="337">
        <f>'(5) Middle (M) details'!DK163</f>
        <v>57998.415135989206</v>
      </c>
      <c r="DM53" s="337">
        <f>'(5) Middle (M) details'!DL163</f>
        <v>23097.583122744607</v>
      </c>
      <c r="DN53" s="337">
        <f>'(5) Middle (M) details'!DM163</f>
        <v>26160.651355277627</v>
      </c>
      <c r="DO53" s="337">
        <f>'(5) Middle (M) details'!DN163</f>
        <v>27200.471258416645</v>
      </c>
      <c r="DP53" s="337">
        <f>'(5) Middle (M) details'!DO163</f>
        <v>35927.785907250705</v>
      </c>
      <c r="DQ53" s="337">
        <f>'(5) Middle (M) details'!DP163</f>
        <v>26882.658190118804</v>
      </c>
      <c r="DR53" s="337">
        <f>'(5) Middle (M) details'!DQ163</f>
        <v>72894.818599224018</v>
      </c>
      <c r="DS53" s="337">
        <f>'(5) Middle (M) details'!DR163</f>
        <v>52165.819050946076</v>
      </c>
      <c r="DT53" s="337">
        <f>'(5) Middle (M) details'!DS163</f>
        <v>31608.066414697034</v>
      </c>
      <c r="DU53" s="337">
        <f>'(5) Middle (M) details'!DT163</f>
        <v>47575.089768505473</v>
      </c>
      <c r="DV53" s="337">
        <f>'(5) Middle (M) details'!DU163</f>
        <v>29396.516538122934</v>
      </c>
      <c r="DW53" s="337">
        <f>'(5) Middle (M) details'!DV163</f>
        <v>23426.389074055904</v>
      </c>
      <c r="DX53" s="337">
        <f>'(5) Middle (M) details'!DW163</f>
        <v>26227.340080803431</v>
      </c>
      <c r="DY53" s="337">
        <f>'(5) Middle (M) details'!DX163</f>
        <v>80775.541295913368</v>
      </c>
      <c r="DZ53" s="337">
        <f>'(5) Middle (M) details'!DY163</f>
        <v>29800.195588987528</v>
      </c>
      <c r="EA53" s="337">
        <f>'(5) Middle (M) details'!DZ163</f>
        <v>25554.494188520915</v>
      </c>
      <c r="EB53" s="337">
        <f>'(5) Middle (M) details'!EA163</f>
        <v>35397.643118291293</v>
      </c>
      <c r="EC53" s="337">
        <f>'(5) Middle (M) details'!EB163</f>
        <v>29182.378767444818</v>
      </c>
      <c r="ED53" s="337">
        <f>'(5) Middle (M) details'!EC163</f>
        <v>43459.279207950829</v>
      </c>
      <c r="EE53" s="337">
        <f>'(5) Middle (M) details'!ED163</f>
        <v>37789.973929747393</v>
      </c>
      <c r="EF53" s="337">
        <f>'(5) Middle (M) details'!EE163</f>
        <v>51857.72096139635</v>
      </c>
      <c r="EG53" s="337">
        <f>'(5) Middle (M) details'!EF163</f>
        <v>46093.212363549799</v>
      </c>
      <c r="EH53" s="337">
        <f>'(5) Middle (M) details'!EG163</f>
        <v>37667.232005841164</v>
      </c>
      <c r="EI53" s="337">
        <f>'(5) Middle (M) details'!EH163</f>
        <v>57314.254354135061</v>
      </c>
      <c r="EJ53" s="337">
        <f>'(5) Middle (M) details'!EI163</f>
        <v>39751.877118736214</v>
      </c>
      <c r="EK53" s="337">
        <f>'(5) Middle (M) details'!EJ163</f>
        <v>33789.362815486224</v>
      </c>
      <c r="EL53" s="337">
        <f>'(5) Middle (M) details'!EK163</f>
        <v>30359.751131561134</v>
      </c>
      <c r="EM53" s="337">
        <f>'(5) Middle (M) details'!EL163</f>
        <v>35055.603318806905</v>
      </c>
      <c r="EN53" s="337">
        <f>'(5) Middle (M) details'!EM163</f>
        <v>29293.228544919173</v>
      </c>
      <c r="EO53" s="337">
        <f>'(5) Middle (M) details'!EN163</f>
        <v>21574.808395933091</v>
      </c>
      <c r="EP53" s="337">
        <f>'(5) Middle (M) details'!EO163</f>
        <v>25407.35988408632</v>
      </c>
      <c r="EQ53" s="337">
        <f>'(5) Middle (M) details'!EP163</f>
        <v>26266.971185392878</v>
      </c>
      <c r="ER53" s="337">
        <f>'(5) Middle (M) details'!EQ163</f>
        <v>41704.807281639725</v>
      </c>
      <c r="ES53" s="337">
        <f>'(5) Middle (M) details'!ER163</f>
        <v>21255.851345478266</v>
      </c>
      <c r="ET53" s="337">
        <f>'(5) Middle (M) details'!ES163</f>
        <v>22429.842200741001</v>
      </c>
      <c r="EU53" s="337">
        <f>'(5) Middle (M) details'!ET163</f>
        <v>31247.362776555987</v>
      </c>
      <c r="EV53" s="337">
        <f>'(5) Middle (M) details'!EU163</f>
        <v>30065.690772794525</v>
      </c>
      <c r="EW53" s="337">
        <f>'(5) Middle (M) details'!EV163</f>
        <v>31646.291412999723</v>
      </c>
      <c r="EX53" s="337">
        <f>'(5) Middle (M) details'!EW163</f>
        <v>27500.267234736119</v>
      </c>
      <c r="EY53" s="337">
        <f>'(5) Middle (M) details'!EX163</f>
        <v>25705.156629594348</v>
      </c>
      <c r="EZ53" s="337">
        <f>'(5) Middle (M) details'!EY163</f>
        <v>0</v>
      </c>
      <c r="FA53" s="337">
        <f>'(5) Middle (M) details'!EZ163</f>
        <v>55986.060249062728</v>
      </c>
      <c r="FB53" s="337">
        <f>'(5) Middle (M) details'!FA163</f>
        <v>32277.226729573616</v>
      </c>
      <c r="FC53" s="337">
        <f>'(5) Middle (M) details'!FB163</f>
        <v>46931.770326939077</v>
      </c>
      <c r="FD53" s="337">
        <f>'(5) Middle (M) details'!FC163</f>
        <v>88003.681846745269</v>
      </c>
      <c r="FE53" s="337">
        <f>'(5) Middle (M) details'!FD163</f>
        <v>58243.71353341543</v>
      </c>
      <c r="FF53" s="338">
        <f>'(5) Middle (M) details'!FE163</f>
        <v>36109.458731942163</v>
      </c>
    </row>
    <row r="54" spans="1:162">
      <c r="A54" s="196"/>
      <c r="B54" s="1" t="str">
        <f>'(5) Middle (M) details'!A164</f>
        <v>Estim. full income</v>
      </c>
      <c r="C54" s="1" t="str">
        <f>'(5) Middle (M) details'!B164</f>
        <v>5k-10k</v>
      </c>
      <c r="D54" s="1" t="str">
        <f>'(5) Middle (M) details'!C164</f>
        <v>Free professions</v>
      </c>
      <c r="E54" s="1">
        <f>'(5) Middle (M) details'!D164</f>
        <v>4</v>
      </c>
      <c r="F54" s="1">
        <f>'(5) Middle (M) details'!E164</f>
        <v>3</v>
      </c>
      <c r="G54" s="196" t="str">
        <f>'(5) Middle (M) details'!F164</f>
        <v>Merchants &amp;c</v>
      </c>
      <c r="H54" s="323">
        <f>'(5) Middle (M) details'!G164</f>
        <v>0.88334211729198653</v>
      </c>
      <c r="I54" s="323">
        <f>'(5) Middle (M) details'!H164</f>
        <v>2.6915958699495168</v>
      </c>
      <c r="J54" s="323">
        <f>'(5) Middle (M) details'!I164</f>
        <v>3.9704361880280614</v>
      </c>
      <c r="K54" s="323">
        <f>'(5) Middle (M) details'!J164</f>
        <v>1.340678140645102</v>
      </c>
      <c r="L54" s="323">
        <f>'(5) Middle (M) details'!K164</f>
        <v>1.1255559960760309</v>
      </c>
      <c r="M54" s="323">
        <f>'(5) Middle (M) details'!L164</f>
        <v>7.4131397850354128</v>
      </c>
      <c r="N54" s="323">
        <f>'(5) Middle (M) details'!M164</f>
        <v>4.9958079765518839</v>
      </c>
      <c r="O54" s="323">
        <f>'(5) Middle (M) details'!N164</f>
        <v>4.4676757650098908</v>
      </c>
      <c r="P54" s="323">
        <f>'(5) Middle (M) details'!O164</f>
        <v>0.80587659416177038</v>
      </c>
      <c r="Q54" s="323">
        <f>'(5) Middle (M) details'!P164</f>
        <v>9.0796484713929164</v>
      </c>
      <c r="R54" s="323">
        <f>'(5) Middle (M) details'!Q164</f>
        <v>5.0258003410581438</v>
      </c>
      <c r="S54" s="323">
        <f>'(5) Middle (M) details'!R164</f>
        <v>2.6582503399980917</v>
      </c>
      <c r="T54" s="323">
        <f>'(5) Middle (M) details'!S164</f>
        <v>5.0976447878790623</v>
      </c>
      <c r="U54" s="323">
        <f>'(5) Middle (M) details'!T164</f>
        <v>2.2041844790388456</v>
      </c>
      <c r="V54" s="323">
        <f>'(5) Middle (M) details'!U164</f>
        <v>2.8907078629977123</v>
      </c>
      <c r="W54" s="323">
        <f>'(5) Middle (M) details'!V164</f>
        <v>15.493754298467968</v>
      </c>
      <c r="X54" s="323">
        <f>'(5) Middle (M) details'!W164</f>
        <v>3.8953078731603261</v>
      </c>
      <c r="Y54" s="323">
        <f>'(5) Middle (M) details'!X164</f>
        <v>2.6955690202415847</v>
      </c>
      <c r="Z54" s="323">
        <f>'(5) Middle (M) details'!Y164</f>
        <v>4.7368286691934118</v>
      </c>
      <c r="AA54" s="323">
        <f>'(5) Middle (M) details'!Z164</f>
        <v>3.3149122303031988</v>
      </c>
      <c r="AB54" s="323">
        <f>'(5) Middle (M) details'!AA164</f>
        <v>3.9375841156731126</v>
      </c>
      <c r="AC54" s="323">
        <f>'(5) Middle (M) details'!AB164</f>
        <v>3.268239552191027</v>
      </c>
      <c r="AD54" s="323">
        <f>'(5) Middle (M) details'!AC164</f>
        <v>2.8129098444453353</v>
      </c>
      <c r="AE54" s="323">
        <f>'(5) Middle (M) details'!AD164</f>
        <v>2.3547945007596378</v>
      </c>
      <c r="AF54" s="323">
        <f>'(5) Middle (M) details'!AE164</f>
        <v>3.6006112482292503</v>
      </c>
      <c r="AG54" s="323">
        <f>'(5) Middle (M) details'!AF164</f>
        <v>3.9930457490500144</v>
      </c>
      <c r="AH54" s="323">
        <f>'(5) Middle (M) details'!AG164</f>
        <v>3.3539061820329112</v>
      </c>
      <c r="AI54" s="323">
        <f>'(5) Middle (M) details'!AH164</f>
        <v>3.4065280256581438</v>
      </c>
      <c r="AJ54" s="323">
        <f>'(5) Middle (M) details'!AI164</f>
        <v>3.4107306727384317</v>
      </c>
      <c r="AK54" s="323">
        <f>'(5) Middle (M) details'!AJ164</f>
        <v>5.3395049422096905</v>
      </c>
      <c r="AL54" s="323">
        <f>'(5) Middle (M) details'!AK164</f>
        <v>3.6442763014466526</v>
      </c>
      <c r="AM54" s="323">
        <f>'(5) Middle (M) details'!AL164</f>
        <v>6.0280707541408214</v>
      </c>
      <c r="AN54" s="323">
        <f>'(5) Middle (M) details'!AM164</f>
        <v>0.54971526352272682</v>
      </c>
      <c r="AO54" s="323">
        <f>'(5) Middle (M) details'!AN164</f>
        <v>0.56381181837190564</v>
      </c>
      <c r="AP54" s="323">
        <f>'(5) Middle (M) details'!AO164</f>
        <v>1.2129671043419898</v>
      </c>
      <c r="AQ54" s="323">
        <f>'(5) Middle (M) details'!AP164</f>
        <v>5.0524607017153453</v>
      </c>
      <c r="AR54" s="323">
        <f>'(5) Middle (M) details'!AQ164</f>
        <v>3.7616123900219987</v>
      </c>
      <c r="AS54" s="323">
        <f>'(5) Middle (M) details'!AR164</f>
        <v>5.8181590646264203</v>
      </c>
      <c r="AT54" s="323">
        <f>'(5) Middle (M) details'!AS164</f>
        <v>5.9439376671987887</v>
      </c>
      <c r="AU54" s="323">
        <f>'(5) Middle (M) details'!AT164</f>
        <v>10.07927599374937</v>
      </c>
      <c r="AV54" s="323">
        <f>'(5) Middle (M) details'!AU164</f>
        <v>4.1727621441650316</v>
      </c>
      <c r="AW54" s="323">
        <f>'(5) Middle (M) details'!AV164</f>
        <v>15.30177938134579</v>
      </c>
      <c r="AX54" s="323">
        <f>'(5) Middle (M) details'!AW164</f>
        <v>18.146276577498753</v>
      </c>
      <c r="AY54" s="323">
        <f>'(5) Middle (M) details'!AX164</f>
        <v>15.956609664080407</v>
      </c>
      <c r="AZ54" s="323">
        <f>'(5) Middle (M) details'!AY164</f>
        <v>0</v>
      </c>
      <c r="BA54" s="323">
        <f>'(5) Middle (M) details'!AZ164</f>
        <v>7.5234098883082776</v>
      </c>
      <c r="BB54" s="323">
        <f>'(5) Middle (M) details'!BA164</f>
        <v>5.6029666650678562</v>
      </c>
      <c r="BC54" s="323">
        <f>'(5) Middle (M) details'!BB164</f>
        <v>6.2436871180104943</v>
      </c>
      <c r="BD54" s="323">
        <f>'(5) Middle (M) details'!BC164</f>
        <v>6.3055185308777046</v>
      </c>
      <c r="BE54" s="323">
        <f>'(5) Middle (M) details'!BD164</f>
        <v>8.1277128348601391</v>
      </c>
      <c r="BF54" s="324">
        <f>'(5) Middle (M) details'!BE164</f>
        <v>250.29958150281897</v>
      </c>
      <c r="BH54" s="323">
        <f>'(5) Middle (M) details'!BG164</f>
        <v>9361.5509184741259</v>
      </c>
      <c r="BI54" s="323">
        <f>'(5) Middle (M) details'!BH164</f>
        <v>38659.931415881627</v>
      </c>
      <c r="BJ54" s="323">
        <f>'(5) Middle (M) details'!BI164</f>
        <v>111141.83274883161</v>
      </c>
      <c r="BK54" s="323">
        <f>'(5) Middle (M) details'!BJ164</f>
        <v>25469.855203792864</v>
      </c>
      <c r="BL54" s="323">
        <f>'(5) Middle (M) details'!BK164</f>
        <v>32272.005056802773</v>
      </c>
      <c r="BM54" s="323">
        <f>'(5) Middle (M) details'!BL164</f>
        <v>87982.689422818861</v>
      </c>
      <c r="BN54" s="323">
        <f>'(5) Middle (M) details'!BM164</f>
        <v>65033.719271616952</v>
      </c>
      <c r="BO54" s="323">
        <f>'(5) Middle (M) details'!BN164</f>
        <v>60285.251017552262</v>
      </c>
      <c r="BP54" s="323">
        <f>'(5) Middle (M) details'!BO164</f>
        <v>14498.052553103986</v>
      </c>
      <c r="BQ54" s="323">
        <f>'(5) Middle (M) details'!BP164</f>
        <v>122103.01678526965</v>
      </c>
      <c r="BR54" s="323">
        <f>'(5) Middle (M) details'!BQ164</f>
        <v>180876.32483476886</v>
      </c>
      <c r="BS54" s="323">
        <f>'(5) Middle (M) details'!BR164</f>
        <v>68636.147940937924</v>
      </c>
      <c r="BT54" s="323">
        <f>'(5) Middle (M) details'!BS164</f>
        <v>80045.089372426082</v>
      </c>
      <c r="BU54" s="323">
        <f>'(5) Middle (M) details'!BT164</f>
        <v>51887.740226027534</v>
      </c>
      <c r="BV54" s="323">
        <f>'(5) Middle (M) details'!BU164</f>
        <v>42201.0488661708</v>
      </c>
      <c r="BW54" s="323">
        <f>'(5) Middle (M) details'!BV164</f>
        <v>183626.50263572016</v>
      </c>
      <c r="BX54" s="323">
        <f>'(5) Middle (M) details'!BW164</f>
        <v>50699.733483307944</v>
      </c>
      <c r="BY54" s="323">
        <f>'(5) Middle (M) details'!BX164</f>
        <v>107372.29266843291</v>
      </c>
      <c r="BZ54" s="323">
        <f>'(5) Middle (M) details'!BY164</f>
        <v>70334.587819692388</v>
      </c>
      <c r="CA54" s="323">
        <f>'(5) Middle (M) details'!BZ164</f>
        <v>42173.177472800671</v>
      </c>
      <c r="CB54" s="323">
        <f>'(5) Middle (M) details'!CA164</f>
        <v>68909.661295956408</v>
      </c>
      <c r="CC54" s="323">
        <f>'(5) Middle (M) details'!CB164</f>
        <v>47254.945819344313</v>
      </c>
      <c r="CD54" s="323">
        <f>'(5) Middle (M) details'!CC164</f>
        <v>60832.304672838916</v>
      </c>
      <c r="CE54" s="323">
        <f>'(5) Middle (M) details'!CD164</f>
        <v>43949.615923115998</v>
      </c>
      <c r="CF54" s="323">
        <f>'(5) Middle (M) details'!CE164</f>
        <v>92164.399577907214</v>
      </c>
      <c r="CG54" s="323">
        <f>'(5) Middle (M) details'!CF164</f>
        <v>91109.580861194729</v>
      </c>
      <c r="CH54" s="323">
        <f>'(5) Middle (M) details'!CG164</f>
        <v>62512.933258098201</v>
      </c>
      <c r="CI54" s="323">
        <f>'(5) Middle (M) details'!CH164</f>
        <v>96292.308445990479</v>
      </c>
      <c r="CJ54" s="323">
        <f>'(5) Middle (M) details'!CI164</f>
        <v>67656.768313594715</v>
      </c>
      <c r="CK54" s="323">
        <f>'(5) Middle (M) details'!CJ164</f>
        <v>89429.546352854857</v>
      </c>
      <c r="CL54" s="323">
        <f>'(5) Middle (M) details'!CK164</f>
        <v>55181.768869847852</v>
      </c>
      <c r="CM54" s="323">
        <f>'(5) Middle (M) details'!CL164</f>
        <v>104444.60235280423</v>
      </c>
      <c r="CN54" s="323">
        <f>'(5) Middle (M) details'!CM164</f>
        <v>8055.8250404836754</v>
      </c>
      <c r="CO54" s="323">
        <f>'(5) Middle (M) details'!CN164</f>
        <v>6154.4840534068362</v>
      </c>
      <c r="CP54" s="323">
        <f>'(5) Middle (M) details'!CO164</f>
        <v>15469.891332887457</v>
      </c>
      <c r="CQ54" s="323">
        <f>'(5) Middle (M) details'!CP164</f>
        <v>66359.615437698245</v>
      </c>
      <c r="CR54" s="323">
        <f>'(5) Middle (M) details'!CQ164</f>
        <v>77605.785726909147</v>
      </c>
      <c r="CS54" s="323">
        <f>'(5) Middle (M) details'!CR164</f>
        <v>61821.816859567356</v>
      </c>
      <c r="CT54" s="323">
        <f>'(5) Middle (M) details'!CS164</f>
        <v>67144.675453548509</v>
      </c>
      <c r="CU54" s="323">
        <f>'(5) Middle (M) details'!CT164</f>
        <v>156068.20157695984</v>
      </c>
      <c r="CV54" s="323">
        <f>'(5) Middle (M) details'!CU164</f>
        <v>62303.146592802579</v>
      </c>
      <c r="CW54" s="323">
        <f>'(5) Middle (M) details'!CV164</f>
        <v>240179.45043591474</v>
      </c>
      <c r="CX54" s="323">
        <f>'(5) Middle (M) details'!CW164</f>
        <v>247303.26681290037</v>
      </c>
      <c r="CY54" s="323">
        <f>'(5) Middle (M) details'!CX164</f>
        <v>202693.00651889364</v>
      </c>
      <c r="CZ54" s="323">
        <f>'(5) Middle (M) details'!CY164</f>
        <v>0</v>
      </c>
      <c r="DA54" s="323">
        <f>'(5) Middle (M) details'!CZ164</f>
        <v>208567.8738480575</v>
      </c>
      <c r="DB54" s="323">
        <f>'(5) Middle (M) details'!DA164</f>
        <v>90625.202148207158</v>
      </c>
      <c r="DC54" s="323">
        <f>'(5) Middle (M) details'!DB164</f>
        <v>146201.35573351441</v>
      </c>
      <c r="DD54" s="323">
        <f>'(5) Middle (M) details'!DC164</f>
        <v>274710.72727767617</v>
      </c>
      <c r="DE54" s="323">
        <f>'(5) Middle (M) details'!DD164</f>
        <v>235023.36216109031</v>
      </c>
      <c r="DF54" s="324">
        <f>'(5) Middle (M) details'!DE164</f>
        <v>4490686.6724684965</v>
      </c>
      <c r="DG54" s="313"/>
      <c r="DH54" s="337">
        <f>'(5) Middle (M) details'!DG164</f>
        <v>10597.87678546713</v>
      </c>
      <c r="DI54" s="337">
        <f>'(5) Middle (M) details'!DH164</f>
        <v>14363.200600618668</v>
      </c>
      <c r="DJ54" s="337">
        <f>'(5) Middle (M) details'!DI164</f>
        <v>27992.348317787928</v>
      </c>
      <c r="DK54" s="337">
        <f>'(5) Middle (M) details'!DJ164</f>
        <v>18997.740346193295</v>
      </c>
      <c r="DL54" s="337">
        <f>'(5) Middle (M) details'!DK164</f>
        <v>28672.056449711108</v>
      </c>
      <c r="DM54" s="337">
        <f>'(5) Middle (M) details'!DL164</f>
        <v>11868.478401071803</v>
      </c>
      <c r="DN54" s="337">
        <f>'(5) Middle (M) details'!DM164</f>
        <v>13017.657919771238</v>
      </c>
      <c r="DO54" s="337">
        <f>'(5) Middle (M) details'!DN164</f>
        <v>13493.64953690161</v>
      </c>
      <c r="DP54" s="337">
        <f>'(5) Middle (M) details'!DO164</f>
        <v>17990.41274822491</v>
      </c>
      <c r="DQ54" s="337">
        <f>'(5) Middle (M) details'!DP164</f>
        <v>13447.989442540358</v>
      </c>
      <c r="DR54" s="337">
        <f>'(5) Middle (M) details'!DQ164</f>
        <v>35989.556401018257</v>
      </c>
      <c r="DS54" s="337">
        <f>'(5) Middle (M) details'!DR164</f>
        <v>25820.046708237118</v>
      </c>
      <c r="DT54" s="337">
        <f>'(5) Middle (M) details'!DS164</f>
        <v>15702.367015205433</v>
      </c>
      <c r="DU54" s="337">
        <f>'(5) Middle (M) details'!DT164</f>
        <v>23540.561472719219</v>
      </c>
      <c r="DV54" s="337">
        <f>'(5) Middle (M) details'!DU164</f>
        <v>14598.863277179316</v>
      </c>
      <c r="DW54" s="337">
        <f>'(5) Middle (M) details'!DV164</f>
        <v>11851.64674089851</v>
      </c>
      <c r="DX54" s="337">
        <f>'(5) Middle (M) details'!DW164</f>
        <v>13015.590842675661</v>
      </c>
      <c r="DY54" s="337">
        <f>'(5) Middle (M) details'!DX164</f>
        <v>39832.885695803809</v>
      </c>
      <c r="DZ54" s="337">
        <f>'(5) Middle (M) details'!DY164</f>
        <v>14848.455101853826</v>
      </c>
      <c r="EA54" s="337">
        <f>'(5) Middle (M) details'!DZ164</f>
        <v>12722.260664181536</v>
      </c>
      <c r="EB54" s="337">
        <f>'(5) Middle (M) details'!EA164</f>
        <v>17500.492502920566</v>
      </c>
      <c r="EC54" s="337">
        <f>'(5) Middle (M) details'!EB164</f>
        <v>14458.837874250867</v>
      </c>
      <c r="ED54" s="337">
        <f>'(5) Middle (M) details'!EC164</f>
        <v>21626.112473161811</v>
      </c>
      <c r="EE54" s="337">
        <f>'(5) Middle (M) details'!ED164</f>
        <v>18663.885918256648</v>
      </c>
      <c r="EF54" s="337">
        <f>'(5) Middle (M) details'!EE164</f>
        <v>25596.875981330359</v>
      </c>
      <c r="EG54" s="337">
        <f>'(5) Middle (M) details'!EF164</f>
        <v>22817.064112744167</v>
      </c>
      <c r="EH54" s="337">
        <f>'(5) Middle (M) details'!EG164</f>
        <v>18638.843743746907</v>
      </c>
      <c r="EI54" s="337">
        <f>'(5) Middle (M) details'!EH164</f>
        <v>28266.994347532698</v>
      </c>
      <c r="EJ54" s="337">
        <f>'(5) Middle (M) details'!EI164</f>
        <v>19836.444095210241</v>
      </c>
      <c r="EK54" s="337">
        <f>'(5) Middle (M) details'!EJ164</f>
        <v>16748.658784056766</v>
      </c>
      <c r="EL54" s="337">
        <f>'(5) Middle (M) details'!EK164</f>
        <v>15142.037624299393</v>
      </c>
      <c r="EM54" s="337">
        <f>'(5) Middle (M) details'!EL164</f>
        <v>17326.372999364485</v>
      </c>
      <c r="EN54" s="337">
        <f>'(5) Middle (M) details'!EM164</f>
        <v>14654.541314461108</v>
      </c>
      <c r="EO54" s="337">
        <f>'(5) Middle (M) details'!EN164</f>
        <v>10915.847899710345</v>
      </c>
      <c r="EP54" s="337">
        <f>'(5) Middle (M) details'!EO164</f>
        <v>12753.759996879355</v>
      </c>
      <c r="EQ54" s="337">
        <f>'(5) Middle (M) details'!EP164</f>
        <v>13134.118077389241</v>
      </c>
      <c r="ER54" s="337">
        <f>'(5) Middle (M) details'!EQ164</f>
        <v>20630.989501407745</v>
      </c>
      <c r="ES54" s="337">
        <f>'(5) Middle (M) details'!ER164</f>
        <v>10625.666327246914</v>
      </c>
      <c r="ET54" s="337">
        <f>'(5) Middle (M) details'!ES164</f>
        <v>11296.329001577824</v>
      </c>
      <c r="EU54" s="337">
        <f>'(5) Middle (M) details'!ET164</f>
        <v>15484.06866462879</v>
      </c>
      <c r="EV54" s="337">
        <f>'(5) Middle (M) details'!EU164</f>
        <v>14930.912532343589</v>
      </c>
      <c r="EW54" s="337">
        <f>'(5) Middle (M) details'!EV164</f>
        <v>15696.177839860542</v>
      </c>
      <c r="EX54" s="337">
        <f>'(5) Middle (M) details'!EW164</f>
        <v>13628.32015464564</v>
      </c>
      <c r="EY54" s="337">
        <f>'(5) Middle (M) details'!EX164</f>
        <v>12702.76147540111</v>
      </c>
      <c r="EZ54" s="337">
        <f>'(5) Middle (M) details'!EY164</f>
        <v>0</v>
      </c>
      <c r="FA54" s="337">
        <f>'(5) Middle (M) details'!EZ164</f>
        <v>27722.519036505175</v>
      </c>
      <c r="FB54" s="337">
        <f>'(5) Middle (M) details'!FA164</f>
        <v>16174.503181183858</v>
      </c>
      <c r="FC54" s="337">
        <f>'(5) Middle (M) details'!FB164</f>
        <v>23415.868375560181</v>
      </c>
      <c r="FD54" s="337">
        <f>'(5) Middle (M) details'!FC164</f>
        <v>43566.714764604374</v>
      </c>
      <c r="FE54" s="337">
        <f>'(5) Middle (M) details'!FD164</f>
        <v>28916.297479539895</v>
      </c>
      <c r="FF54" s="338">
        <f>'(5) Middle (M) details'!FE164</f>
        <v>17941.247226647563</v>
      </c>
    </row>
    <row r="55" spans="1:162">
      <c r="A55" s="196"/>
      <c r="B55" s="1" t="str">
        <f>'(5) Middle (M) details'!A165</f>
        <v>Estim. full income</v>
      </c>
      <c r="C55" s="1" t="str">
        <f>'(5) Middle (M) details'!B165</f>
        <v>2k-5k</v>
      </c>
      <c r="D55" s="1" t="str">
        <f>'(5) Middle (M) details'!C165</f>
        <v>Free professions</v>
      </c>
      <c r="E55" s="1">
        <f>'(5) Middle (M) details'!D165</f>
        <v>4</v>
      </c>
      <c r="F55" s="1">
        <f>'(5) Middle (M) details'!E165</f>
        <v>3</v>
      </c>
      <c r="G55" s="196" t="str">
        <f>'(5) Middle (M) details'!F165</f>
        <v>Merchants &amp;c</v>
      </c>
      <c r="H55" s="323">
        <f>'(5) Middle (M) details'!G165</f>
        <v>3.442436192387889</v>
      </c>
      <c r="I55" s="323">
        <f>'(5) Middle (M) details'!H165</f>
        <v>10.48930743436209</v>
      </c>
      <c r="J55" s="323">
        <f>'(5) Middle (M) details'!I165</f>
        <v>15.473023379815242</v>
      </c>
      <c r="K55" s="323">
        <f>'(5) Middle (M) details'!J165</f>
        <v>5.2247015775139998</v>
      </c>
      <c r="L55" s="323">
        <f>'(5) Middle (M) details'!K165</f>
        <v>4.386357925884532</v>
      </c>
      <c r="M55" s="323">
        <f>'(5) Middle (M) details'!L165</f>
        <v>28.889441809329181</v>
      </c>
      <c r="N55" s="323">
        <f>'(5) Middle (M) details'!M165</f>
        <v>19.468957555680138</v>
      </c>
      <c r="O55" s="323">
        <f>'(5) Middle (M) details'!N165</f>
        <v>17.410795260700304</v>
      </c>
      <c r="P55" s="323">
        <f>'(5) Middle (M) details'!O165</f>
        <v>3.1405484919539579</v>
      </c>
      <c r="Q55" s="323">
        <f>'(5) Middle (M) details'!P165</f>
        <v>35.383924189987106</v>
      </c>
      <c r="R55" s="323">
        <f>'(5) Middle (M) details'!Q165</f>
        <v>19.585839564417764</v>
      </c>
      <c r="S55" s="323">
        <f>'(5) Middle (M) details'!R165</f>
        <v>10.359357942639623</v>
      </c>
      <c r="T55" s="323">
        <f>'(5) Middle (M) details'!S165</f>
        <v>19.865821599822819</v>
      </c>
      <c r="U55" s="323">
        <f>'(5) Middle (M) details'!T165</f>
        <v>8.5898365727249129</v>
      </c>
      <c r="V55" s="323">
        <f>'(5) Middle (M) details'!U165</f>
        <v>11.265258583741085</v>
      </c>
      <c r="W55" s="323">
        <f>'(5) Middle (M) details'!V165</f>
        <v>60.380071898441336</v>
      </c>
      <c r="X55" s="323">
        <f>'(5) Middle (M) details'!W165</f>
        <v>15.180243917463036</v>
      </c>
      <c r="Y55" s="323">
        <f>'(5) Middle (M) details'!X165</f>
        <v>10.504791034764997</v>
      </c>
      <c r="Z55" s="323">
        <f>'(5) Middle (M) details'!Y165</f>
        <v>18.459699960827269</v>
      </c>
      <c r="AA55" s="323">
        <f>'(5) Middle (M) details'!Z165</f>
        <v>12.918407956328643</v>
      </c>
      <c r="AB55" s="323">
        <f>'(5) Middle (M) details'!AA165</f>
        <v>15.344996921373159</v>
      </c>
      <c r="AC55" s="323">
        <f>'(5) Middle (M) details'!AB165</f>
        <v>12.736521784273855</v>
      </c>
      <c r="AD55" s="323">
        <f>'(5) Middle (M) details'!AC165</f>
        <v>10.96207512908844</v>
      </c>
      <c r="AE55" s="323">
        <f>'(5) Middle (M) details'!AD165</f>
        <v>9.1767726867838828</v>
      </c>
      <c r="AF55" s="323">
        <f>'(5) Middle (M) details'!AE165</f>
        <v>14.031793835011049</v>
      </c>
      <c r="AG55" s="323">
        <f>'(5) Middle (M) details'!AF165</f>
        <v>15.56113416909197</v>
      </c>
      <c r="AH55" s="323">
        <f>'(5) Middle (M) details'!AG165</f>
        <v>13.070369679981198</v>
      </c>
      <c r="AI55" s="323">
        <f>'(5) Middle (M) details'!AH165</f>
        <v>13.275440099991293</v>
      </c>
      <c r="AJ55" s="323">
        <f>'(5) Middle (M) details'!AI165</f>
        <v>13.291818062877711</v>
      </c>
      <c r="AK55" s="323">
        <f>'(5) Middle (M) details'!AJ165</f>
        <v>20.808364848317179</v>
      </c>
      <c r="AL55" s="323">
        <f>'(5) Middle (M) details'!AK165</f>
        <v>14.201959115931807</v>
      </c>
      <c r="AM55" s="323">
        <f>'(5) Middle (M) details'!AL165</f>
        <v>23.491746321284083</v>
      </c>
      <c r="AN55" s="323">
        <f>'(5) Middle (M) details'!AM165</f>
        <v>2.1422727181400383</v>
      </c>
      <c r="AO55" s="323">
        <f>'(5) Middle (M) details'!AN165</f>
        <v>2.1972078215963964</v>
      </c>
      <c r="AP55" s="323">
        <f>'(5) Middle (M) details'!AO165</f>
        <v>4.7270041566268732</v>
      </c>
      <c r="AQ55" s="323">
        <f>'(5) Middle (M) details'!AP165</f>
        <v>19.689736558155392</v>
      </c>
      <c r="AR55" s="323">
        <f>'(5) Middle (M) details'!AQ165</f>
        <v>14.659224755232788</v>
      </c>
      <c r="AS55" s="323">
        <f>'(5) Middle (M) details'!AR165</f>
        <v>22.67370811950002</v>
      </c>
      <c r="AT55" s="323">
        <f>'(5) Middle (M) details'!AS165</f>
        <v>23.163874732465871</v>
      </c>
      <c r="AU55" s="323">
        <f>'(5) Middle (M) details'!AT165</f>
        <v>39.279531446229157</v>
      </c>
      <c r="AV55" s="323">
        <f>'(5) Middle (M) details'!AU165</f>
        <v>16.261499532407843</v>
      </c>
      <c r="AW55" s="323">
        <f>'(5) Middle (M) details'!AV165</f>
        <v>59.631934353774042</v>
      </c>
      <c r="AX55" s="323">
        <f>'(5) Middle (M) details'!AW165</f>
        <v>70.717107250546619</v>
      </c>
      <c r="AY55" s="323">
        <f>'(5) Middle (M) details'!AX165</f>
        <v>62.183846485019231</v>
      </c>
      <c r="AZ55" s="323">
        <f>'(5) Middle (M) details'!AY165</f>
        <v>0</v>
      </c>
      <c r="BA55" s="323">
        <f>'(5) Middle (M) details'!AZ165</f>
        <v>29.319170888260199</v>
      </c>
      <c r="BB55" s="323">
        <f>'(5) Middle (M) details'!BA165</f>
        <v>21.835090680043852</v>
      </c>
      <c r="BC55" s="323">
        <f>'(5) Middle (M) details'!BB165</f>
        <v>24.33201597459972</v>
      </c>
      <c r="BD55" s="323">
        <f>'(5) Middle (M) details'!BC165</f>
        <v>24.572976627685172</v>
      </c>
      <c r="BE55" s="323">
        <f>'(5) Middle (M) details'!BD165</f>
        <v>31.674175018204952</v>
      </c>
      <c r="BF55" s="324">
        <f>'(5) Middle (M) details'!BE165</f>
        <v>975.43219262127957</v>
      </c>
      <c r="BH55" s="323">
        <f>'(5) Middle (M) details'!BG165</f>
        <v>18795.91355752818</v>
      </c>
      <c r="BI55" s="323">
        <f>'(5) Middle (M) details'!BH165</f>
        <v>76408.003240641177</v>
      </c>
      <c r="BJ55" s="323">
        <f>'(5) Middle (M) details'!BI165</f>
        <v>218216.37306673129</v>
      </c>
      <c r="BK55" s="323">
        <f>'(5) Middle (M) details'!BJ165</f>
        <v>50440.382593320188</v>
      </c>
      <c r="BL55" s="323">
        <f>'(5) Middle (M) details'!BK165</f>
        <v>63277.891923190145</v>
      </c>
      <c r="BM55" s="323">
        <f>'(5) Middle (M) details'!BL165</f>
        <v>185287.30364556276</v>
      </c>
      <c r="BN55" s="323">
        <f>'(5) Middle (M) details'!BM165</f>
        <v>129140.13028061061</v>
      </c>
      <c r="BO55" s="323">
        <f>'(5) Middle (M) details'!BN165</f>
        <v>119006.7649228166</v>
      </c>
      <c r="BP55" s="323">
        <f>'(5) Middle (M) details'!BO165</f>
        <v>29134.5506383924</v>
      </c>
      <c r="BQ55" s="323">
        <f>'(5) Middle (M) details'!BP165</f>
        <v>244919.50403502744</v>
      </c>
      <c r="BR55" s="323">
        <f>'(5) Middle (M) details'!BQ165</f>
        <v>353758.07290291932</v>
      </c>
      <c r="BS55" s="323">
        <f>'(5) Middle (M) details'!BR165</f>
        <v>134899.0310266868</v>
      </c>
      <c r="BT55" s="323">
        <f>'(5) Middle (M) details'!BS165</f>
        <v>158445.57929050332</v>
      </c>
      <c r="BU55" s="323">
        <f>'(5) Middle (M) details'!BT165</f>
        <v>101920.185764473</v>
      </c>
      <c r="BV55" s="323">
        <f>'(5) Middle (M) details'!BU165</f>
        <v>83481.699211623069</v>
      </c>
      <c r="BW55" s="323">
        <f>'(5) Middle (M) details'!BV165</f>
        <v>376103.54406342888</v>
      </c>
      <c r="BX55" s="323">
        <f>'(5) Middle (M) details'!BW165</f>
        <v>100154.1385203188</v>
      </c>
      <c r="BY55" s="323">
        <f>'(5) Middle (M) details'!BX165</f>
        <v>209507.53197280967</v>
      </c>
      <c r="BZ55" s="323">
        <f>'(5) Middle (M) details'!BY165</f>
        <v>140022.07866739473</v>
      </c>
      <c r="CA55" s="323">
        <f>'(5) Middle (M) details'!BZ165</f>
        <v>83823.571696778497</v>
      </c>
      <c r="CB55" s="323">
        <f>'(5) Middle (M) details'!CA165</f>
        <v>135135.98642661428</v>
      </c>
      <c r="CC55" s="323">
        <f>'(5) Middle (M) details'!CB165</f>
        <v>93059.662650621525</v>
      </c>
      <c r="CD55" s="323">
        <f>'(5) Middle (M) details'!CC165</f>
        <v>120803.40937200736</v>
      </c>
      <c r="CE55" s="323">
        <f>'(5) Middle (M) details'!CD165</f>
        <v>86013.201600670931</v>
      </c>
      <c r="CF55" s="323">
        <f>'(5) Middle (M) details'!CE165</f>
        <v>180168.70740139962</v>
      </c>
      <c r="CG55" s="323">
        <f>'(5) Middle (M) details'!CF165</f>
        <v>179110.37774361539</v>
      </c>
      <c r="CH55" s="323">
        <f>'(5) Middle (M) details'!CG165</f>
        <v>122800.60352629639</v>
      </c>
      <c r="CI55" s="323">
        <f>'(5) Middle (M) details'!CH165</f>
        <v>187934.87665808728</v>
      </c>
      <c r="CJ55" s="323">
        <f>'(5) Middle (M) details'!CI165</f>
        <v>135071.98205456813</v>
      </c>
      <c r="CK55" s="323">
        <f>'(5) Middle (M) details'!CJ165</f>
        <v>176261.90797634405</v>
      </c>
      <c r="CL55" s="323">
        <f>'(5) Middle (M) details'!CK165</f>
        <v>110060.4158972873</v>
      </c>
      <c r="CM55" s="323">
        <f>'(5) Middle (M) details'!CL165</f>
        <v>204706.36128657969</v>
      </c>
      <c r="CN55" s="323">
        <f>'(5) Middle (M) details'!CM165</f>
        <v>16160.114426406246</v>
      </c>
      <c r="CO55" s="323">
        <f>'(5) Middle (M) details'!CN165</f>
        <v>12607.577172912373</v>
      </c>
      <c r="CP55" s="323">
        <f>'(5) Middle (M) details'!CO165</f>
        <v>31231.160739182495</v>
      </c>
      <c r="CQ55" s="323">
        <f>'(5) Middle (M) details'!CP165</f>
        <v>132994.64584106821</v>
      </c>
      <c r="CR55" s="323">
        <f>'(5) Middle (M) details'!CQ165</f>
        <v>152366.09935868188</v>
      </c>
      <c r="CS55" s="323">
        <f>'(5) Middle (M) details'!CR165</f>
        <v>123839.17326918678</v>
      </c>
      <c r="CT55" s="323">
        <f>'(5) Middle (M) details'!CS165</f>
        <v>136387.85264180883</v>
      </c>
      <c r="CU55" s="323">
        <f>'(5) Middle (M) details'!CT165</f>
        <v>307427.7873297779</v>
      </c>
      <c r="CV55" s="323">
        <f>'(5) Middle (M) details'!CU165</f>
        <v>123243.09251540882</v>
      </c>
      <c r="CW55" s="323">
        <f>'(5) Middle (M) details'!CV165</f>
        <v>473956.01263793872</v>
      </c>
      <c r="CX55" s="323">
        <f>'(5) Middle (M) details'!CW165</f>
        <v>487218.63024761825</v>
      </c>
      <c r="CY55" s="323">
        <f>'(5) Middle (M) details'!CX165</f>
        <v>397139.17380094645</v>
      </c>
      <c r="CZ55" s="323">
        <f>'(5) Middle (M) details'!CY165</f>
        <v>0</v>
      </c>
      <c r="DA55" s="323">
        <f>'(5) Middle (M) details'!CZ165</f>
        <v>410257.84044095327</v>
      </c>
      <c r="DB55" s="323">
        <f>'(5) Middle (M) details'!DA165</f>
        <v>182371.36745286229</v>
      </c>
      <c r="DC55" s="323">
        <f>'(5) Middle (M) details'!DB165</f>
        <v>291800.45684046956</v>
      </c>
      <c r="DD55" s="323">
        <f>'(5) Middle (M) details'!DC165</f>
        <v>540123.37875517702</v>
      </c>
      <c r="DE55" s="323">
        <f>'(5) Middle (M) details'!DD165</f>
        <v>464653.62480179413</v>
      </c>
      <c r="DF55" s="324">
        <f>'(5) Middle (M) details'!DE165</f>
        <v>8891647.7318870425</v>
      </c>
      <c r="DG55" s="313"/>
      <c r="DH55" s="337">
        <f>'(5) Middle (M) details'!DG165</f>
        <v>5460.0615689234191</v>
      </c>
      <c r="DI55" s="337">
        <f>'(5) Middle (M) details'!DH165</f>
        <v>7284.3706525690131</v>
      </c>
      <c r="DJ55" s="337">
        <f>'(5) Middle (M) details'!DI165</f>
        <v>14103.020961720858</v>
      </c>
      <c r="DK55" s="337">
        <f>'(5) Middle (M) details'!DJ165</f>
        <v>9654.2131344696936</v>
      </c>
      <c r="DL55" s="337">
        <f>'(5) Middle (M) details'!DK165</f>
        <v>14426.066680463571</v>
      </c>
      <c r="DM55" s="337">
        <f>'(5) Middle (M) details'!DL165</f>
        <v>6413.6685252855414</v>
      </c>
      <c r="DN55" s="337">
        <f>'(5) Middle (M) details'!DM165</f>
        <v>6633.1301977148496</v>
      </c>
      <c r="DO55" s="337">
        <f>'(5) Middle (M) details'!DN165</f>
        <v>6835.2285545186442</v>
      </c>
      <c r="DP55" s="337">
        <f>'(5) Middle (M) details'!DO165</f>
        <v>9276.8988324920683</v>
      </c>
      <c r="DQ55" s="337">
        <f>'(5) Middle (M) details'!DP165</f>
        <v>6921.7733657798881</v>
      </c>
      <c r="DR55" s="337">
        <f>'(5) Middle (M) details'!DQ165</f>
        <v>18061.930495213655</v>
      </c>
      <c r="DS55" s="337">
        <f>'(5) Middle (M) details'!DR165</f>
        <v>13021.94902170875</v>
      </c>
      <c r="DT55" s="337">
        <f>'(5) Middle (M) details'!DS165</f>
        <v>7975.7878874698272</v>
      </c>
      <c r="DU55" s="337">
        <f>'(5) Middle (M) details'!DT165</f>
        <v>11865.206619657649</v>
      </c>
      <c r="DV55" s="337">
        <f>'(5) Middle (M) details'!DU165</f>
        <v>7410.5444265709511</v>
      </c>
      <c r="DW55" s="337">
        <f>'(5) Middle (M) details'!DV165</f>
        <v>6228.9350151160997</v>
      </c>
      <c r="DX55" s="337">
        <f>'(5) Middle (M) details'!DW165</f>
        <v>6597.6633224650341</v>
      </c>
      <c r="DY55" s="337">
        <f>'(5) Middle (M) details'!DX165</f>
        <v>19943.998055692555</v>
      </c>
      <c r="DZ55" s="337">
        <f>'(5) Middle (M) details'!DY165</f>
        <v>7585.28464517468</v>
      </c>
      <c r="EA55" s="337">
        <f>'(5) Middle (M) details'!DZ165</f>
        <v>6488.6921035586183</v>
      </c>
      <c r="EB55" s="337">
        <f>'(5) Middle (M) details'!EA165</f>
        <v>8806.5176629909365</v>
      </c>
      <c r="EC55" s="337">
        <f>'(5) Middle (M) details'!EB165</f>
        <v>7306.5209031813483</v>
      </c>
      <c r="ED55" s="337">
        <f>'(5) Middle (M) details'!EC165</f>
        <v>11020.122371853591</v>
      </c>
      <c r="EE55" s="337">
        <f>'(5) Middle (M) details'!ED165</f>
        <v>9372.9249417439096</v>
      </c>
      <c r="EF55" s="337">
        <f>'(5) Middle (M) details'!EE165</f>
        <v>12840.033820327131</v>
      </c>
      <c r="EG55" s="337">
        <f>'(5) Middle (M) details'!EF165</f>
        <v>11510.110753968707</v>
      </c>
      <c r="EH55" s="337">
        <f>'(5) Middle (M) details'!EG165</f>
        <v>9395.3427892999771</v>
      </c>
      <c r="EI55" s="337">
        <f>'(5) Middle (M) details'!EH165</f>
        <v>14156.583528873784</v>
      </c>
      <c r="EJ55" s="337">
        <f>'(5) Middle (M) details'!EI165</f>
        <v>10162.039640898058</v>
      </c>
      <c r="EK55" s="337">
        <f>'(5) Middle (M) details'!EJ165</f>
        <v>8470.7236374029053</v>
      </c>
      <c r="EL55" s="337">
        <f>'(5) Middle (M) details'!EK165</f>
        <v>7749.6643243974095</v>
      </c>
      <c r="EM55" s="337">
        <f>'(5) Middle (M) details'!EL165</f>
        <v>8713.9695145230999</v>
      </c>
      <c r="EN55" s="337">
        <f>'(5) Middle (M) details'!EM165</f>
        <v>7543.4440673999543</v>
      </c>
      <c r="EO55" s="337">
        <f>'(5) Middle (M) details'!EN165</f>
        <v>5737.9994049685529</v>
      </c>
      <c r="EP55" s="337">
        <f>'(5) Middle (M) details'!EO165</f>
        <v>6606.9670565867727</v>
      </c>
      <c r="EQ55" s="337">
        <f>'(5) Middle (M) details'!EP165</f>
        <v>6754.5162652764129</v>
      </c>
      <c r="ER55" s="337">
        <f>'(5) Middle (M) details'!EQ165</f>
        <v>10393.871565704247</v>
      </c>
      <c r="ES55" s="337">
        <f>'(5) Middle (M) details'!ER165</f>
        <v>5461.7962186203522</v>
      </c>
      <c r="ET55" s="337">
        <f>'(5) Middle (M) details'!ES165</f>
        <v>5887.9550255316844</v>
      </c>
      <c r="EU55" s="337">
        <f>'(5) Middle (M) details'!ET165</f>
        <v>7826.6663580400482</v>
      </c>
      <c r="EV55" s="337">
        <f>'(5) Middle (M) details'!EU165</f>
        <v>7578.8270491165576</v>
      </c>
      <c r="EW55" s="337">
        <f>'(5) Middle (M) details'!EV165</f>
        <v>7948.0234504239679</v>
      </c>
      <c r="EX55" s="337">
        <f>'(5) Middle (M) details'!EW165</f>
        <v>6889.6855257587222</v>
      </c>
      <c r="EY55" s="337">
        <f>'(5) Middle (M) details'!EX165</f>
        <v>6386.5327773929457</v>
      </c>
      <c r="EZ55" s="337">
        <f>'(5) Middle (M) details'!EY165</f>
        <v>0</v>
      </c>
      <c r="FA55" s="337">
        <f>'(5) Middle (M) details'!EZ165</f>
        <v>13992.818623845402</v>
      </c>
      <c r="FB55" s="337">
        <f>'(5) Middle (M) details'!FA165</f>
        <v>8352.2147961373175</v>
      </c>
      <c r="FC55" s="337">
        <f>'(5) Middle (M) details'!FB165</f>
        <v>11992.448843740736</v>
      </c>
      <c r="FD55" s="337">
        <f>'(5) Middle (M) details'!FC165</f>
        <v>21980.380600152705</v>
      </c>
      <c r="FE55" s="337">
        <f>'(5) Middle (M) details'!FD165</f>
        <v>14669.794068345307</v>
      </c>
      <c r="FF55" s="338">
        <f>'(5) Middle (M) details'!FE165</f>
        <v>9115.5979873829183</v>
      </c>
    </row>
    <row r="56" spans="1:162">
      <c r="A56" s="196"/>
      <c r="B56" s="384" t="str">
        <f>'(5) Middle (M) details'!A166</f>
        <v>Estim. full income</v>
      </c>
      <c r="C56" s="384" t="str">
        <f>'(5) Middle (M) details'!B166</f>
        <v>1k-2k</v>
      </c>
      <c r="D56" s="384" t="str">
        <f>'(5) Middle (M) details'!C166</f>
        <v>Free professions</v>
      </c>
      <c r="E56" s="384">
        <f>'(5) Middle (M) details'!D166</f>
        <v>4</v>
      </c>
      <c r="F56" s="384">
        <f>'(5) Middle (M) details'!E166</f>
        <v>3</v>
      </c>
      <c r="G56" s="445" t="str">
        <f>'(5) Middle (M) details'!F166</f>
        <v>Merchants &amp;c</v>
      </c>
      <c r="H56" s="323">
        <f>'(5) Middle (M) details'!G166</f>
        <v>1.1714216832254458</v>
      </c>
      <c r="I56" s="323">
        <f>'(5) Middle (M) details'!H166</f>
        <v>3.5693914088517391</v>
      </c>
      <c r="J56" s="323">
        <f>'(5) Middle (M) details'!I166</f>
        <v>5.2652929725320234</v>
      </c>
      <c r="K56" s="323">
        <f>'(5) Middle (M) details'!J166</f>
        <v>1.7779062193848973</v>
      </c>
      <c r="L56" s="323">
        <f>'(5) Middle (M) details'!K166</f>
        <v>1.4926274584641481</v>
      </c>
      <c r="M56" s="323">
        <f>'(5) Middle (M) details'!L166</f>
        <v>9.8307467910547448</v>
      </c>
      <c r="N56" s="323">
        <f>'(5) Middle (M) details'!M166</f>
        <v>6.6250636920882684</v>
      </c>
      <c r="O56" s="323">
        <f>'(5) Middle (M) details'!N166</f>
        <v>5.924694591488028</v>
      </c>
      <c r="P56" s="323">
        <f>'(5) Middle (M) details'!O166</f>
        <v>1.068692749870237</v>
      </c>
      <c r="Q56" s="323">
        <f>'(5) Middle (M) details'!P166</f>
        <v>12.040744901942338</v>
      </c>
      <c r="R56" s="323">
        <f>'(5) Middle (M) details'!Q166</f>
        <v>6.6648373034966557</v>
      </c>
      <c r="S56" s="323">
        <f>'(5) Middle (M) details'!R166</f>
        <v>3.5251710823677112</v>
      </c>
      <c r="T56" s="323">
        <f>'(5) Middle (M) details'!S166</f>
        <v>6.7601119894624588</v>
      </c>
      <c r="U56" s="323">
        <f>'(5) Middle (M) details'!T166</f>
        <v>2.9230231888984002</v>
      </c>
      <c r="V56" s="323">
        <f>'(5) Middle (M) details'!U166</f>
        <v>3.8334387145116717</v>
      </c>
      <c r="W56" s="323">
        <f>'(5) Middle (M) details'!V166</f>
        <v>20.546648217605011</v>
      </c>
      <c r="X56" s="323">
        <f>'(5) Middle (M) details'!W166</f>
        <v>5.1656634684729923</v>
      </c>
      <c r="Y56" s="323">
        <f>'(5) Middle (M) details'!X166</f>
        <v>3.5746603010643159</v>
      </c>
      <c r="Z56" s="323">
        <f>'(5) Middle (M) details'!Y166</f>
        <v>6.2816248701327861</v>
      </c>
      <c r="AA56" s="323">
        <f>'(5) Middle (M) details'!Z166</f>
        <v>4.3959865476252631</v>
      </c>
      <c r="AB56" s="323">
        <f>'(5) Middle (M) details'!AA166</f>
        <v>5.2217270322896896</v>
      </c>
      <c r="AC56" s="323">
        <f>'(5) Middle (M) details'!AB166</f>
        <v>4.3340927625509034</v>
      </c>
      <c r="AD56" s="323">
        <f>'(5) Middle (M) details'!AC166</f>
        <v>3.7302688508085642</v>
      </c>
      <c r="AE56" s="323">
        <f>'(5) Middle (M) details'!AD166</f>
        <v>3.1227508388101426</v>
      </c>
      <c r="AF56" s="323">
        <f>'(5) Middle (M) details'!AE166</f>
        <v>4.7748590342002082</v>
      </c>
      <c r="AG56" s="323">
        <f>'(5) Middle (M) details'!AF166</f>
        <v>5.2952760668630381</v>
      </c>
      <c r="AH56" s="323">
        <f>'(5) Middle (M) details'!AG166</f>
        <v>4.447697384996931</v>
      </c>
      <c r="AI56" s="323">
        <f>'(5) Middle (M) details'!AH166</f>
        <v>4.51748050461413</v>
      </c>
      <c r="AJ56" s="323">
        <f>'(5) Middle (M) details'!AI166</f>
        <v>4.5230537381557232</v>
      </c>
      <c r="AK56" s="323">
        <f>'(5) Middle (M) details'!AJ166</f>
        <v>7.0808486820133707</v>
      </c>
      <c r="AL56" s="323">
        <f>'(5) Middle (M) details'!AK166</f>
        <v>4.8327643340118662</v>
      </c>
      <c r="AM56" s="323">
        <f>'(5) Middle (M) details'!AL166</f>
        <v>7.9939727215379577</v>
      </c>
      <c r="AN56" s="323">
        <f>'(5) Middle (M) details'!AM166</f>
        <v>0.72899091607295874</v>
      </c>
      <c r="AO56" s="323">
        <f>'(5) Middle (M) details'!AN166</f>
        <v>0.74768470377520013</v>
      </c>
      <c r="AP56" s="323">
        <f>'(5) Middle (M) details'!AO166</f>
        <v>1.6085454766057703</v>
      </c>
      <c r="AQ56" s="323">
        <f>'(5) Middle (M) details'!AP166</f>
        <v>6.7001922627418891</v>
      </c>
      <c r="AR56" s="323">
        <f>'(5) Middle (M) details'!AQ166</f>
        <v>4.9883666037229446</v>
      </c>
      <c r="AS56" s="323">
        <f>'(5) Middle (M) details'!AR166</f>
        <v>7.7156036730729269</v>
      </c>
      <c r="AT56" s="323">
        <f>'(5) Middle (M) details'!AS166</f>
        <v>7.882401768006698</v>
      </c>
      <c r="AU56" s="323">
        <f>'(5) Middle (M) details'!AT166</f>
        <v>13.366375517662441</v>
      </c>
      <c r="AV56" s="323">
        <f>'(5) Middle (M) details'!AU166</f>
        <v>5.5336023936029353</v>
      </c>
      <c r="AW56" s="323">
        <f>'(5) Middle (M) details'!AV166</f>
        <v>20.292065563670498</v>
      </c>
      <c r="AX56" s="323">
        <f>'(5) Middle (M) details'!AW166</f>
        <v>24.064223177599988</v>
      </c>
      <c r="AY56" s="323">
        <f>'(5) Middle (M) details'!AX166</f>
        <v>21.16045208913085</v>
      </c>
      <c r="AZ56" s="323">
        <f>'(5) Middle (M) details'!AY166</f>
        <v>0</v>
      </c>
      <c r="BA56" s="323">
        <f>'(5) Middle (M) details'!AZ166</f>
        <v>9.9769786840627948</v>
      </c>
      <c r="BB56" s="323">
        <f>'(5) Middle (M) details'!BA166</f>
        <v>7.4302317452846216</v>
      </c>
      <c r="BC56" s="323">
        <f>'(5) Middle (M) details'!BB166</f>
        <v>8.2799068788149537</v>
      </c>
      <c r="BD56" s="323">
        <f>'(5) Middle (M) details'!BC166</f>
        <v>8.3619030344597931</v>
      </c>
      <c r="BE56" s="323">
        <f>'(5) Middle (M) details'!BD166</f>
        <v>10.778359667682174</v>
      </c>
      <c r="BF56" s="324">
        <f>'(5) Middle (M) details'!BE166</f>
        <v>331.92842425936107</v>
      </c>
      <c r="BH56" s="323">
        <f>'(5) Middle (M) details'!BG166</f>
        <v>3198.6222356630219</v>
      </c>
      <c r="BI56" s="323">
        <f>'(5) Middle (M) details'!BH166</f>
        <v>12577.369383309131</v>
      </c>
      <c r="BJ56" s="323">
        <f>'(5) Middle (M) details'!BI166</f>
        <v>35404.781017514295</v>
      </c>
      <c r="BK56" s="323">
        <f>'(5) Middle (M) details'!BJ166</f>
        <v>8339.0439860146635</v>
      </c>
      <c r="BL56" s="323">
        <f>'(5) Middle (M) details'!BK166</f>
        <v>10236.059939030065</v>
      </c>
      <c r="BM56" s="323">
        <f>'(5) Middle (M) details'!BL166</f>
        <v>34562.425335978798</v>
      </c>
      <c r="BN56" s="323">
        <f>'(5) Middle (M) details'!BM166</f>
        <v>21473.737522179104</v>
      </c>
      <c r="BO56" s="323">
        <f>'(5) Middle (M) details'!BN166</f>
        <v>19538.917618778021</v>
      </c>
      <c r="BP56" s="323">
        <f>'(5) Middle (M) details'!BO166</f>
        <v>4967.0271619395135</v>
      </c>
      <c r="BQ56" s="323">
        <f>'(5) Middle (M) details'!BP166</f>
        <v>41596.650410085953</v>
      </c>
      <c r="BR56" s="323">
        <f>'(5) Middle (M) details'!BQ166</f>
        <v>56902.413153827656</v>
      </c>
      <c r="BS56" s="323">
        <f>'(5) Middle (M) details'!BR166</f>
        <v>21936.558246379518</v>
      </c>
      <c r="BT56" s="323">
        <f>'(5) Middle (M) details'!BS166</f>
        <v>26168.174005153633</v>
      </c>
      <c r="BU56" s="323">
        <f>'(5) Middle (M) details'!BT166</f>
        <v>16551.796313717001</v>
      </c>
      <c r="BV56" s="323">
        <f>'(5) Middle (M) details'!BU166</f>
        <v>13768.485465020711</v>
      </c>
      <c r="BW56" s="323">
        <f>'(5) Middle (M) details'!BV166</f>
        <v>66608.426010286857</v>
      </c>
      <c r="BX56" s="323">
        <f>'(5) Middle (M) details'!BW166</f>
        <v>16468.532205425683</v>
      </c>
      <c r="BY56" s="323">
        <f>'(5) Middle (M) details'!BX166</f>
        <v>33522.567099906591</v>
      </c>
      <c r="BZ56" s="323">
        <f>'(5) Middle (M) details'!BY166</f>
        <v>23409.446553309968</v>
      </c>
      <c r="CA56" s="323">
        <f>'(5) Middle (M) details'!BZ166</f>
        <v>13966.260881856735</v>
      </c>
      <c r="CB56" s="323">
        <f>'(5) Middle (M) details'!CA166</f>
        <v>21867.333945553728</v>
      </c>
      <c r="CC56" s="323">
        <f>'(5) Middle (M) details'!CB166</f>
        <v>15198.722406247532</v>
      </c>
      <c r="CD56" s="323">
        <f>'(5) Middle (M) details'!CC166</f>
        <v>20089.687097017897</v>
      </c>
      <c r="CE56" s="323">
        <f>'(5) Middle (M) details'!CD166</f>
        <v>13855.681387989147</v>
      </c>
      <c r="CF56" s="323">
        <f>'(5) Middle (M) details'!CE166</f>
        <v>28949.193312135281</v>
      </c>
      <c r="CG56" s="323">
        <f>'(5) Middle (M) details'!CF166</f>
        <v>29140.866562385127</v>
      </c>
      <c r="CH56" s="323">
        <f>'(5) Middle (M) details'!CG166</f>
        <v>19946.334710807168</v>
      </c>
      <c r="CI56" s="323">
        <f>'(5) Middle (M) details'!CH166</f>
        <v>30087.732290438005</v>
      </c>
      <c r="CJ56" s="323">
        <f>'(5) Middle (M) details'!CI166</f>
        <v>22716.667058045296</v>
      </c>
      <c r="CK56" s="323">
        <f>'(5) Middle (M) details'!CJ166</f>
        <v>28840.226073049766</v>
      </c>
      <c r="CL56" s="323">
        <f>'(5) Middle (M) details'!CK166</f>
        <v>18472.729706666829</v>
      </c>
      <c r="CM56" s="323">
        <f>'(5) Middle (M) details'!CL166</f>
        <v>33083.42659312157</v>
      </c>
      <c r="CN56" s="323">
        <f>'(5) Middle (M) details'!CM166</f>
        <v>2745.0914363059283</v>
      </c>
      <c r="CO56" s="323">
        <f>'(5) Middle (M) details'!CN166</f>
        <v>2233.4964579569842</v>
      </c>
      <c r="CP56" s="323">
        <f>'(5) Middle (M) details'!CO166</f>
        <v>5374.8316325797441</v>
      </c>
      <c r="CQ56" s="323">
        <f>'(5) Middle (M) details'!CP166</f>
        <v>22548.09481062102</v>
      </c>
      <c r="CR56" s="323">
        <f>'(5) Middle (M) details'!CQ166</f>
        <v>24718.868159435518</v>
      </c>
      <c r="CS56" s="323">
        <f>'(5) Middle (M) details'!CR166</f>
        <v>20974.405398912768</v>
      </c>
      <c r="CT56" s="323">
        <f>'(5) Middle (M) details'!CS166</f>
        <v>23763.105896022756</v>
      </c>
      <c r="CU56" s="323">
        <f>'(5) Middle (M) details'!CT166</f>
        <v>50238.817040579706</v>
      </c>
      <c r="CV56" s="323">
        <f>'(5) Middle (M) details'!CU166</f>
        <v>20324.700713359041</v>
      </c>
      <c r="CW56" s="323">
        <f>'(5) Middle (M) details'!CV166</f>
        <v>77753.940090711578</v>
      </c>
      <c r="CX56" s="323">
        <f>'(5) Middle (M) details'!CW166</f>
        <v>79645.847892212376</v>
      </c>
      <c r="CY56" s="323">
        <f>'(5) Middle (M) details'!CX166</f>
        <v>64136.797266442496</v>
      </c>
      <c r="CZ56" s="323">
        <f>'(5) Middle (M) details'!CY166</f>
        <v>0</v>
      </c>
      <c r="DA56" s="323">
        <f>'(5) Middle (M) details'!CZ166</f>
        <v>66833.601824983096</v>
      </c>
      <c r="DB56" s="323">
        <f>'(5) Middle (M) details'!DA166</f>
        <v>31181.32389891156</v>
      </c>
      <c r="DC56" s="323">
        <f>'(5) Middle (M) details'!DB166</f>
        <v>49047.237614381585</v>
      </c>
      <c r="DD56" s="323">
        <f>'(5) Middle (M) details'!DC166</f>
        <v>87903.924436568035</v>
      </c>
      <c r="DE56" s="323">
        <f>'(5) Middle (M) details'!DD166</f>
        <v>76539.292859690686</v>
      </c>
      <c r="DF56" s="324">
        <f>'(5) Middle (M) details'!DE166</f>
        <v>1469409.2731185092</v>
      </c>
      <c r="DG56" s="313"/>
      <c r="DH56" s="337">
        <f>'(5) Middle (M) details'!DG166</f>
        <v>2730.5472328767123</v>
      </c>
      <c r="DI56" s="337">
        <f>'(5) Middle (M) details'!DH166</f>
        <v>3523.67335006144</v>
      </c>
      <c r="DJ56" s="337">
        <f>'(5) Middle (M) details'!DI166</f>
        <v>6724.1806300644485</v>
      </c>
      <c r="DK56" s="337">
        <f>'(5) Middle (M) details'!DJ166</f>
        <v>4690.3733701430692</v>
      </c>
      <c r="DL56" s="337">
        <f>'(5) Middle (M) details'!DK166</f>
        <v>6857.7459706942191</v>
      </c>
      <c r="DM56" s="337">
        <f>'(5) Middle (M) details'!DL166</f>
        <v>3515.7476914600279</v>
      </c>
      <c r="DN56" s="337">
        <f>'(5) Middle (M) details'!DM166</f>
        <v>3241.287709856028</v>
      </c>
      <c r="DO56" s="337">
        <f>'(5) Middle (M) details'!DN166</f>
        <v>3297.8776065266661</v>
      </c>
      <c r="DP56" s="337">
        <f>'(5) Middle (M) details'!DO166</f>
        <v>4647.7597630774799</v>
      </c>
      <c r="DQ56" s="337">
        <f>'(5) Middle (M) details'!DP166</f>
        <v>3454.6575605447665</v>
      </c>
      <c r="DR56" s="337">
        <f>'(5) Middle (M) details'!DQ166</f>
        <v>8537.7047574701101</v>
      </c>
      <c r="DS56" s="337">
        <f>'(5) Middle (M) details'!DR166</f>
        <v>6222.8350720628405</v>
      </c>
      <c r="DT56" s="337">
        <f>'(5) Middle (M) details'!DS166</f>
        <v>3870.9675292279348</v>
      </c>
      <c r="DU56" s="337">
        <f>'(5) Middle (M) details'!DT166</f>
        <v>5662.5607270515284</v>
      </c>
      <c r="DV56" s="337">
        <f>'(5) Middle (M) details'!DU166</f>
        <v>3591.6800790108964</v>
      </c>
      <c r="DW56" s="337">
        <f>'(5) Middle (M) details'!DV166</f>
        <v>3241.8146894253377</v>
      </c>
      <c r="DX56" s="337">
        <f>'(5) Middle (M) details'!DW166</f>
        <v>3188.0768667831744</v>
      </c>
      <c r="DY56" s="337">
        <f>'(5) Middle (M) details'!DX166</f>
        <v>9377.8329342023389</v>
      </c>
      <c r="DZ56" s="337">
        <f>'(5) Middle (M) details'!DY166</f>
        <v>3726.6546534185381</v>
      </c>
      <c r="EA56" s="337">
        <f>'(5) Middle (M) details'!DZ166</f>
        <v>3177.0481393764476</v>
      </c>
      <c r="EB56" s="337">
        <f>'(5) Middle (M) details'!EA166</f>
        <v>4187.7589177550435</v>
      </c>
      <c r="EC56" s="337">
        <f>'(5) Middle (M) details'!EB166</f>
        <v>3506.782904503887</v>
      </c>
      <c r="ED56" s="337">
        <f>'(5) Middle (M) details'!EC166</f>
        <v>5385.5869108907</v>
      </c>
      <c r="EE56" s="337">
        <f>'(5) Middle (M) details'!ED166</f>
        <v>4437.0115014582971</v>
      </c>
      <c r="EF56" s="337">
        <f>'(5) Middle (M) details'!EE166</f>
        <v>6062.8372701235749</v>
      </c>
      <c r="EG56" s="337">
        <f>'(5) Middle (M) details'!EF166</f>
        <v>5503.181740560015</v>
      </c>
      <c r="EH56" s="337">
        <f>'(5) Middle (M) details'!EG166</f>
        <v>4484.642947627367</v>
      </c>
      <c r="EI56" s="337">
        <f>'(5) Middle (M) details'!EH166</f>
        <v>6660.2904560864308</v>
      </c>
      <c r="EJ56" s="337">
        <f>'(5) Middle (M) details'!EI166</f>
        <v>5022.418121281934</v>
      </c>
      <c r="EK56" s="337">
        <f>'(5) Middle (M) details'!EJ166</f>
        <v>4072.9900282022868</v>
      </c>
      <c r="EL56" s="337">
        <f>'(5) Middle (M) details'!EK166</f>
        <v>3822.3940647509071</v>
      </c>
      <c r="EM56" s="337">
        <f>'(5) Middle (M) details'!EL166</f>
        <v>4138.5463455467807</v>
      </c>
      <c r="EN56" s="337">
        <f>'(5) Middle (M) details'!EM166</f>
        <v>3765.6044482606344</v>
      </c>
      <c r="EO56" s="337">
        <f>'(5) Middle (M) details'!EN166</f>
        <v>2987.2170002671473</v>
      </c>
      <c r="EP56" s="337">
        <f>'(5) Middle (M) details'!EO166</f>
        <v>3341.4234852229997</v>
      </c>
      <c r="EQ56" s="337">
        <f>'(5) Middle (M) details'!EP166</f>
        <v>3365.2907150150595</v>
      </c>
      <c r="ER56" s="337">
        <f>'(5) Middle (M) details'!EQ166</f>
        <v>4955.3030326574635</v>
      </c>
      <c r="ES56" s="337">
        <f>'(5) Middle (M) details'!ER166</f>
        <v>2718.439967583146</v>
      </c>
      <c r="ET56" s="337">
        <f>'(5) Middle (M) details'!ES166</f>
        <v>3014.7037153666897</v>
      </c>
      <c r="EU56" s="337">
        <f>'(5) Middle (M) details'!ET166</f>
        <v>3758.5968592752547</v>
      </c>
      <c r="EV56" s="337">
        <f>'(5) Middle (M) details'!EU166</f>
        <v>3672.9600841678116</v>
      </c>
      <c r="EW56" s="337">
        <f>'(5) Middle (M) details'!EV166</f>
        <v>3831.7410244286229</v>
      </c>
      <c r="EX56" s="337">
        <f>'(5) Middle (M) details'!EW166</f>
        <v>3309.7202974060742</v>
      </c>
      <c r="EY56" s="337">
        <f>'(5) Middle (M) details'!EX166</f>
        <v>3030.9748107596724</v>
      </c>
      <c r="EZ56" s="337">
        <f>'(5) Middle (M) details'!EY166</f>
        <v>0</v>
      </c>
      <c r="FA56" s="337">
        <f>'(5) Middle (M) details'!EZ166</f>
        <v>6698.7816593958405</v>
      </c>
      <c r="FB56" s="337">
        <f>'(5) Middle (M) details'!FA166</f>
        <v>4196.5479634871244</v>
      </c>
      <c r="FC56" s="337">
        <f>'(5) Middle (M) details'!FB166</f>
        <v>5923.6460424300549</v>
      </c>
      <c r="FD56" s="337">
        <f>'(5) Middle (M) details'!FC166</f>
        <v>10512.430492713424</v>
      </c>
      <c r="FE56" s="337">
        <f>'(5) Middle (M) details'!FD166</f>
        <v>7101.2004812927189</v>
      </c>
      <c r="FF56" s="338">
        <f>'(5) Middle (M) details'!FE166</f>
        <v>4426.8859360183851</v>
      </c>
    </row>
    <row r="57" spans="1:162">
      <c r="A57" s="196"/>
      <c r="B57" s="1" t="str">
        <f>'(5) Middle (M) details'!A167</f>
        <v>Estim. full income</v>
      </c>
      <c r="C57" s="1" t="str">
        <f>'(5) Middle (M) details'!B167</f>
        <v>50k-up</v>
      </c>
      <c r="D57" s="1" t="str">
        <f>'(5) Middle (M) details'!C167</f>
        <v>Gov't, Mosk, Odessa, other centers</v>
      </c>
      <c r="E57" s="1">
        <f>'(5) Middle (M) details'!D167</f>
        <v>5</v>
      </c>
      <c r="F57" s="1">
        <f>'(5) Middle (M) details'!E167</f>
        <v>3</v>
      </c>
      <c r="G57" s="196" t="str">
        <f>'(5) Middle (M) details'!F167</f>
        <v>Pochetnye</v>
      </c>
      <c r="H57" s="323">
        <f>'(5) Middle (M) details'!G167</f>
        <v>0</v>
      </c>
      <c r="I57" s="323">
        <f>'(5) Middle (M) details'!H167</f>
        <v>0</v>
      </c>
      <c r="J57" s="323">
        <f>'(5) Middle (M) details'!I167</f>
        <v>0</v>
      </c>
      <c r="K57" s="323">
        <f>'(5) Middle (M) details'!J167</f>
        <v>0</v>
      </c>
      <c r="L57" s="323">
        <f>'(5) Middle (M) details'!K167</f>
        <v>0</v>
      </c>
      <c r="M57" s="323">
        <f>'(5) Middle (M) details'!L167</f>
        <v>0</v>
      </c>
      <c r="N57" s="323">
        <f>'(5) Middle (M) details'!M167</f>
        <v>0</v>
      </c>
      <c r="O57" s="323">
        <f>'(5) Middle (M) details'!N167</f>
        <v>0</v>
      </c>
      <c r="P57" s="323">
        <f>'(5) Middle (M) details'!O167</f>
        <v>0</v>
      </c>
      <c r="Q57" s="323">
        <f>'(5) Middle (M) details'!P167</f>
        <v>0</v>
      </c>
      <c r="R57" s="323">
        <f>'(5) Middle (M) details'!Q167</f>
        <v>0</v>
      </c>
      <c r="S57" s="323">
        <f>'(5) Middle (M) details'!R167</f>
        <v>0</v>
      </c>
      <c r="T57" s="323">
        <f>'(5) Middle (M) details'!S167</f>
        <v>0</v>
      </c>
      <c r="U57" s="323">
        <f>'(5) Middle (M) details'!T167</f>
        <v>0</v>
      </c>
      <c r="V57" s="323">
        <f>'(5) Middle (M) details'!U167</f>
        <v>0</v>
      </c>
      <c r="W57" s="323">
        <f>'(5) Middle (M) details'!V167</f>
        <v>1</v>
      </c>
      <c r="X57" s="323">
        <f>'(5) Middle (M) details'!W167</f>
        <v>0</v>
      </c>
      <c r="Y57" s="323">
        <f>'(5) Middle (M) details'!X167</f>
        <v>0</v>
      </c>
      <c r="Z57" s="323">
        <f>'(5) Middle (M) details'!Y167</f>
        <v>0</v>
      </c>
      <c r="AA57" s="323">
        <f>'(5) Middle (M) details'!Z167</f>
        <v>0</v>
      </c>
      <c r="AB57" s="323">
        <f>'(5) Middle (M) details'!AA167</f>
        <v>0</v>
      </c>
      <c r="AC57" s="323">
        <f>'(5) Middle (M) details'!AB167</f>
        <v>0</v>
      </c>
      <c r="AD57" s="323">
        <f>'(5) Middle (M) details'!AC167</f>
        <v>0</v>
      </c>
      <c r="AE57" s="323">
        <f>'(5) Middle (M) details'!AD167</f>
        <v>0</v>
      </c>
      <c r="AF57" s="323">
        <f>'(5) Middle (M) details'!AE167</f>
        <v>0</v>
      </c>
      <c r="AG57" s="323">
        <f>'(5) Middle (M) details'!AF167</f>
        <v>0</v>
      </c>
      <c r="AH57" s="323">
        <f>'(5) Middle (M) details'!AG167</f>
        <v>0</v>
      </c>
      <c r="AI57" s="323">
        <f>'(5) Middle (M) details'!AH167</f>
        <v>0</v>
      </c>
      <c r="AJ57" s="323">
        <f>'(5) Middle (M) details'!AI167</f>
        <v>0</v>
      </c>
      <c r="AK57" s="323">
        <f>'(5) Middle (M) details'!AJ167</f>
        <v>0</v>
      </c>
      <c r="AL57" s="323">
        <f>'(5) Middle (M) details'!AK167</f>
        <v>0</v>
      </c>
      <c r="AM57" s="323">
        <f>'(5) Middle (M) details'!AL167</f>
        <v>0</v>
      </c>
      <c r="AN57" s="323">
        <f>'(5) Middle (M) details'!AM167</f>
        <v>0</v>
      </c>
      <c r="AO57" s="323">
        <f>'(5) Middle (M) details'!AN167</f>
        <v>0</v>
      </c>
      <c r="AP57" s="323">
        <f>'(5) Middle (M) details'!AO167</f>
        <v>0</v>
      </c>
      <c r="AQ57" s="323">
        <f>'(5) Middle (M) details'!AP167</f>
        <v>0</v>
      </c>
      <c r="AR57" s="323">
        <f>'(5) Middle (M) details'!AQ167</f>
        <v>0</v>
      </c>
      <c r="AS57" s="323">
        <f>'(5) Middle (M) details'!AR167</f>
        <v>0</v>
      </c>
      <c r="AT57" s="323">
        <f>'(5) Middle (M) details'!AS167</f>
        <v>0</v>
      </c>
      <c r="AU57" s="323">
        <f>'(5) Middle (M) details'!AT167</f>
        <v>0</v>
      </c>
      <c r="AV57" s="323">
        <f>'(5) Middle (M) details'!AU167</f>
        <v>0</v>
      </c>
      <c r="AW57" s="323">
        <f>'(5) Middle (M) details'!AV167</f>
        <v>0</v>
      </c>
      <c r="AX57" s="323">
        <f>'(5) Middle (M) details'!AW167</f>
        <v>0</v>
      </c>
      <c r="AY57" s="323">
        <f>'(5) Middle (M) details'!AX167</f>
        <v>0</v>
      </c>
      <c r="AZ57" s="323">
        <f>'(5) Middle (M) details'!AY167</f>
        <v>0</v>
      </c>
      <c r="BA57" s="323">
        <f>'(5) Middle (M) details'!AZ167</f>
        <v>0</v>
      </c>
      <c r="BB57" s="323">
        <f>'(5) Middle (M) details'!BA167</f>
        <v>0</v>
      </c>
      <c r="BC57" s="323">
        <f>'(5) Middle (M) details'!BB167</f>
        <v>0</v>
      </c>
      <c r="BD57" s="323">
        <f>'(5) Middle (M) details'!BC167</f>
        <v>0</v>
      </c>
      <c r="BE57" s="323">
        <f>'(5) Middle (M) details'!BD167</f>
        <v>1</v>
      </c>
      <c r="BF57" s="324">
        <f>'(5) Middle (M) details'!BE167</f>
        <v>2</v>
      </c>
      <c r="BH57" s="323">
        <f>'(5) Middle (M) details'!BG167</f>
        <v>0</v>
      </c>
      <c r="BI57" s="323">
        <f>'(5) Middle (M) details'!BH167</f>
        <v>0</v>
      </c>
      <c r="BJ57" s="323">
        <f>'(5) Middle (M) details'!BI167</f>
        <v>0</v>
      </c>
      <c r="BK57" s="323">
        <f>'(5) Middle (M) details'!BJ167</f>
        <v>0</v>
      </c>
      <c r="BL57" s="323">
        <f>'(5) Middle (M) details'!BK167</f>
        <v>0</v>
      </c>
      <c r="BM57" s="323">
        <f>'(5) Middle (M) details'!BL167</f>
        <v>0</v>
      </c>
      <c r="BN57" s="323">
        <f>'(5) Middle (M) details'!BM167</f>
        <v>0</v>
      </c>
      <c r="BO57" s="323">
        <f>'(5) Middle (M) details'!BN167</f>
        <v>0</v>
      </c>
      <c r="BP57" s="323">
        <f>'(5) Middle (M) details'!BO167</f>
        <v>0</v>
      </c>
      <c r="BQ57" s="323">
        <f>'(5) Middle (M) details'!BP167</f>
        <v>0</v>
      </c>
      <c r="BR57" s="323">
        <f>'(5) Middle (M) details'!BQ167</f>
        <v>0</v>
      </c>
      <c r="BS57" s="323">
        <f>'(5) Middle (M) details'!BR167</f>
        <v>0</v>
      </c>
      <c r="BT57" s="323">
        <f>'(5) Middle (M) details'!BS167</f>
        <v>0</v>
      </c>
      <c r="BU57" s="323">
        <f>'(5) Middle (M) details'!BT167</f>
        <v>0</v>
      </c>
      <c r="BV57" s="323">
        <f>'(5) Middle (M) details'!BU167</f>
        <v>0</v>
      </c>
      <c r="BW57" s="323">
        <f>'(5) Middle (M) details'!BV167</f>
        <v>97021.216494462002</v>
      </c>
      <c r="BX57" s="323">
        <f>'(5) Middle (M) details'!BW167</f>
        <v>0</v>
      </c>
      <c r="BY57" s="323">
        <f>'(5) Middle (M) details'!BX167</f>
        <v>0</v>
      </c>
      <c r="BZ57" s="323">
        <f>'(5) Middle (M) details'!BY167</f>
        <v>0</v>
      </c>
      <c r="CA57" s="323">
        <f>'(5) Middle (M) details'!BZ167</f>
        <v>0</v>
      </c>
      <c r="CB57" s="323">
        <f>'(5) Middle (M) details'!CA167</f>
        <v>0</v>
      </c>
      <c r="CC57" s="323">
        <f>'(5) Middle (M) details'!CB167</f>
        <v>0</v>
      </c>
      <c r="CD57" s="323">
        <f>'(5) Middle (M) details'!CC167</f>
        <v>0</v>
      </c>
      <c r="CE57" s="323">
        <f>'(5) Middle (M) details'!CD167</f>
        <v>0</v>
      </c>
      <c r="CF57" s="323">
        <f>'(5) Middle (M) details'!CE167</f>
        <v>0</v>
      </c>
      <c r="CG57" s="323">
        <f>'(5) Middle (M) details'!CF167</f>
        <v>0</v>
      </c>
      <c r="CH57" s="323">
        <f>'(5) Middle (M) details'!CG167</f>
        <v>0</v>
      </c>
      <c r="CI57" s="323">
        <f>'(5) Middle (M) details'!CH167</f>
        <v>0</v>
      </c>
      <c r="CJ57" s="323">
        <f>'(5) Middle (M) details'!CI167</f>
        <v>0</v>
      </c>
      <c r="CK57" s="323">
        <f>'(5) Middle (M) details'!CJ167</f>
        <v>0</v>
      </c>
      <c r="CL57" s="323">
        <f>'(5) Middle (M) details'!CK167</f>
        <v>0</v>
      </c>
      <c r="CM57" s="323">
        <f>'(5) Middle (M) details'!CL167</f>
        <v>0</v>
      </c>
      <c r="CN57" s="323">
        <f>'(5) Middle (M) details'!CM167</f>
        <v>0</v>
      </c>
      <c r="CO57" s="323">
        <f>'(5) Middle (M) details'!CN167</f>
        <v>0</v>
      </c>
      <c r="CP57" s="323">
        <f>'(5) Middle (M) details'!CO167</f>
        <v>0</v>
      </c>
      <c r="CQ57" s="323">
        <f>'(5) Middle (M) details'!CP167</f>
        <v>0</v>
      </c>
      <c r="CR57" s="323">
        <f>'(5) Middle (M) details'!CQ167</f>
        <v>0</v>
      </c>
      <c r="CS57" s="323">
        <f>'(5) Middle (M) details'!CR167</f>
        <v>0</v>
      </c>
      <c r="CT57" s="323">
        <f>'(5) Middle (M) details'!CS167</f>
        <v>0</v>
      </c>
      <c r="CU57" s="323">
        <f>'(5) Middle (M) details'!CT167</f>
        <v>0</v>
      </c>
      <c r="CV57" s="323">
        <f>'(5) Middle (M) details'!CU167</f>
        <v>0</v>
      </c>
      <c r="CW57" s="323">
        <f>'(5) Middle (M) details'!CV167</f>
        <v>0</v>
      </c>
      <c r="CX57" s="323">
        <f>'(5) Middle (M) details'!CW167</f>
        <v>0</v>
      </c>
      <c r="CY57" s="323">
        <f>'(5) Middle (M) details'!CX167</f>
        <v>0</v>
      </c>
      <c r="CZ57" s="323">
        <f>'(5) Middle (M) details'!CY167</f>
        <v>0</v>
      </c>
      <c r="DA57" s="323">
        <f>'(5) Middle (M) details'!CZ167</f>
        <v>0</v>
      </c>
      <c r="DB57" s="323">
        <f>'(5) Middle (M) details'!DA167</f>
        <v>0</v>
      </c>
      <c r="DC57" s="323">
        <f>'(5) Middle (M) details'!DB167</f>
        <v>0</v>
      </c>
      <c r="DD57" s="323">
        <f>'(5) Middle (M) details'!DC167</f>
        <v>0</v>
      </c>
      <c r="DE57" s="174">
        <f>'(5) Middle (M) details'!DD167</f>
        <v>244714.05222843302</v>
      </c>
      <c r="DF57" s="324">
        <f>'(5) Middle (M) details'!DE167</f>
        <v>341735.26872289501</v>
      </c>
      <c r="DG57" s="313"/>
      <c r="DH57" s="337">
        <f>'(5) Middle (M) details'!DG167</f>
        <v>0</v>
      </c>
      <c r="DI57" s="337">
        <f>'(5) Middle (M) details'!DH167</f>
        <v>0</v>
      </c>
      <c r="DJ57" s="337">
        <f>'(5) Middle (M) details'!DI167</f>
        <v>0</v>
      </c>
      <c r="DK57" s="337">
        <f>'(5) Middle (M) details'!DJ167</f>
        <v>0</v>
      </c>
      <c r="DL57" s="337">
        <f>'(5) Middle (M) details'!DK167</f>
        <v>0</v>
      </c>
      <c r="DM57" s="337">
        <f>'(5) Middle (M) details'!DL167</f>
        <v>0</v>
      </c>
      <c r="DN57" s="337">
        <f>'(5) Middle (M) details'!DM167</f>
        <v>0</v>
      </c>
      <c r="DO57" s="337">
        <f>'(5) Middle (M) details'!DN167</f>
        <v>0</v>
      </c>
      <c r="DP57" s="337">
        <f>'(5) Middle (M) details'!DO167</f>
        <v>0</v>
      </c>
      <c r="DQ57" s="337">
        <f>'(5) Middle (M) details'!DP167</f>
        <v>0</v>
      </c>
      <c r="DR57" s="337">
        <f>'(5) Middle (M) details'!DQ167</f>
        <v>0</v>
      </c>
      <c r="DS57" s="337">
        <f>'(5) Middle (M) details'!DR167</f>
        <v>0</v>
      </c>
      <c r="DT57" s="337">
        <f>'(5) Middle (M) details'!DS167</f>
        <v>0</v>
      </c>
      <c r="DU57" s="337">
        <f>'(5) Middle (M) details'!DT167</f>
        <v>0</v>
      </c>
      <c r="DV57" s="337">
        <f>'(5) Middle (M) details'!DU167</f>
        <v>0</v>
      </c>
      <c r="DW57" s="337">
        <f>'(5) Middle (M) details'!DV167</f>
        <v>97021.216494462002</v>
      </c>
      <c r="DX57" s="337">
        <f>'(5) Middle (M) details'!DW167</f>
        <v>0</v>
      </c>
      <c r="DY57" s="337">
        <f>'(5) Middle (M) details'!DX167</f>
        <v>0</v>
      </c>
      <c r="DZ57" s="337">
        <f>'(5) Middle (M) details'!DY167</f>
        <v>0</v>
      </c>
      <c r="EA57" s="337">
        <f>'(5) Middle (M) details'!DZ167</f>
        <v>0</v>
      </c>
      <c r="EB57" s="337">
        <f>'(5) Middle (M) details'!EA167</f>
        <v>0</v>
      </c>
      <c r="EC57" s="337">
        <f>'(5) Middle (M) details'!EB167</f>
        <v>0</v>
      </c>
      <c r="ED57" s="337">
        <f>'(5) Middle (M) details'!EC167</f>
        <v>0</v>
      </c>
      <c r="EE57" s="337">
        <f>'(5) Middle (M) details'!ED167</f>
        <v>0</v>
      </c>
      <c r="EF57" s="337">
        <f>'(5) Middle (M) details'!EE167</f>
        <v>0</v>
      </c>
      <c r="EG57" s="337">
        <f>'(5) Middle (M) details'!EF167</f>
        <v>0</v>
      </c>
      <c r="EH57" s="337">
        <f>'(5) Middle (M) details'!EG167</f>
        <v>0</v>
      </c>
      <c r="EI57" s="337">
        <f>'(5) Middle (M) details'!EH167</f>
        <v>0</v>
      </c>
      <c r="EJ57" s="337">
        <f>'(5) Middle (M) details'!EI167</f>
        <v>0</v>
      </c>
      <c r="EK57" s="337">
        <f>'(5) Middle (M) details'!EJ167</f>
        <v>0</v>
      </c>
      <c r="EL57" s="337">
        <f>'(5) Middle (M) details'!EK167</f>
        <v>0</v>
      </c>
      <c r="EM57" s="337">
        <f>'(5) Middle (M) details'!EL167</f>
        <v>0</v>
      </c>
      <c r="EN57" s="337">
        <f>'(5) Middle (M) details'!EM167</f>
        <v>0</v>
      </c>
      <c r="EO57" s="337">
        <f>'(5) Middle (M) details'!EN167</f>
        <v>0</v>
      </c>
      <c r="EP57" s="337">
        <f>'(5) Middle (M) details'!EO167</f>
        <v>0</v>
      </c>
      <c r="EQ57" s="337">
        <f>'(5) Middle (M) details'!EP167</f>
        <v>0</v>
      </c>
      <c r="ER57" s="337">
        <f>'(5) Middle (M) details'!EQ167</f>
        <v>0</v>
      </c>
      <c r="ES57" s="337">
        <f>'(5) Middle (M) details'!ER167</f>
        <v>0</v>
      </c>
      <c r="ET57" s="337">
        <f>'(5) Middle (M) details'!ES167</f>
        <v>0</v>
      </c>
      <c r="EU57" s="337">
        <f>'(5) Middle (M) details'!ET167</f>
        <v>0</v>
      </c>
      <c r="EV57" s="337">
        <f>'(5) Middle (M) details'!EU167</f>
        <v>0</v>
      </c>
      <c r="EW57" s="337">
        <f>'(5) Middle (M) details'!EV167</f>
        <v>0</v>
      </c>
      <c r="EX57" s="337">
        <f>'(5) Middle (M) details'!EW167</f>
        <v>0</v>
      </c>
      <c r="EY57" s="337">
        <f>'(5) Middle (M) details'!EX167</f>
        <v>0</v>
      </c>
      <c r="EZ57" s="337">
        <f>'(5) Middle (M) details'!EY167</f>
        <v>0</v>
      </c>
      <c r="FA57" s="337">
        <f>'(5) Middle (M) details'!EZ167</f>
        <v>0</v>
      </c>
      <c r="FB57" s="337">
        <f>'(5) Middle (M) details'!FA167</f>
        <v>0</v>
      </c>
      <c r="FC57" s="337">
        <f>'(5) Middle (M) details'!FB167</f>
        <v>0</v>
      </c>
      <c r="FD57" s="337">
        <f>'(5) Middle (M) details'!FC167</f>
        <v>0</v>
      </c>
      <c r="FE57" s="337">
        <f>'(5) Middle (M) details'!FD167</f>
        <v>244714.05222843302</v>
      </c>
      <c r="FF57" s="338">
        <f>'(5) Middle (M) details'!FE167</f>
        <v>170867.6343614475</v>
      </c>
    </row>
    <row r="58" spans="1:162">
      <c r="A58" s="196"/>
      <c r="B58" s="1" t="str">
        <f>'(5) Middle (M) details'!A168</f>
        <v>Estim. full income</v>
      </c>
      <c r="C58" s="1" t="str">
        <f>'(5) Middle (M) details'!B168</f>
        <v>20k-50k</v>
      </c>
      <c r="D58" s="1" t="str">
        <f>'(5) Middle (M) details'!C168</f>
        <v>Gov't admin</v>
      </c>
      <c r="E58" s="1">
        <f>'(5) Middle (M) details'!D168</f>
        <v>5</v>
      </c>
      <c r="F58" s="1">
        <f>'(5) Middle (M) details'!E168</f>
        <v>3</v>
      </c>
      <c r="G58" s="196" t="str">
        <f>'(5) Middle (M) details'!F168</f>
        <v>Pochetnye</v>
      </c>
      <c r="H58" s="323">
        <f>'(5) Middle (M) details'!G168</f>
        <v>0</v>
      </c>
      <c r="I58" s="323">
        <f>'(5) Middle (M) details'!H168</f>
        <v>0</v>
      </c>
      <c r="J58" s="323">
        <f>'(5) Middle (M) details'!I168</f>
        <v>0.63079084083482229</v>
      </c>
      <c r="K58" s="323">
        <f>'(5) Middle (M) details'!J168</f>
        <v>0</v>
      </c>
      <c r="L58" s="323">
        <f>'(5) Middle (M) details'!K168</f>
        <v>0.57932568458193989</v>
      </c>
      <c r="M58" s="323">
        <f>'(5) Middle (M) details'!L168</f>
        <v>2.4009727343715062</v>
      </c>
      <c r="N58" s="323">
        <f>'(5) Middle (M) details'!M168</f>
        <v>0</v>
      </c>
      <c r="O58" s="323">
        <f>'(5) Middle (M) details'!N168</f>
        <v>0</v>
      </c>
      <c r="P58" s="323">
        <f>'(5) Middle (M) details'!O168</f>
        <v>0</v>
      </c>
      <c r="Q58" s="323">
        <f>'(5) Middle (M) details'!P168</f>
        <v>0</v>
      </c>
      <c r="R58" s="323">
        <f>'(5) Middle (M) details'!Q168</f>
        <v>0</v>
      </c>
      <c r="S58" s="323">
        <f>'(5) Middle (M) details'!R168</f>
        <v>0</v>
      </c>
      <c r="T58" s="323">
        <f>'(5) Middle (M) details'!S168</f>
        <v>0.685606749416237</v>
      </c>
      <c r="U58" s="323">
        <f>'(5) Middle (M) details'!T168</f>
        <v>0</v>
      </c>
      <c r="V58" s="323">
        <f>'(5) Middle (M) details'!U168</f>
        <v>0</v>
      </c>
      <c r="W58" s="323">
        <f>'(5) Middle (M) details'!V168</f>
        <v>2</v>
      </c>
      <c r="X58" s="323">
        <f>'(5) Middle (M) details'!W168</f>
        <v>0</v>
      </c>
      <c r="Y58" s="323">
        <f>'(5) Middle (M) details'!X168</f>
        <v>0</v>
      </c>
      <c r="Z58" s="323">
        <f>'(5) Middle (M) details'!Y168</f>
        <v>0</v>
      </c>
      <c r="AA58" s="323">
        <f>'(5) Middle (M) details'!Z168</f>
        <v>0</v>
      </c>
      <c r="AB58" s="323">
        <f>'(5) Middle (M) details'!AA168</f>
        <v>0</v>
      </c>
      <c r="AC58" s="323">
        <f>'(5) Middle (M) details'!AB168</f>
        <v>0</v>
      </c>
      <c r="AD58" s="323">
        <f>'(5) Middle (M) details'!AC168</f>
        <v>0</v>
      </c>
      <c r="AE58" s="323">
        <f>'(5) Middle (M) details'!AD168</f>
        <v>0</v>
      </c>
      <c r="AF58" s="323">
        <f>'(5) Middle (M) details'!AE168</f>
        <v>0</v>
      </c>
      <c r="AG58" s="323">
        <f>'(5) Middle (M) details'!AF168</f>
        <v>0</v>
      </c>
      <c r="AH58" s="323">
        <f>'(5) Middle (M) details'!AG168</f>
        <v>0</v>
      </c>
      <c r="AI58" s="323">
        <f>'(5) Middle (M) details'!AH168</f>
        <v>0</v>
      </c>
      <c r="AJ58" s="323">
        <f>'(5) Middle (M) details'!AI168</f>
        <v>0</v>
      </c>
      <c r="AK58" s="323">
        <f>'(5) Middle (M) details'!AJ168</f>
        <v>0</v>
      </c>
      <c r="AL58" s="323">
        <f>'(5) Middle (M) details'!AK168</f>
        <v>0</v>
      </c>
      <c r="AM58" s="323">
        <f>'(5) Middle (M) details'!AL168</f>
        <v>0</v>
      </c>
      <c r="AN58" s="323">
        <f>'(5) Middle (M) details'!AM168</f>
        <v>0</v>
      </c>
      <c r="AO58" s="323">
        <f>'(5) Middle (M) details'!AN168</f>
        <v>0</v>
      </c>
      <c r="AP58" s="323">
        <f>'(5) Middle (M) details'!AO168</f>
        <v>0</v>
      </c>
      <c r="AQ58" s="323">
        <f>'(5) Middle (M) details'!AP168</f>
        <v>0</v>
      </c>
      <c r="AR58" s="323">
        <f>'(5) Middle (M) details'!AQ168</f>
        <v>0</v>
      </c>
      <c r="AS58" s="323">
        <f>'(5) Middle (M) details'!AR168</f>
        <v>0</v>
      </c>
      <c r="AT58" s="323">
        <f>'(5) Middle (M) details'!AS168</f>
        <v>0</v>
      </c>
      <c r="AU58" s="323">
        <f>'(5) Middle (M) details'!AT168</f>
        <v>0.63160261074516932</v>
      </c>
      <c r="AV58" s="323">
        <f>'(5) Middle (M) details'!AU168</f>
        <v>0</v>
      </c>
      <c r="AW58" s="323">
        <f>'(5) Middle (M) details'!AV168</f>
        <v>0</v>
      </c>
      <c r="AX58" s="323">
        <f>'(5) Middle (M) details'!AW168</f>
        <v>0.66379392758655609</v>
      </c>
      <c r="AY58" s="323">
        <f>'(5) Middle (M) details'!AX168</f>
        <v>0</v>
      </c>
      <c r="AZ58" s="323">
        <f>'(5) Middle (M) details'!AY168</f>
        <v>0</v>
      </c>
      <c r="BA58" s="323">
        <f>'(5) Middle (M) details'!AZ168</f>
        <v>0</v>
      </c>
      <c r="BB58" s="323">
        <f>'(5) Middle (M) details'!BA168</f>
        <v>0</v>
      </c>
      <c r="BC58" s="323">
        <f>'(5) Middle (M) details'!BB168</f>
        <v>0</v>
      </c>
      <c r="BD58" s="323">
        <f>'(5) Middle (M) details'!BC168</f>
        <v>0</v>
      </c>
      <c r="BE58" s="323">
        <f>'(5) Middle (M) details'!BD168</f>
        <v>0.57749579429571385</v>
      </c>
      <c r="BF58" s="324">
        <f>'(5) Middle (M) details'!BE168</f>
        <v>8.169588341831945</v>
      </c>
      <c r="BH58" s="323">
        <f>'(5) Middle (M) details'!BG168</f>
        <v>0</v>
      </c>
      <c r="BI58" s="323">
        <f>'(5) Middle (M) details'!BH168</f>
        <v>0</v>
      </c>
      <c r="BJ58" s="323">
        <f>'(5) Middle (M) details'!BI168</f>
        <v>114993.33141914594</v>
      </c>
      <c r="BK58" s="323">
        <f>'(5) Middle (M) details'!BJ168</f>
        <v>0</v>
      </c>
      <c r="BL58" s="323">
        <f>'(5) Middle (M) details'!BK168</f>
        <v>117903.37048427742</v>
      </c>
      <c r="BM58" s="323">
        <f>'(5) Middle (M) details'!BL168</f>
        <v>317930.28567764658</v>
      </c>
      <c r="BN58" s="323">
        <f>'(5) Middle (M) details'!BM168</f>
        <v>0</v>
      </c>
      <c r="BO58" s="323">
        <f>'(5) Middle (M) details'!BN168</f>
        <v>0</v>
      </c>
      <c r="BP58" s="323">
        <f>'(5) Middle (M) details'!BO168</f>
        <v>0</v>
      </c>
      <c r="BQ58" s="323">
        <f>'(5) Middle (M) details'!BP168</f>
        <v>0</v>
      </c>
      <c r="BR58" s="323">
        <f>'(5) Middle (M) details'!BQ168</f>
        <v>0</v>
      </c>
      <c r="BS58" s="323">
        <f>'(5) Middle (M) details'!BR168</f>
        <v>0</v>
      </c>
      <c r="BT58" s="323">
        <f>'(5) Middle (M) details'!BS168</f>
        <v>64071.37554940812</v>
      </c>
      <c r="BU58" s="323">
        <f>'(5) Middle (M) details'!BT168</f>
        <v>0</v>
      </c>
      <c r="BV58" s="323">
        <f>'(5) Middle (M) details'!BU168</f>
        <v>0</v>
      </c>
      <c r="BW58" s="323">
        <f>'(5) Middle (M) details'!BV168</f>
        <v>187165.89132164707</v>
      </c>
      <c r="BX58" s="323">
        <f>'(5) Middle (M) details'!BW168</f>
        <v>0</v>
      </c>
      <c r="BY58" s="323">
        <f>'(5) Middle (M) details'!BX168</f>
        <v>0</v>
      </c>
      <c r="BZ58" s="323">
        <f>'(5) Middle (M) details'!BY168</f>
        <v>0</v>
      </c>
      <c r="CA58" s="323">
        <f>'(5) Middle (M) details'!BZ168</f>
        <v>0</v>
      </c>
      <c r="CB58" s="323">
        <f>'(5) Middle (M) details'!CA168</f>
        <v>0</v>
      </c>
      <c r="CC58" s="323">
        <f>'(5) Middle (M) details'!CB168</f>
        <v>0</v>
      </c>
      <c r="CD58" s="323">
        <f>'(5) Middle (M) details'!CC168</f>
        <v>0</v>
      </c>
      <c r="CE58" s="323">
        <f>'(5) Middle (M) details'!CD168</f>
        <v>0</v>
      </c>
      <c r="CF58" s="323">
        <f>'(5) Middle (M) details'!CE168</f>
        <v>0</v>
      </c>
      <c r="CG58" s="323">
        <f>'(5) Middle (M) details'!CF168</f>
        <v>0</v>
      </c>
      <c r="CH58" s="323">
        <f>'(5) Middle (M) details'!CG168</f>
        <v>0</v>
      </c>
      <c r="CI58" s="323">
        <f>'(5) Middle (M) details'!CH168</f>
        <v>0</v>
      </c>
      <c r="CJ58" s="323">
        <f>'(5) Middle (M) details'!CI168</f>
        <v>0</v>
      </c>
      <c r="CK58" s="323">
        <f>'(5) Middle (M) details'!CJ168</f>
        <v>0</v>
      </c>
      <c r="CL58" s="323">
        <f>'(5) Middle (M) details'!CK168</f>
        <v>0</v>
      </c>
      <c r="CM58" s="323">
        <f>'(5) Middle (M) details'!CL168</f>
        <v>0</v>
      </c>
      <c r="CN58" s="323">
        <f>'(5) Middle (M) details'!CM168</f>
        <v>0</v>
      </c>
      <c r="CO58" s="323">
        <f>'(5) Middle (M) details'!CN168</f>
        <v>0</v>
      </c>
      <c r="CP58" s="323">
        <f>'(5) Middle (M) details'!CO168</f>
        <v>0</v>
      </c>
      <c r="CQ58" s="323">
        <f>'(5) Middle (M) details'!CP168</f>
        <v>0</v>
      </c>
      <c r="CR58" s="323">
        <f>'(5) Middle (M) details'!CQ168</f>
        <v>0</v>
      </c>
      <c r="CS58" s="323">
        <f>'(5) Middle (M) details'!CR168</f>
        <v>0</v>
      </c>
      <c r="CT58" s="323">
        <f>'(5) Middle (M) details'!CS168</f>
        <v>0</v>
      </c>
      <c r="CU58" s="323">
        <f>'(5) Middle (M) details'!CT168</f>
        <v>63430.281238004805</v>
      </c>
      <c r="CV58" s="323">
        <f>'(5) Middle (M) details'!CU168</f>
        <v>0</v>
      </c>
      <c r="CW58" s="323">
        <f>'(5) Middle (M) details'!CV168</f>
        <v>0</v>
      </c>
      <c r="CX58" s="323">
        <f>'(5) Middle (M) details'!CW168</f>
        <v>154.73036452042624</v>
      </c>
      <c r="CY58" s="323">
        <f>'(5) Middle (M) details'!CX168</f>
        <v>0</v>
      </c>
      <c r="CZ58" s="323">
        <f>'(5) Middle (M) details'!CY168</f>
        <v>0</v>
      </c>
      <c r="DA58" s="323">
        <f>'(5) Middle (M) details'!CZ168</f>
        <v>0</v>
      </c>
      <c r="DB58" s="323">
        <f>'(5) Middle (M) details'!DA168</f>
        <v>0</v>
      </c>
      <c r="DC58" s="323">
        <f>'(5) Middle (M) details'!DB168</f>
        <v>0</v>
      </c>
      <c r="DD58" s="323">
        <f>'(5) Middle (M) details'!DC168</f>
        <v>0</v>
      </c>
      <c r="DE58" s="174">
        <f>'(5) Middle (M) details'!DD168</f>
        <v>118047.42572565013</v>
      </c>
      <c r="DF58" s="324">
        <f>'(5) Middle (M) details'!DE168</f>
        <v>983696.69178030058</v>
      </c>
      <c r="DG58" s="313"/>
      <c r="DH58" s="337">
        <f>'(5) Middle (M) details'!DG168</f>
        <v>0</v>
      </c>
      <c r="DI58" s="337">
        <f>'(5) Middle (M) details'!DH168</f>
        <v>0</v>
      </c>
      <c r="DJ58" s="337">
        <f>'(5) Middle (M) details'!DI168</f>
        <v>182300.25544910834</v>
      </c>
      <c r="DK58" s="337">
        <f>'(5) Middle (M) details'!DJ168</f>
        <v>0</v>
      </c>
      <c r="DL58" s="337">
        <f>'(5) Middle (M) details'!DK168</f>
        <v>203518.28621125317</v>
      </c>
      <c r="DM58" s="337">
        <f>'(5) Middle (M) details'!DL168</f>
        <v>132417.28284801618</v>
      </c>
      <c r="DN58" s="337">
        <f>'(5) Middle (M) details'!DM168</f>
        <v>0</v>
      </c>
      <c r="DO58" s="337">
        <f>'(5) Middle (M) details'!DN168</f>
        <v>0</v>
      </c>
      <c r="DP58" s="337">
        <f>'(5) Middle (M) details'!DO168</f>
        <v>0</v>
      </c>
      <c r="DQ58" s="337">
        <f>'(5) Middle (M) details'!DP168</f>
        <v>0</v>
      </c>
      <c r="DR58" s="337">
        <f>'(5) Middle (M) details'!DQ168</f>
        <v>0</v>
      </c>
      <c r="DS58" s="337">
        <f>'(5) Middle (M) details'!DR168</f>
        <v>0</v>
      </c>
      <c r="DT58" s="337">
        <f>'(5) Middle (M) details'!DS168</f>
        <v>93452.078183247155</v>
      </c>
      <c r="DU58" s="337">
        <f>'(5) Middle (M) details'!DT168</f>
        <v>0</v>
      </c>
      <c r="DV58" s="337">
        <f>'(5) Middle (M) details'!DU168</f>
        <v>0</v>
      </c>
      <c r="DW58" s="337">
        <f>'(5) Middle (M) details'!DV168</f>
        <v>93582.945660823534</v>
      </c>
      <c r="DX58" s="337">
        <f>'(5) Middle (M) details'!DW168</f>
        <v>0</v>
      </c>
      <c r="DY58" s="337">
        <f>'(5) Middle (M) details'!DX168</f>
        <v>0</v>
      </c>
      <c r="DZ58" s="337">
        <f>'(5) Middle (M) details'!DY168</f>
        <v>0</v>
      </c>
      <c r="EA58" s="337">
        <f>'(5) Middle (M) details'!DZ168</f>
        <v>0</v>
      </c>
      <c r="EB58" s="337">
        <f>'(5) Middle (M) details'!EA168</f>
        <v>0</v>
      </c>
      <c r="EC58" s="337">
        <f>'(5) Middle (M) details'!EB168</f>
        <v>0</v>
      </c>
      <c r="ED58" s="337">
        <f>'(5) Middle (M) details'!EC168</f>
        <v>0</v>
      </c>
      <c r="EE58" s="337">
        <f>'(5) Middle (M) details'!ED168</f>
        <v>0</v>
      </c>
      <c r="EF58" s="337">
        <f>'(5) Middle (M) details'!EE168</f>
        <v>0</v>
      </c>
      <c r="EG58" s="337">
        <f>'(5) Middle (M) details'!EF168</f>
        <v>0</v>
      </c>
      <c r="EH58" s="337">
        <f>'(5) Middle (M) details'!EG168</f>
        <v>0</v>
      </c>
      <c r="EI58" s="337">
        <f>'(5) Middle (M) details'!EH168</f>
        <v>0</v>
      </c>
      <c r="EJ58" s="337">
        <f>'(5) Middle (M) details'!EI168</f>
        <v>0</v>
      </c>
      <c r="EK58" s="337">
        <f>'(5) Middle (M) details'!EJ168</f>
        <v>0</v>
      </c>
      <c r="EL58" s="337">
        <f>'(5) Middle (M) details'!EK168</f>
        <v>0</v>
      </c>
      <c r="EM58" s="337">
        <f>'(5) Middle (M) details'!EL168</f>
        <v>0</v>
      </c>
      <c r="EN58" s="337">
        <f>'(5) Middle (M) details'!EM168</f>
        <v>0</v>
      </c>
      <c r="EO58" s="337">
        <f>'(5) Middle (M) details'!EN168</f>
        <v>0</v>
      </c>
      <c r="EP58" s="337">
        <f>'(5) Middle (M) details'!EO168</f>
        <v>0</v>
      </c>
      <c r="EQ58" s="337">
        <f>'(5) Middle (M) details'!EP168</f>
        <v>0</v>
      </c>
      <c r="ER58" s="337">
        <f>'(5) Middle (M) details'!EQ168</f>
        <v>0</v>
      </c>
      <c r="ES58" s="337">
        <f>'(5) Middle (M) details'!ER168</f>
        <v>0</v>
      </c>
      <c r="ET58" s="337">
        <f>'(5) Middle (M) details'!ES168</f>
        <v>0</v>
      </c>
      <c r="EU58" s="337">
        <f>'(5) Middle (M) details'!ET168</f>
        <v>100427.51590777832</v>
      </c>
      <c r="EV58" s="337">
        <f>'(5) Middle (M) details'!EU168</f>
        <v>0</v>
      </c>
      <c r="EW58" s="337">
        <f>'(5) Middle (M) details'!EV168</f>
        <v>0</v>
      </c>
      <c r="EX58" s="337">
        <f>'(5) Middle (M) details'!EW168</f>
        <v>233.10000000000002</v>
      </c>
      <c r="EY58" s="337">
        <f>'(5) Middle (M) details'!EX168</f>
        <v>0</v>
      </c>
      <c r="EZ58" s="337">
        <f>'(5) Middle (M) details'!EY168</f>
        <v>0</v>
      </c>
      <c r="FA58" s="337">
        <f>'(5) Middle (M) details'!EZ168</f>
        <v>0</v>
      </c>
      <c r="FB58" s="337">
        <f>'(5) Middle (M) details'!FA168</f>
        <v>0</v>
      </c>
      <c r="FC58" s="337">
        <f>'(5) Middle (M) details'!FB168</f>
        <v>0</v>
      </c>
      <c r="FD58" s="337">
        <f>'(5) Middle (M) details'!FC168</f>
        <v>0</v>
      </c>
      <c r="FE58" s="337">
        <f>'(5) Middle (M) details'!FD168</f>
        <v>204412.61545396206</v>
      </c>
      <c r="FF58" s="338">
        <f>'(5) Middle (M) details'!FE168</f>
        <v>120409.57886988427</v>
      </c>
    </row>
    <row r="59" spans="1:162">
      <c r="A59" s="196"/>
      <c r="B59" s="1" t="str">
        <f>'(5) Middle (M) details'!A169</f>
        <v>Estim. full income</v>
      </c>
      <c r="C59" s="1" t="str">
        <f>'(5) Middle (M) details'!B169</f>
        <v>10k-20k</v>
      </c>
      <c r="D59" s="1" t="str">
        <f>'(5) Middle (M) details'!C169</f>
        <v>Gov't admin</v>
      </c>
      <c r="E59" s="1">
        <f>'(5) Middle (M) details'!D169</f>
        <v>5</v>
      </c>
      <c r="F59" s="1">
        <f>'(5) Middle (M) details'!E169</f>
        <v>3</v>
      </c>
      <c r="G59" s="196" t="str">
        <f>'(5) Middle (M) details'!F169</f>
        <v>Pochetnye</v>
      </c>
      <c r="H59" s="323">
        <f>'(5) Middle (M) details'!G169</f>
        <v>0.84391653077000295</v>
      </c>
      <c r="I59" s="323">
        <f>'(5) Middle (M) details'!H169</f>
        <v>1.4337356689594609</v>
      </c>
      <c r="J59" s="323">
        <f>'(5) Middle (M) details'!I169</f>
        <v>1.5654994343848716</v>
      </c>
      <c r="K59" s="323">
        <f>'(5) Middle (M) details'!J169</f>
        <v>0.71573065202097452</v>
      </c>
      <c r="L59" s="323">
        <f>'(5) Middle (M) details'!K169</f>
        <v>0.87067941068290178</v>
      </c>
      <c r="M59" s="323">
        <f>'(5) Middle (M) details'!L169</f>
        <v>10.885694362121196</v>
      </c>
      <c r="N59" s="323">
        <f>'(5) Middle (M) details'!M169</f>
        <v>2.996259244378785</v>
      </c>
      <c r="O59" s="323">
        <f>'(5) Middle (M) details'!N169</f>
        <v>3.0631640439328458</v>
      </c>
      <c r="P59" s="323">
        <f>'(5) Middle (M) details'!O169</f>
        <v>0.93956519905605551</v>
      </c>
      <c r="Q59" s="323">
        <f>'(5) Middle (M) details'!P169</f>
        <v>4.5312505176291946</v>
      </c>
      <c r="R59" s="323">
        <f>'(5) Middle (M) details'!Q169</f>
        <v>3.3712923996484045</v>
      </c>
      <c r="S59" s="323">
        <f>'(5) Middle (M) details'!R169</f>
        <v>1.8968859250458749</v>
      </c>
      <c r="T59" s="323">
        <f>'(5) Middle (M) details'!S169</f>
        <v>2.715809835944011</v>
      </c>
      <c r="U59" s="323">
        <f>'(5) Middle (M) details'!T169</f>
        <v>1.3316043059006855</v>
      </c>
      <c r="V59" s="323">
        <f>'(5) Middle (M) details'!U169</f>
        <v>2.0725227732980915</v>
      </c>
      <c r="W59" s="323">
        <f>'(5) Middle (M) details'!V169</f>
        <v>3.777823973312914</v>
      </c>
      <c r="X59" s="323">
        <f>'(5) Middle (M) details'!W169</f>
        <v>3.1175804262400253</v>
      </c>
      <c r="Y59" s="323">
        <f>'(5) Middle (M) details'!X169</f>
        <v>1.2884102825339681</v>
      </c>
      <c r="Z59" s="323">
        <f>'(5) Middle (M) details'!Y169</f>
        <v>1.8966326921970422</v>
      </c>
      <c r="AA59" s="323">
        <f>'(5) Middle (M) details'!Z169</f>
        <v>1.7122320609558288</v>
      </c>
      <c r="AB59" s="323">
        <f>'(5) Middle (M) details'!AA169</f>
        <v>2.1350135601138582</v>
      </c>
      <c r="AC59" s="323">
        <f>'(5) Middle (M) details'!AB169</f>
        <v>1.8217522156314681</v>
      </c>
      <c r="AD59" s="323">
        <f>'(5) Middle (M) details'!AC169</f>
        <v>1.8331441879774841</v>
      </c>
      <c r="AE59" s="323">
        <f>'(5) Middle (M) details'!AD169</f>
        <v>1.7620513959385598</v>
      </c>
      <c r="AF59" s="323">
        <f>'(5) Middle (M) details'!AE169</f>
        <v>1.6486975860748552</v>
      </c>
      <c r="AG59" s="323">
        <f>'(5) Middle (M) details'!AF169</f>
        <v>3.1155036159210487</v>
      </c>
      <c r="AH59" s="323">
        <f>'(5) Middle (M) details'!AG169</f>
        <v>2.2888947544968472</v>
      </c>
      <c r="AI59" s="323">
        <f>'(5) Middle (M) details'!AH169</f>
        <v>2.4347856951885567</v>
      </c>
      <c r="AJ59" s="323">
        <f>'(5) Middle (M) details'!AI169</f>
        <v>1.4390691295190785</v>
      </c>
      <c r="AK59" s="323">
        <f>'(5) Middle (M) details'!AJ169</f>
        <v>2.1944258289733467</v>
      </c>
      <c r="AL59" s="323">
        <f>'(5) Middle (M) details'!AK169</f>
        <v>2.5617590149187608</v>
      </c>
      <c r="AM59" s="323">
        <f>'(5) Middle (M) details'!AL169</f>
        <v>2.0295708919609288</v>
      </c>
      <c r="AN59" s="323">
        <f>'(5) Middle (M) details'!AM169</f>
        <v>0.75579828254630843</v>
      </c>
      <c r="AO59" s="323">
        <f>'(5) Middle (M) details'!AN169</f>
        <v>1.347677862250412</v>
      </c>
      <c r="AP59" s="323">
        <f>'(5) Middle (M) details'!AO169</f>
        <v>0.51883738539751867</v>
      </c>
      <c r="AQ59" s="323">
        <f>'(5) Middle (M) details'!AP169</f>
        <v>0.75985078431741115</v>
      </c>
      <c r="AR59" s="323">
        <f>'(5) Middle (M) details'!AQ169</f>
        <v>1.5261704558327778</v>
      </c>
      <c r="AS59" s="323">
        <f>'(5) Middle (M) details'!AR169</f>
        <v>0.70502091877915618</v>
      </c>
      <c r="AT59" s="323">
        <f>'(5) Middle (M) details'!AS169</f>
        <v>0.39463202571564371</v>
      </c>
      <c r="AU59" s="323">
        <f>'(5) Middle (M) details'!AT169</f>
        <v>1.7697784161253909</v>
      </c>
      <c r="AV59" s="323">
        <f>'(5) Middle (M) details'!AU169</f>
        <v>0.89368414624742754</v>
      </c>
      <c r="AW59" s="323">
        <f>'(5) Middle (M) details'!AV169</f>
        <v>2.8039711199358557</v>
      </c>
      <c r="AX59" s="323">
        <f>'(5) Middle (M) details'!AW169</f>
        <v>3.5577442902546421</v>
      </c>
      <c r="AY59" s="323">
        <f>'(5) Middle (M) details'!AX169</f>
        <v>3.005122015395266</v>
      </c>
      <c r="AZ59" s="323">
        <f>'(5) Middle (M) details'!AY169</f>
        <v>0.80616616169520772</v>
      </c>
      <c r="BA59" s="323">
        <f>'(5) Middle (M) details'!AZ169</f>
        <v>4.2051532550784421</v>
      </c>
      <c r="BB59" s="323">
        <f>'(5) Middle (M) details'!BA169</f>
        <v>2.838388662933597</v>
      </c>
      <c r="BC59" s="323">
        <f>'(5) Middle (M) details'!BB169</f>
        <v>1.9423957440153825</v>
      </c>
      <c r="BD59" s="323">
        <f>'(5) Middle (M) details'!BC169</f>
        <v>2.0845810027523797</v>
      </c>
      <c r="BE59" s="323">
        <f>'(5) Middle (M) details'!BD169</f>
        <v>3.6050413828458709</v>
      </c>
      <c r="BF59" s="324">
        <f>'(5) Middle (M) details'!BE169</f>
        <v>109.8109715278466</v>
      </c>
      <c r="BH59" s="323">
        <f>'(5) Middle (M) details'!BG169</f>
        <v>17037.28572408294</v>
      </c>
      <c r="BI59" s="323">
        <f>'(5) Middle (M) details'!BH169</f>
        <v>39537.9326896028</v>
      </c>
      <c r="BJ59" s="323">
        <f>'(5) Middle (M) details'!BI169</f>
        <v>84409.838856579401</v>
      </c>
      <c r="BK59" s="323">
        <f>'(5) Middle (M) details'!BJ169</f>
        <v>26080.358246630029</v>
      </c>
      <c r="BL59" s="323">
        <f>'(5) Middle (M) details'!BK169</f>
        <v>48117.455558349589</v>
      </c>
      <c r="BM59" s="323">
        <f>'(5) Middle (M) details'!BL169</f>
        <v>240036.87791574112</v>
      </c>
      <c r="BN59" s="323">
        <f>'(5) Middle (M) details'!BM169</f>
        <v>74712.637850351064</v>
      </c>
      <c r="BO59" s="323">
        <f>'(5) Middle (M) details'!BN169</f>
        <v>79405.047663401667</v>
      </c>
      <c r="BP59" s="323">
        <f>'(5) Middle (M) details'!BO169</f>
        <v>32185.228942997746</v>
      </c>
      <c r="BQ59" s="323">
        <f>'(5) Middle (M) details'!BP169</f>
        <v>116136.48680370358</v>
      </c>
      <c r="BR59" s="323">
        <f>'(5) Middle (M) details'!BQ169</f>
        <v>234149.97945333767</v>
      </c>
      <c r="BS59" s="323">
        <f>'(5) Middle (M) details'!BR169</f>
        <v>94293.349999490223</v>
      </c>
      <c r="BT59" s="323">
        <f>'(5) Middle (M) details'!BS169</f>
        <v>81814.172169746496</v>
      </c>
      <c r="BU59" s="323">
        <f>'(5) Middle (M) details'!BT169</f>
        <v>60367.355308428654</v>
      </c>
      <c r="BV59" s="323">
        <f>'(5) Middle (M) details'!BU169</f>
        <v>58065.669483494166</v>
      </c>
      <c r="BW59" s="323">
        <f>'(5) Middle (M) details'!BV169</f>
        <v>84423.99070043664</v>
      </c>
      <c r="BX59" s="323">
        <f>'(5) Middle (M) details'!BW169</f>
        <v>77925.741553968444</v>
      </c>
      <c r="BY59" s="323">
        <f>'(5) Middle (M) details'!BX169</f>
        <v>99153.966980720434</v>
      </c>
      <c r="BZ59" s="323">
        <f>'(5) Middle (M) details'!BY169</f>
        <v>53876.158294104789</v>
      </c>
      <c r="CA59" s="323">
        <f>'(5) Middle (M) details'!BZ169</f>
        <v>41706.754840067602</v>
      </c>
      <c r="CB59" s="323">
        <f>'(5) Middle (M) details'!CA169</f>
        <v>72011.995125007088</v>
      </c>
      <c r="CC59" s="323">
        <f>'(5) Middle (M) details'!CB169</f>
        <v>50662.336786743166</v>
      </c>
      <c r="CD59" s="323">
        <f>'(5) Middle (M) details'!CC169</f>
        <v>75935.672215764891</v>
      </c>
      <c r="CE59" s="323">
        <f>'(5) Middle (M) details'!CD169</f>
        <v>63445.853561766366</v>
      </c>
      <c r="CF59" s="323">
        <f>'(5) Middle (M) details'!CE169</f>
        <v>81461.112509180559</v>
      </c>
      <c r="CG59" s="323">
        <f>'(5) Middle (M) details'!CF169</f>
        <v>136842.6781027698</v>
      </c>
      <c r="CH59" s="323">
        <f>'(5) Middle (M) details'!CG169</f>
        <v>82155.708980089781</v>
      </c>
      <c r="CI59" s="323">
        <f>'(5) Middle (M) details'!CH169</f>
        <v>132954.20637919632</v>
      </c>
      <c r="CJ59" s="323">
        <f>'(5) Middle (M) details'!CI169</f>
        <v>54533.701903824607</v>
      </c>
      <c r="CK59" s="323">
        <f>'(5) Middle (M) details'!CJ169</f>
        <v>70661.883974313809</v>
      </c>
      <c r="CL59" s="323">
        <f>'(5) Middle (M) details'!CK169</f>
        <v>74139.8024848942</v>
      </c>
      <c r="CM59" s="323">
        <f>'(5) Middle (M) details'!CL169</f>
        <v>67793.093296822582</v>
      </c>
      <c r="CN59" s="323">
        <f>'(5) Middle (M) details'!CM169</f>
        <v>21108.263739241247</v>
      </c>
      <c r="CO59" s="323">
        <f>'(5) Middle (M) details'!CN169</f>
        <v>27736.629643126187</v>
      </c>
      <c r="CP59" s="323">
        <f>'(5) Middle (M) details'!CO169</f>
        <v>12570.205670674877</v>
      </c>
      <c r="CQ59" s="323">
        <f>'(5) Middle (M) details'!CP169</f>
        <v>19028.616564522501</v>
      </c>
      <c r="CR59" s="323">
        <f>'(5) Middle (M) details'!CQ169</f>
        <v>60650.097697540485</v>
      </c>
      <c r="CS59" s="323">
        <f>'(5) Middle (M) details'!CR169</f>
        <v>14287.092997558577</v>
      </c>
      <c r="CT59" s="323">
        <f>'(5) Middle (M) details'!CS169</f>
        <v>8441.9065130774852</v>
      </c>
      <c r="CU59" s="323">
        <f>'(5) Middle (M) details'!CT169</f>
        <v>52699.967345463585</v>
      </c>
      <c r="CV59" s="323">
        <f>'(5) Middle (M) details'!CU169</f>
        <v>25608.203219221279</v>
      </c>
      <c r="CW59" s="323">
        <f>'(5) Middle (M) details'!CV169</f>
        <v>84565.614918820298</v>
      </c>
      <c r="CX59" s="323">
        <f>'(5) Middle (M) details'!CW169</f>
        <v>93237.658911358827</v>
      </c>
      <c r="CY59" s="323">
        <f>'(5) Middle (M) details'!CX169</f>
        <v>73604.208401559823</v>
      </c>
      <c r="CZ59" s="323">
        <f>'(5) Middle (M) details'!CY169</f>
        <v>19340.763763465773</v>
      </c>
      <c r="DA59" s="323">
        <f>'(5) Middle (M) details'!CZ169</f>
        <v>224349.1152570674</v>
      </c>
      <c r="DB59" s="323">
        <f>'(5) Middle (M) details'!DA169</f>
        <v>87354.076289987162</v>
      </c>
      <c r="DC59" s="323">
        <f>'(5) Middle (M) details'!DB169</f>
        <v>86901.499253608752</v>
      </c>
      <c r="DD59" s="323">
        <f>'(5) Middle (M) details'!DC169</f>
        <v>174814.50197194589</v>
      </c>
      <c r="DE59" s="323">
        <f>'(5) Middle (M) details'!DD169</f>
        <v>200113.90901192927</v>
      </c>
      <c r="DF59" s="324">
        <f>'(5) Middle (M) details'!DE169</f>
        <v>3892446.6655257791</v>
      </c>
      <c r="DG59" s="313"/>
      <c r="DH59" s="337">
        <f>'(5) Middle (M) details'!DG169</f>
        <v>20188.35406451613</v>
      </c>
      <c r="DI59" s="337">
        <f>'(5) Middle (M) details'!DH169</f>
        <v>27576.863396512694</v>
      </c>
      <c r="DJ59" s="337">
        <f>'(5) Middle (M) details'!DI169</f>
        <v>53918.792305246905</v>
      </c>
      <c r="DK59" s="337">
        <f>'(5) Middle (M) details'!DJ169</f>
        <v>36438.789051423417</v>
      </c>
      <c r="DL59" s="337">
        <f>'(5) Middle (M) details'!DK169</f>
        <v>55264.262560900032</v>
      </c>
      <c r="DM59" s="337">
        <f>'(5) Middle (M) details'!DL169</f>
        <v>22050.672187802204</v>
      </c>
      <c r="DN59" s="337">
        <f>'(5) Middle (M) details'!DM169</f>
        <v>24935.3049107876</v>
      </c>
      <c r="DO59" s="337">
        <f>'(5) Middle (M) details'!DN169</f>
        <v>25922.558023191028</v>
      </c>
      <c r="DP59" s="337">
        <f>'(5) Middle (M) details'!DO169</f>
        <v>34255.450260751451</v>
      </c>
      <c r="DQ59" s="337">
        <f>'(5) Middle (M) details'!DP169</f>
        <v>25630.118297777895</v>
      </c>
      <c r="DR59" s="337">
        <f>'(5) Middle (M) details'!DQ169</f>
        <v>69454.070337463883</v>
      </c>
      <c r="DS59" s="337">
        <f>'(5) Middle (M) details'!DR169</f>
        <v>49709.552247961248</v>
      </c>
      <c r="DT59" s="337">
        <f>'(5) Middle (M) details'!DS169</f>
        <v>30125.147603093508</v>
      </c>
      <c r="DU59" s="337">
        <f>'(5) Middle (M) details'!DT169</f>
        <v>45334.304673637045</v>
      </c>
      <c r="DV59" s="337">
        <f>'(5) Middle (M) details'!DU169</f>
        <v>28016.902989727758</v>
      </c>
      <c r="DW59" s="337">
        <f>'(5) Middle (M) details'!DV169</f>
        <v>22347.253682760162</v>
      </c>
      <c r="DX59" s="337">
        <f>'(5) Middle (M) details'!DW169</f>
        <v>24995.583401179872</v>
      </c>
      <c r="DY59" s="337">
        <f>'(5) Middle (M) details'!DX169</f>
        <v>76958.379116402546</v>
      </c>
      <c r="DZ59" s="337">
        <f>'(5) Middle (M) details'!DY169</f>
        <v>28406.21619344499</v>
      </c>
      <c r="EA59" s="337">
        <f>'(5) Middle (M) details'!DZ169</f>
        <v>24358.120485599018</v>
      </c>
      <c r="EB59" s="337">
        <f>'(5) Middle (M) details'!EA169</f>
        <v>33729.057496556023</v>
      </c>
      <c r="EC59" s="337">
        <f>'(5) Middle (M) details'!EB169</f>
        <v>27809.674857006965</v>
      </c>
      <c r="ED59" s="337">
        <f>'(5) Middle (M) details'!EC169</f>
        <v>41423.731266630501</v>
      </c>
      <c r="EE59" s="337">
        <f>'(5) Middle (M) details'!ED169</f>
        <v>36006.812121375049</v>
      </c>
      <c r="EF59" s="337">
        <f>'(5) Middle (M) details'!EE169</f>
        <v>49409.372099051528</v>
      </c>
      <c r="EG59" s="337">
        <f>'(5) Middle (M) details'!EF169</f>
        <v>43923.132492437973</v>
      </c>
      <c r="EH59" s="337">
        <f>'(5) Middle (M) details'!EG169</f>
        <v>35893.178932182724</v>
      </c>
      <c r="EI59" s="337">
        <f>'(5) Middle (M) details'!EH169</f>
        <v>54606.122683376438</v>
      </c>
      <c r="EJ59" s="337">
        <f>'(5) Middle (M) details'!EI169</f>
        <v>37895.123163436343</v>
      </c>
      <c r="EK59" s="337">
        <f>'(5) Middle (M) details'!EJ169</f>
        <v>32200.625348714879</v>
      </c>
      <c r="EL59" s="337">
        <f>'(5) Middle (M) details'!EK169</f>
        <v>28940.974562060961</v>
      </c>
      <c r="EM59" s="337">
        <f>'(5) Middle (M) details'!EL169</f>
        <v>33402.673227798572</v>
      </c>
      <c r="EN59" s="337">
        <f>'(5) Middle (M) details'!EM169</f>
        <v>27928.435703937877</v>
      </c>
      <c r="EO59" s="337">
        <f>'(5) Middle (M) details'!EN169</f>
        <v>20581.053098854307</v>
      </c>
      <c r="EP59" s="337">
        <f>'(5) Middle (M) details'!EO169</f>
        <v>24227.640537205963</v>
      </c>
      <c r="EQ59" s="337">
        <f>'(5) Middle (M) details'!EP169</f>
        <v>25042.570143052864</v>
      </c>
      <c r="ER59" s="337">
        <f>'(5) Middle (M) details'!EQ169</f>
        <v>39740.054897371112</v>
      </c>
      <c r="ES59" s="337">
        <f>'(5) Middle (M) details'!ER169</f>
        <v>20264.778841312549</v>
      </c>
      <c r="ET59" s="337">
        <f>'(5) Middle (M) details'!ES169</f>
        <v>21391.843446482955</v>
      </c>
      <c r="EU59" s="337">
        <f>'(5) Middle (M) details'!ET169</f>
        <v>29777.720682592917</v>
      </c>
      <c r="EV59" s="337">
        <f>'(5) Middle (M) details'!EU169</f>
        <v>28654.646417025429</v>
      </c>
      <c r="EW59" s="337">
        <f>'(5) Middle (M) details'!EV169</f>
        <v>30159.231782941773</v>
      </c>
      <c r="EX59" s="337">
        <f>'(5) Middle (M) details'!EW169</f>
        <v>26206.959046144777</v>
      </c>
      <c r="EY59" s="337">
        <f>'(5) Middle (M) details'!EX169</f>
        <v>24492.918432091883</v>
      </c>
      <c r="EZ59" s="337">
        <f>'(5) Middle (M) details'!EY169</f>
        <v>23991.038922789787</v>
      </c>
      <c r="FA59" s="337">
        <f>'(5) Middle (M) details'!EZ169</f>
        <v>53350.996182155184</v>
      </c>
      <c r="FB59" s="337">
        <f>'(5) Middle (M) details'!FA169</f>
        <v>30775.938979302067</v>
      </c>
      <c r="FC59" s="337">
        <f>'(5) Middle (M) details'!FB169</f>
        <v>44739.337759237053</v>
      </c>
      <c r="FD59" s="337">
        <f>'(5) Middle (M) details'!FC169</f>
        <v>83860.738316778908</v>
      </c>
      <c r="FE59" s="337">
        <f>'(5) Middle (M) details'!FD169</f>
        <v>55509.46237792047</v>
      </c>
      <c r="FF59" s="338">
        <f>'(5) Middle (M) details'!FE169</f>
        <v>35446.791985978438</v>
      </c>
    </row>
    <row r="60" spans="1:162">
      <c r="A60" s="196"/>
      <c r="B60" s="1" t="str">
        <f>'(5) Middle (M) details'!A170</f>
        <v>Estim. full income</v>
      </c>
      <c r="C60" s="1" t="str">
        <f>'(5) Middle (M) details'!B170</f>
        <v>5k-10k</v>
      </c>
      <c r="D60" s="1" t="str">
        <f>'(5) Middle (M) details'!C170</f>
        <v>Gov't admin</v>
      </c>
      <c r="E60" s="1">
        <f>'(5) Middle (M) details'!D170</f>
        <v>5</v>
      </c>
      <c r="F60" s="1">
        <f>'(5) Middle (M) details'!E170</f>
        <v>3</v>
      </c>
      <c r="G60" s="196" t="str">
        <f>'(5) Middle (M) details'!F170</f>
        <v>Merchants &amp;c</v>
      </c>
      <c r="H60" s="323">
        <f>'(5) Middle (M) details'!G170</f>
        <v>2.2726379630841649</v>
      </c>
      <c r="I60" s="323">
        <f>'(5) Middle (M) details'!H170</f>
        <v>3.8358390561057085</v>
      </c>
      <c r="J60" s="323">
        <f>'(5) Middle (M) details'!I170</f>
        <v>4.2198888377748931</v>
      </c>
      <c r="K60" s="323">
        <f>'(5) Middle (M) details'!J170</f>
        <v>2.0263556105701217</v>
      </c>
      <c r="L60" s="323">
        <f>'(5) Middle (M) details'!K170</f>
        <v>2.5554592825722562</v>
      </c>
      <c r="M60" s="323">
        <f>'(5) Middle (M) details'!L170</f>
        <v>34.530884801231721</v>
      </c>
      <c r="N60" s="323">
        <f>'(5) Middle (M) details'!M170</f>
        <v>7.0320788819695652</v>
      </c>
      <c r="O60" s="323">
        <f>'(5) Middle (M) details'!N170</f>
        <v>7.5708254033408817</v>
      </c>
      <c r="P60" s="323">
        <f>'(5) Middle (M) details'!O170</f>
        <v>1.886708511577613</v>
      </c>
      <c r="Q60" s="323">
        <f>'(5) Middle (M) details'!P170</f>
        <v>10.536934234046157</v>
      </c>
      <c r="R60" s="323">
        <f>'(5) Middle (M) details'!Q170</f>
        <v>7.7664290918928582</v>
      </c>
      <c r="S60" s="323">
        <f>'(5) Middle (M) details'!R170</f>
        <v>5.0397225786036595</v>
      </c>
      <c r="T60" s="323">
        <f>'(5) Middle (M) details'!S170</f>
        <v>6.735312443281777</v>
      </c>
      <c r="U60" s="323">
        <f>'(5) Middle (M) details'!T170</f>
        <v>3.5770888145230892</v>
      </c>
      <c r="V60" s="323">
        <f>'(5) Middle (M) details'!U170</f>
        <v>5.3256173197305312</v>
      </c>
      <c r="W60" s="323">
        <f>'(5) Middle (M) details'!V170</f>
        <v>12.847102474306769</v>
      </c>
      <c r="X60" s="323">
        <f>'(5) Middle (M) details'!W170</f>
        <v>7.5099680143630261</v>
      </c>
      <c r="Y60" s="323">
        <f>'(5) Middle (M) details'!X170</f>
        <v>3.636335031887576</v>
      </c>
      <c r="Z60" s="323">
        <f>'(5) Middle (M) details'!Y170</f>
        <v>4.9988823695981797</v>
      </c>
      <c r="AA60" s="323">
        <f>'(5) Middle (M) details'!Z170</f>
        <v>4.6824978196727312</v>
      </c>
      <c r="AB60" s="323">
        <f>'(5) Middle (M) details'!AA170</f>
        <v>5.532933672068558</v>
      </c>
      <c r="AC60" s="323">
        <f>'(5) Middle (M) details'!AB170</f>
        <v>4.9995005842506757</v>
      </c>
      <c r="AD60" s="323">
        <f>'(5) Middle (M) details'!AC170</f>
        <v>5.1312014171442479</v>
      </c>
      <c r="AE60" s="323">
        <f>'(5) Middle (M) details'!AD170</f>
        <v>4.7852380091845506</v>
      </c>
      <c r="AF60" s="323">
        <f>'(5) Middle (M) details'!AE170</f>
        <v>4.2459362494686292</v>
      </c>
      <c r="AG60" s="323">
        <f>'(5) Middle (M) details'!AF170</f>
        <v>8.4185211022987954</v>
      </c>
      <c r="AH60" s="323">
        <f>'(5) Middle (M) details'!AG170</f>
        <v>5.7967054225176442</v>
      </c>
      <c r="AI60" s="323">
        <f>'(5) Middle (M) details'!AH170</f>
        <v>6.3829517413425032</v>
      </c>
      <c r="AJ60" s="323">
        <f>'(5) Middle (M) details'!AI170</f>
        <v>3.8796299088210415</v>
      </c>
      <c r="AK60" s="323">
        <f>'(5) Middle (M) details'!AJ170</f>
        <v>6.122215762029203</v>
      </c>
      <c r="AL60" s="323">
        <f>'(5) Middle (M) details'!AK170</f>
        <v>7.0618750957661609</v>
      </c>
      <c r="AM60" s="323">
        <f>'(5) Middle (M) details'!AL170</f>
        <v>5.5601337780546878</v>
      </c>
      <c r="AN60" s="323">
        <f>'(5) Middle (M) details'!AM170</f>
        <v>2.5702145082378172</v>
      </c>
      <c r="AO60" s="323">
        <f>'(5) Middle (M) details'!AN170</f>
        <v>4.5829969106534767</v>
      </c>
      <c r="AP60" s="323">
        <f>'(5) Middle (M) details'!AO170</f>
        <v>1.7643905869595198</v>
      </c>
      <c r="AQ60" s="323">
        <f>'(5) Middle (M) details'!AP170</f>
        <v>2.0835947331395746</v>
      </c>
      <c r="AR60" s="323">
        <f>'(5) Middle (M) details'!AQ170</f>
        <v>4.2804780926943762</v>
      </c>
      <c r="AS60" s="323">
        <f>'(5) Middle (M) details'!AR170</f>
        <v>1.8251791307708241</v>
      </c>
      <c r="AT60" s="323">
        <f>'(5) Middle (M) details'!AS170</f>
        <v>2.1227911955721153</v>
      </c>
      <c r="AU60" s="323">
        <f>'(5) Middle (M) details'!AT170</f>
        <v>2.8586415542454926</v>
      </c>
      <c r="AV60" s="323">
        <f>'(5) Middle (M) details'!AU170</f>
        <v>2.487190469611551</v>
      </c>
      <c r="AW60" s="323">
        <f>'(5) Middle (M) details'!AV170</f>
        <v>4.8189909461809952</v>
      </c>
      <c r="AX60" s="323">
        <f>'(5) Middle (M) details'!AW170</f>
        <v>9.1132845252836265</v>
      </c>
      <c r="AY60" s="323">
        <f>'(5) Middle (M) details'!AX170</f>
        <v>5.6263837401227592</v>
      </c>
      <c r="AZ60" s="323">
        <f>'(5) Middle (M) details'!AY170</f>
        <v>2.741498641487667</v>
      </c>
      <c r="BA60" s="323">
        <f>'(5) Middle (M) details'!AZ170</f>
        <v>4.2900914788347118</v>
      </c>
      <c r="BB60" s="323">
        <f>'(5) Middle (M) details'!BA170</f>
        <v>7.5536324691534213</v>
      </c>
      <c r="BC60" s="323">
        <f>'(5) Middle (M) details'!BB170</f>
        <v>5.0674888043376036</v>
      </c>
      <c r="BD60" s="323">
        <f>'(5) Middle (M) details'!BC170</f>
        <v>5.3559674175561955</v>
      </c>
      <c r="BE60" s="323">
        <f>'(5) Middle (M) details'!BD170</f>
        <v>6.3686319815596724</v>
      </c>
      <c r="BF60" s="324">
        <f>'(5) Middle (M) details'!BE170</f>
        <v>282.01485846948134</v>
      </c>
      <c r="BH60" s="323">
        <f>'(5) Middle (M) details'!BG170</f>
        <v>22955.493422291955</v>
      </c>
      <c r="BI60" s="323">
        <f>'(5) Middle (M) details'!BH170</f>
        <v>52467.958945650724</v>
      </c>
      <c r="BJ60" s="323">
        <f>'(5) Middle (M) details'!BI170</f>
        <v>112454.18161155487</v>
      </c>
      <c r="BK60" s="323">
        <f>'(5) Middle (M) details'!BJ170</f>
        <v>36664.457008654979</v>
      </c>
      <c r="BL60" s="323">
        <f>'(5) Middle (M) details'!BK170</f>
        <v>69748.232381884955</v>
      </c>
      <c r="BM60" s="323">
        <f>'(5) Middle (M) details'!BL170</f>
        <v>391606.05237497226</v>
      </c>
      <c r="BN60" s="323">
        <f>'(5) Middle (M) details'!BM170</f>
        <v>87197.643068548496</v>
      </c>
      <c r="BO60" s="323">
        <f>'(5) Middle (M) details'!BN170</f>
        <v>97281.12682240615</v>
      </c>
      <c r="BP60" s="323">
        <f>'(5) Middle (M) details'!BO170</f>
        <v>32352.175088051132</v>
      </c>
      <c r="BQ60" s="323">
        <f>'(5) Middle (M) details'!BP170</f>
        <v>135047.71916822443</v>
      </c>
      <c r="BR60" s="323">
        <f>'(5) Middle (M) details'!BQ170</f>
        <v>266040.04909357533</v>
      </c>
      <c r="BS60" s="323">
        <f>'(5) Middle (M) details'!BR170</f>
        <v>123885.86944373581</v>
      </c>
      <c r="BT60" s="323">
        <f>'(5) Middle (M) details'!BS170</f>
        <v>100725.59985455958</v>
      </c>
      <c r="BU60" s="323">
        <f>'(5) Middle (M) details'!BT170</f>
        <v>80166.202913969086</v>
      </c>
      <c r="BV60" s="323">
        <f>'(5) Middle (M) details'!BU170</f>
        <v>74044.308323662714</v>
      </c>
      <c r="BW60" s="323">
        <f>'(5) Middle (M) details'!BV170</f>
        <v>145270.82372228135</v>
      </c>
      <c r="BX60" s="323">
        <f>'(5) Middle (M) details'!BW170</f>
        <v>93083.668527592919</v>
      </c>
      <c r="BY60" s="323">
        <f>'(5) Middle (M) details'!BX170</f>
        <v>137848.79416035168</v>
      </c>
      <c r="BZ60" s="323">
        <f>'(5) Middle (M) details'!BY170</f>
        <v>70713.054547270076</v>
      </c>
      <c r="CA60" s="323">
        <f>'(5) Middle (M) details'!BZ170</f>
        <v>56748.072429410997</v>
      </c>
      <c r="CB60" s="323">
        <f>'(5) Middle (M) details'!CA170</f>
        <v>92175.276353521578</v>
      </c>
      <c r="CC60" s="323">
        <f>'(5) Middle (M) details'!CB170</f>
        <v>68827.525880817499</v>
      </c>
      <c r="CD60" s="323">
        <f>'(5) Middle (M) details'!CC170</f>
        <v>105702.88263387447</v>
      </c>
      <c r="CE60" s="323">
        <f>'(5) Middle (M) details'!CD170</f>
        <v>85009.86414463252</v>
      </c>
      <c r="CF60" s="323">
        <f>'(5) Middle (M) details'!CE170</f>
        <v>103442.48512979771</v>
      </c>
      <c r="CG60" s="323">
        <f>'(5) Middle (M) details'!CF170</f>
        <v>182876.90020627779</v>
      </c>
      <c r="CH60" s="323">
        <f>'(5) Middle (M) details'!CG170</f>
        <v>102860.06002350108</v>
      </c>
      <c r="CI60" s="323">
        <f>'(5) Middle (M) details'!CH170</f>
        <v>171713.33418615951</v>
      </c>
      <c r="CJ60" s="323">
        <f>'(5) Middle (M) details'!CI170</f>
        <v>73326.885949123374</v>
      </c>
      <c r="CK60" s="323">
        <f>'(5) Middle (M) details'!CJ170</f>
        <v>97635.88586632823</v>
      </c>
      <c r="CL60" s="323">
        <f>'(5) Middle (M) details'!CK170</f>
        <v>101880.6517826045</v>
      </c>
      <c r="CM60" s="323">
        <f>'(5) Middle (M) details'!CL170</f>
        <v>91704.164571150177</v>
      </c>
      <c r="CN60" s="323">
        <f>'(5) Middle (M) details'!CM170</f>
        <v>35897.08479377906</v>
      </c>
      <c r="CO60" s="323">
        <f>'(5) Middle (M) details'!CN170</f>
        <v>47731.509919532778</v>
      </c>
      <c r="CP60" s="323">
        <f>'(5) Middle (M) details'!CO170</f>
        <v>21453.371140149306</v>
      </c>
      <c r="CQ60" s="323">
        <f>'(5) Middle (M) details'!CP170</f>
        <v>26080.183403166859</v>
      </c>
      <c r="CR60" s="323">
        <f>'(5) Middle (M) details'!CQ170</f>
        <v>84071.114871093319</v>
      </c>
      <c r="CS60" s="323">
        <f>'(5) Middle (M) details'!CR170</f>
        <v>18481.915124647607</v>
      </c>
      <c r="CT60" s="323">
        <f>'(5) Middle (M) details'!CS170</f>
        <v>22869.022267114211</v>
      </c>
      <c r="CU60" s="323">
        <f>'(5) Middle (M) details'!CT170</f>
        <v>42145.655920296194</v>
      </c>
      <c r="CV60" s="323">
        <f>'(5) Middle (M) details'!CU170</f>
        <v>35366.923544974372</v>
      </c>
      <c r="CW60" s="323">
        <f>'(5) Middle (M) details'!CV170</f>
        <v>72027.411388431632</v>
      </c>
      <c r="CX60" s="323">
        <f>'(5) Middle (M) details'!CW170</f>
        <v>118257.48517353619</v>
      </c>
      <c r="CY60" s="323">
        <f>'(5) Middle (M) details'!CX170</f>
        <v>68032.499267416992</v>
      </c>
      <c r="CZ60" s="323">
        <f>'(5) Middle (M) details'!CY170</f>
        <v>32795.429969516619</v>
      </c>
      <c r="DA60" s="323">
        <f>'(5) Middle (M) details'!CZ170</f>
        <v>113233.64526719996</v>
      </c>
      <c r="DB60" s="323">
        <f>'(5) Middle (M) details'!DA170</f>
        <v>116459.85496954218</v>
      </c>
      <c r="DC60" s="323">
        <f>'(5) Middle (M) details'!DB170</f>
        <v>113059.21704788813</v>
      </c>
      <c r="DD60" s="323">
        <f>'(5) Middle (M) details'!DC170</f>
        <v>222156.55511571464</v>
      </c>
      <c r="DE60" s="323">
        <f>'(5) Middle (M) details'!DD170</f>
        <v>175379.42657893058</v>
      </c>
      <c r="DF60" s="324">
        <f>'(5) Middle (M) details'!DE170</f>
        <v>4828955.7053993689</v>
      </c>
      <c r="DG60" s="313"/>
      <c r="DH60" s="337">
        <f>'(5) Middle (M) details'!DG170</f>
        <v>10100.814029850746</v>
      </c>
      <c r="DI60" s="337">
        <f>'(5) Middle (M) details'!DH170</f>
        <v>13678.352552913993</v>
      </c>
      <c r="DJ60" s="337">
        <f>'(5) Middle (M) details'!DI170</f>
        <v>26648.612305828152</v>
      </c>
      <c r="DK60" s="337">
        <f>'(5) Middle (M) details'!DJ170</f>
        <v>18093.792036008585</v>
      </c>
      <c r="DL60" s="337">
        <f>'(5) Middle (M) details'!DK170</f>
        <v>27293.814797815237</v>
      </c>
      <c r="DM60" s="337">
        <f>'(5) Middle (M) details'!DL170</f>
        <v>11340.747699607269</v>
      </c>
      <c r="DN60" s="337">
        <f>'(5) Middle (M) details'!DM170</f>
        <v>12399.980792611064</v>
      </c>
      <c r="DO60" s="337">
        <f>'(5) Middle (M) details'!DN170</f>
        <v>12849.474349187551</v>
      </c>
      <c r="DP60" s="337">
        <f>'(5) Middle (M) details'!DO170</f>
        <v>17147.415665708289</v>
      </c>
      <c r="DQ60" s="337">
        <f>'(5) Middle (M) details'!DP170</f>
        <v>12816.604542511834</v>
      </c>
      <c r="DR60" s="337">
        <f>'(5) Middle (M) details'!DQ170</f>
        <v>34255.131405408254</v>
      </c>
      <c r="DS60" s="337">
        <f>'(5) Middle (M) details'!DR170</f>
        <v>24581.882734914445</v>
      </c>
      <c r="DT60" s="337">
        <f>'(5) Middle (M) details'!DS170</f>
        <v>14954.851865117202</v>
      </c>
      <c r="DU60" s="337">
        <f>'(5) Middle (M) details'!DT170</f>
        <v>22411.018308656992</v>
      </c>
      <c r="DV60" s="337">
        <f>'(5) Middle (M) details'!DU170</f>
        <v>13903.422622827367</v>
      </c>
      <c r="DW60" s="337">
        <f>'(5) Middle (M) details'!DV170</f>
        <v>11307.672217358893</v>
      </c>
      <c r="DX60" s="337">
        <f>'(5) Middle (M) details'!DW170</f>
        <v>12394.682420693107</v>
      </c>
      <c r="DY60" s="337">
        <f>'(5) Middle (M) details'!DX170</f>
        <v>37908.716592815181</v>
      </c>
      <c r="DZ60" s="337">
        <f>'(5) Middle (M) details'!DY170</f>
        <v>14145.772858614822</v>
      </c>
      <c r="EA60" s="337">
        <f>'(5) Middle (M) details'!DZ170</f>
        <v>12119.188222788587</v>
      </c>
      <c r="EB60" s="337">
        <f>'(5) Middle (M) details'!EA170</f>
        <v>16659.385746632433</v>
      </c>
      <c r="EC60" s="337">
        <f>'(5) Middle (M) details'!EB170</f>
        <v>13766.880255527234</v>
      </c>
      <c r="ED60" s="337">
        <f>'(5) Middle (M) details'!EC170</f>
        <v>20600.026005742537</v>
      </c>
      <c r="EE60" s="337">
        <f>'(5) Middle (M) details'!ED170</f>
        <v>17765.023177837502</v>
      </c>
      <c r="EF60" s="337">
        <f>'(5) Middle (M) details'!EE170</f>
        <v>24362.703312548168</v>
      </c>
      <c r="EG60" s="337">
        <f>'(5) Middle (M) details'!EF170</f>
        <v>21723.162297038216</v>
      </c>
      <c r="EH60" s="337">
        <f>'(5) Middle (M) details'!EG170</f>
        <v>17744.572567709773</v>
      </c>
      <c r="EI60" s="337">
        <f>'(5) Middle (M) details'!EH170</f>
        <v>26901.869408469578</v>
      </c>
      <c r="EJ60" s="337">
        <f>'(5) Middle (M) details'!EI170</f>
        <v>18900.484755620997</v>
      </c>
      <c r="EK60" s="337">
        <f>'(5) Middle (M) details'!EJ170</f>
        <v>15947.802178400669</v>
      </c>
      <c r="EL60" s="337">
        <f>'(5) Middle (M) details'!EK170</f>
        <v>14426.855530719524</v>
      </c>
      <c r="EM60" s="337">
        <f>'(5) Middle (M) details'!EL170</f>
        <v>16493.157940389436</v>
      </c>
      <c r="EN60" s="337">
        <f>'(5) Middle (M) details'!EM170</f>
        <v>13966.571536626612</v>
      </c>
      <c r="EO60" s="337">
        <f>'(5) Middle (M) details'!EN170</f>
        <v>10414.912087018378</v>
      </c>
      <c r="EP60" s="337">
        <f>'(5) Middle (M) details'!EO170</f>
        <v>12159.082744325198</v>
      </c>
      <c r="EQ60" s="337">
        <f>'(5) Middle (M) details'!EP170</f>
        <v>12516.917512010152</v>
      </c>
      <c r="ER60" s="337">
        <f>'(5) Middle (M) details'!EQ170</f>
        <v>19640.589917883259</v>
      </c>
      <c r="ES60" s="337">
        <f>'(5) Middle (M) details'!ER170</f>
        <v>10126.082866640152</v>
      </c>
      <c r="ET60" s="337">
        <f>'(5) Middle (M) details'!ES170</f>
        <v>10773.090784819635</v>
      </c>
      <c r="EU60" s="337">
        <f>'(5) Middle (M) details'!ET170</f>
        <v>14743.246091033643</v>
      </c>
      <c r="EV60" s="337">
        <f>'(5) Middle (M) details'!EU170</f>
        <v>14219.628121403171</v>
      </c>
      <c r="EW60" s="337">
        <f>'(5) Middle (M) details'!EV170</f>
        <v>14946.575370827926</v>
      </c>
      <c r="EX60" s="337">
        <f>'(5) Middle (M) details'!EW170</f>
        <v>12976.38462240986</v>
      </c>
      <c r="EY60" s="337">
        <f>'(5) Middle (M) details'!EX170</f>
        <v>12091.69200142979</v>
      </c>
      <c r="EZ60" s="337">
        <f>'(5) Middle (M) details'!EY170</f>
        <v>11962.592092228893</v>
      </c>
      <c r="FA60" s="337">
        <f>'(5) Middle (M) details'!EZ170</f>
        <v>26394.226283015494</v>
      </c>
      <c r="FB60" s="337">
        <f>'(5) Middle (M) details'!FA170</f>
        <v>15417.728549161791</v>
      </c>
      <c r="FC60" s="337">
        <f>'(5) Middle (M) details'!FB170</f>
        <v>22310.698930624803</v>
      </c>
      <c r="FD60" s="337">
        <f>'(5) Middle (M) details'!FC170</f>
        <v>41478.324604349356</v>
      </c>
      <c r="FE60" s="337">
        <f>'(5) Middle (M) details'!FD170</f>
        <v>27538.006134871732</v>
      </c>
      <c r="FF60" s="338">
        <f>'(5) Middle (M) details'!FE170</f>
        <v>17123.054195110581</v>
      </c>
    </row>
    <row r="61" spans="1:162">
      <c r="A61" s="196"/>
      <c r="B61" s="1" t="str">
        <f>'(5) Middle (M) details'!A171</f>
        <v>Estim. full income</v>
      </c>
      <c r="C61" s="1" t="str">
        <f>'(5) Middle (M) details'!B171</f>
        <v>2k-5k</v>
      </c>
      <c r="D61" s="1" t="str">
        <f>'(5) Middle (M) details'!C171</f>
        <v>Gov't admin</v>
      </c>
      <c r="E61" s="1">
        <f>'(5) Middle (M) details'!D171</f>
        <v>5</v>
      </c>
      <c r="F61" s="1">
        <f>'(5) Middle (M) details'!E171</f>
        <v>3</v>
      </c>
      <c r="G61" s="196" t="str">
        <f>'(5) Middle (M) details'!F171</f>
        <v>Merchants &amp;c</v>
      </c>
      <c r="H61" s="323">
        <f>'(5) Middle (M) details'!G171</f>
        <v>28.657349129857877</v>
      </c>
      <c r="I61" s="323">
        <f>'(5) Middle (M) details'!H171</f>
        <v>48.368891491889059</v>
      </c>
      <c r="J61" s="323">
        <f>'(5) Middle (M) details'!I171</f>
        <v>53.211655211986226</v>
      </c>
      <c r="K61" s="323">
        <f>'(5) Middle (M) details'!J171</f>
        <v>25.551795374635184</v>
      </c>
      <c r="L61" s="323">
        <f>'(5) Middle (M) details'!K171</f>
        <v>32.223649361390677</v>
      </c>
      <c r="M61" s="323">
        <f>'(5) Middle (M) details'!L171</f>
        <v>435.42510403587443</v>
      </c>
      <c r="N61" s="323">
        <f>'(5) Middle (M) details'!M171</f>
        <v>88.672609937317716</v>
      </c>
      <c r="O61" s="323">
        <f>'(5) Middle (M) details'!N171</f>
        <v>95.466057642680425</v>
      </c>
      <c r="P61" s="323">
        <f>'(5) Middle (M) details'!O171</f>
        <v>23.790883282253695</v>
      </c>
      <c r="Q61" s="323">
        <f>'(5) Middle (M) details'!P171</f>
        <v>132.86788657425475</v>
      </c>
      <c r="R61" s="323">
        <f>'(5) Middle (M) details'!Q171</f>
        <v>97.932567172563836</v>
      </c>
      <c r="S61" s="323">
        <f>'(5) Middle (M) details'!R171</f>
        <v>63.549536617207352</v>
      </c>
      <c r="T61" s="323">
        <f>'(5) Middle (M) details'!S171</f>
        <v>84.930465529961651</v>
      </c>
      <c r="U61" s="323">
        <f>'(5) Middle (M) details'!T171</f>
        <v>45.106121032662344</v>
      </c>
      <c r="V61" s="323">
        <f>'(5) Middle (M) details'!U171</f>
        <v>67.154591863113964</v>
      </c>
      <c r="W61" s="323">
        <f>'(5) Middle (M) details'!V171</f>
        <v>161.99848233356093</v>
      </c>
      <c r="X61" s="323">
        <f>'(5) Middle (M) details'!W171</f>
        <v>94.698662451981747</v>
      </c>
      <c r="Y61" s="323">
        <f>'(5) Middle (M) details'!X171</f>
        <v>45.853199785731064</v>
      </c>
      <c r="Z61" s="323">
        <f>'(5) Middle (M) details'!Y171</f>
        <v>63.034552643949191</v>
      </c>
      <c r="AA61" s="323">
        <f>'(5) Middle (M) details'!Z171</f>
        <v>59.045029167802483</v>
      </c>
      <c r="AB61" s="323">
        <f>'(5) Middle (M) details'!AA171</f>
        <v>69.768794910755062</v>
      </c>
      <c r="AC61" s="323">
        <f>'(5) Middle (M) details'!AB171</f>
        <v>63.042348163262673</v>
      </c>
      <c r="AD61" s="323">
        <f>'(5) Middle (M) details'!AC171</f>
        <v>64.703059992524842</v>
      </c>
      <c r="AE61" s="323">
        <f>'(5) Middle (M) details'!AD171</f>
        <v>60.340555128528905</v>
      </c>
      <c r="AF61" s="323">
        <f>'(5) Middle (M) details'!AE171</f>
        <v>53.540106018036987</v>
      </c>
      <c r="AG61" s="323">
        <f>'(5) Middle (M) details'!AF171</f>
        <v>106.15527079300047</v>
      </c>
      <c r="AH61" s="323">
        <f>'(5) Middle (M) details'!AG171</f>
        <v>73.094885236622432</v>
      </c>
      <c r="AI61" s="323">
        <f>'(5) Middle (M) details'!AH171</f>
        <v>80.487292521704717</v>
      </c>
      <c r="AJ61" s="323">
        <f>'(5) Middle (M) details'!AI171</f>
        <v>48.921082283093853</v>
      </c>
      <c r="AK61" s="323">
        <f>'(5) Middle (M) details'!AJ171</f>
        <v>77.199482447566695</v>
      </c>
      <c r="AL61" s="323">
        <f>'(5) Middle (M) details'!AK171</f>
        <v>89.048332122455449</v>
      </c>
      <c r="AM61" s="323">
        <f>'(5) Middle (M) details'!AL171</f>
        <v>70.111780879605021</v>
      </c>
      <c r="AN61" s="323">
        <f>'(5) Middle (M) details'!AM171</f>
        <v>32.409708760316668</v>
      </c>
      <c r="AO61" s="323">
        <f>'(5) Middle (M) details'!AN171</f>
        <v>57.79034965667023</v>
      </c>
      <c r="AP61" s="323">
        <f>'(5) Middle (M) details'!AO171</f>
        <v>22.248487384816805</v>
      </c>
      <c r="AQ61" s="323">
        <f>'(5) Middle (M) details'!AP171</f>
        <v>26.273565205996039</v>
      </c>
      <c r="AR61" s="323">
        <f>'(5) Middle (M) details'!AQ171</f>
        <v>53.975669304837702</v>
      </c>
      <c r="AS61" s="323">
        <f>'(5) Middle (M) details'!AR171</f>
        <v>23.015014456613194</v>
      </c>
      <c r="AT61" s="323">
        <f>'(5) Middle (M) details'!AS171</f>
        <v>26.767821980207582</v>
      </c>
      <c r="AU61" s="323">
        <f>'(5) Middle (M) details'!AT171</f>
        <v>36.046695684850157</v>
      </c>
      <c r="AV61" s="323">
        <f>'(5) Middle (M) details'!AU171</f>
        <v>31.362798121785012</v>
      </c>
      <c r="AW61" s="323">
        <f>'(5) Middle (M) details'!AV171</f>
        <v>60.766170521467473</v>
      </c>
      <c r="AX61" s="323">
        <f>'(5) Middle (M) details'!AW171</f>
        <v>114.91604936774172</v>
      </c>
      <c r="AY61" s="323">
        <f>'(5) Middle (M) details'!AX171</f>
        <v>70.94717495629645</v>
      </c>
      <c r="AZ61" s="323">
        <f>'(5) Middle (M) details'!AY171</f>
        <v>34.569555285226741</v>
      </c>
      <c r="BA61" s="323">
        <f>'(5) Middle (M) details'!AZ171</f>
        <v>54.096891500109791</v>
      </c>
      <c r="BB61" s="323">
        <f>'(5) Middle (M) details'!BA171</f>
        <v>95.249259399590215</v>
      </c>
      <c r="BC61" s="323">
        <f>'(5) Middle (M) details'!BB171</f>
        <v>63.899661202733597</v>
      </c>
      <c r="BD61" s="323">
        <f>'(5) Middle (M) details'!BC171</f>
        <v>67.537298375828854</v>
      </c>
      <c r="BE61" s="323">
        <f>'(5) Middle (M) details'!BD171</f>
        <v>80.306724229606232</v>
      </c>
      <c r="BF61" s="324">
        <f>'(5) Middle (M) details'!BE171</f>
        <v>3556.130976532525</v>
      </c>
      <c r="BH61" s="323">
        <f>'(5) Middle (M) details'!BG171</f>
        <v>133972.87261167658</v>
      </c>
      <c r="BI61" s="323">
        <f>'(5) Middle (M) details'!BH171</f>
        <v>300018.18126396491</v>
      </c>
      <c r="BJ61" s="323">
        <f>'(5) Middle (M) details'!BI171</f>
        <v>637512.89952455333</v>
      </c>
      <c r="BK61" s="323">
        <f>'(5) Middle (M) details'!BJ171</f>
        <v>210201.87277328977</v>
      </c>
      <c r="BL61" s="323">
        <f>'(5) Middle (M) details'!BK171</f>
        <v>394715.45024410944</v>
      </c>
      <c r="BM61" s="323">
        <f>'(5) Middle (M) details'!BL171</f>
        <v>2429742.3024181323</v>
      </c>
      <c r="BN61" s="323">
        <f>'(5) Middle (M) details'!BM171</f>
        <v>501670.60756867751</v>
      </c>
      <c r="BO61" s="323">
        <f>'(5) Middle (M) details'!BN171</f>
        <v>555403.08020585461</v>
      </c>
      <c r="BP61" s="323">
        <f>'(5) Middle (M) details'!BO171</f>
        <v>189029.37471974894</v>
      </c>
      <c r="BQ61" s="323">
        <f>'(5) Middle (M) details'!BP171</f>
        <v>787182.81319379329</v>
      </c>
      <c r="BR61" s="323">
        <f>'(5) Middle (M) details'!BQ171</f>
        <v>1500576.5413841254</v>
      </c>
      <c r="BS61" s="323">
        <f>'(5) Middle (M) details'!BR171</f>
        <v>703262.73808998521</v>
      </c>
      <c r="BT61" s="323">
        <f>'(5) Middle (M) details'!BS171</f>
        <v>577115.18219953543</v>
      </c>
      <c r="BU61" s="323">
        <f>'(5) Middle (M) details'!BT171</f>
        <v>454723.19868486712</v>
      </c>
      <c r="BV61" s="323">
        <f>'(5) Middle (M) details'!BU171</f>
        <v>423890.06465504493</v>
      </c>
      <c r="BW61" s="323">
        <f>'(5) Middle (M) details'!BV171</f>
        <v>869894.91131313541</v>
      </c>
      <c r="BX61" s="323">
        <f>'(5) Middle (M) details'!BW171</f>
        <v>531921.39461603924</v>
      </c>
      <c r="BY61" s="323">
        <f>'(5) Middle (M) details'!BX171</f>
        <v>775145.18591853208</v>
      </c>
      <c r="BZ61" s="323">
        <f>'(5) Middle (M) details'!BY171</f>
        <v>408177.46053491777</v>
      </c>
      <c r="CA61" s="323">
        <f>'(5) Middle (M) details'!BZ171</f>
        <v>326884.42720586323</v>
      </c>
      <c r="CB61" s="323">
        <f>'(5) Middle (M) details'!CA171</f>
        <v>521735.1435451025</v>
      </c>
      <c r="CC61" s="323">
        <f>'(5) Middle (M) details'!CB171</f>
        <v>391721.87226591981</v>
      </c>
      <c r="CD61" s="323">
        <f>'(5) Middle (M) details'!CC171</f>
        <v>608176.61691471329</v>
      </c>
      <c r="CE61" s="323">
        <f>'(5) Middle (M) details'!CD171</f>
        <v>479903.22725814808</v>
      </c>
      <c r="CF61" s="323">
        <f>'(5) Middle (M) details'!CE171</f>
        <v>583092.42161871155</v>
      </c>
      <c r="CG61" s="323">
        <f>'(5) Middle (M) details'!CF171</f>
        <v>1038451.4925934771</v>
      </c>
      <c r="CH61" s="323">
        <f>'(5) Middle (M) details'!CG171</f>
        <v>583510.25528373825</v>
      </c>
      <c r="CI61" s="323">
        <f>'(5) Middle (M) details'!CH171</f>
        <v>965886.21880778356</v>
      </c>
      <c r="CJ61" s="323">
        <f>'(5) Middle (M) details'!CI171</f>
        <v>424819.36887633894</v>
      </c>
      <c r="CK61" s="323">
        <f>'(5) Middle (M) details'!CJ171</f>
        <v>556286.84645281231</v>
      </c>
      <c r="CL61" s="323">
        <f>'(5) Middle (M) details'!CK171</f>
        <v>589508.24098813697</v>
      </c>
      <c r="CM61" s="323">
        <f>'(5) Middle (M) details'!CL171</f>
        <v>518685.19060896314</v>
      </c>
      <c r="CN61" s="323">
        <f>'(5) Middle (M) details'!CM171</f>
        <v>209264.70474885954</v>
      </c>
      <c r="CO61" s="323">
        <f>'(5) Middle (M) details'!CN171</f>
        <v>285878.0226442953</v>
      </c>
      <c r="CP61" s="323">
        <f>'(5) Middle (M) details'!CO171</f>
        <v>126098.26878797471</v>
      </c>
      <c r="CQ61" s="323">
        <f>'(5) Middle (M) details'!CP171</f>
        <v>151853.29114226179</v>
      </c>
      <c r="CR61" s="323">
        <f>'(5) Middle (M) details'!CQ171</f>
        <v>476584.4793799856</v>
      </c>
      <c r="CS61" s="323">
        <f>'(5) Middle (M) details'!CR171</f>
        <v>107543.29874586879</v>
      </c>
      <c r="CT61" s="323">
        <f>'(5) Middle (M) details'!CS171</f>
        <v>135486.48953154325</v>
      </c>
      <c r="CU61" s="323">
        <f>'(5) Middle (M) details'!CT171</f>
        <v>239948.36287339474</v>
      </c>
      <c r="CV61" s="323">
        <f>'(5) Middle (M) details'!CU171</f>
        <v>202459.77718443595</v>
      </c>
      <c r="CW61" s="323">
        <f>'(5) Middle (M) details'!CV171</f>
        <v>411027.72376591078</v>
      </c>
      <c r="CX61" s="323">
        <f>'(5) Middle (M) details'!CW171</f>
        <v>673408.84846362413</v>
      </c>
      <c r="CY61" s="323">
        <f>'(5) Middle (M) details'!CX171</f>
        <v>384632.9281106352</v>
      </c>
      <c r="CZ61" s="323">
        <f>'(5) Middle (M) details'!CY171</f>
        <v>189883.90247451607</v>
      </c>
      <c r="DA61" s="323">
        <f>'(5) Middle (M) details'!CZ171</f>
        <v>643476.54296544672</v>
      </c>
      <c r="DB61" s="323">
        <f>'(5) Middle (M) details'!DA171</f>
        <v>681694.32864297461</v>
      </c>
      <c r="DC61" s="323">
        <f>'(5) Middle (M) details'!DB171</f>
        <v>654775.00851327542</v>
      </c>
      <c r="DD61" s="323">
        <f>'(5) Middle (M) details'!DC171</f>
        <v>1261727.7592819298</v>
      </c>
      <c r="DE61" s="323">
        <f>'(5) Middle (M) details'!DD171</f>
        <v>1003263.5709093285</v>
      </c>
      <c r="DF61" s="324">
        <f>'(5) Middle (M) details'!DE171</f>
        <v>27811824.762505952</v>
      </c>
      <c r="DG61" s="313"/>
      <c r="DH61" s="337">
        <f>'(5) Middle (M) details'!DG171</f>
        <v>4674.9918146508271</v>
      </c>
      <c r="DI61" s="337">
        <f>'(5) Middle (M) details'!DH171</f>
        <v>6202.7094690453005</v>
      </c>
      <c r="DJ61" s="337">
        <f>'(5) Middle (M) details'!DI171</f>
        <v>11980.700412058408</v>
      </c>
      <c r="DK61" s="337">
        <f>'(5) Middle (M) details'!DJ171</f>
        <v>8226.50110066056</v>
      </c>
      <c r="DL61" s="337">
        <f>'(5) Middle (M) details'!DK171</f>
        <v>12249.247309556582</v>
      </c>
      <c r="DM61" s="337">
        <f>'(5) Middle (M) details'!DL171</f>
        <v>5580.1612720472522</v>
      </c>
      <c r="DN61" s="337">
        <f>'(5) Middle (M) details'!DM171</f>
        <v>5657.5599604354302</v>
      </c>
      <c r="DO61" s="337">
        <f>'(5) Middle (M) details'!DN171</f>
        <v>5817.8068092501617</v>
      </c>
      <c r="DP61" s="337">
        <f>'(5) Middle (M) details'!DO171</f>
        <v>7945.4542514086224</v>
      </c>
      <c r="DQ61" s="337">
        <f>'(5) Middle (M) details'!DP171</f>
        <v>5924.5528283003669</v>
      </c>
      <c r="DR61" s="337">
        <f>'(5) Middle (M) details'!DQ171</f>
        <v>15322.548818106725</v>
      </c>
      <c r="DS61" s="337">
        <f>'(5) Middle (M) details'!DR171</f>
        <v>11066.370826999268</v>
      </c>
      <c r="DT61" s="337">
        <f>'(5) Middle (M) details'!DS171</f>
        <v>6795.1491681856087</v>
      </c>
      <c r="DU61" s="337">
        <f>'(5) Middle (M) details'!DT171</f>
        <v>10081.186062432456</v>
      </c>
      <c r="DV61" s="337">
        <f>'(5) Middle (M) details'!DU171</f>
        <v>6312.153091766093</v>
      </c>
      <c r="DW61" s="337">
        <f>'(5) Middle (M) details'!DV171</f>
        <v>5369.7719804682447</v>
      </c>
      <c r="DX61" s="337">
        <f>'(5) Middle (M) details'!DW171</f>
        <v>5616.989520688925</v>
      </c>
      <c r="DY61" s="337">
        <f>'(5) Middle (M) details'!DX171</f>
        <v>16904.931161636126</v>
      </c>
      <c r="DZ61" s="337">
        <f>'(5) Middle (M) details'!DY171</f>
        <v>6475.4558161221366</v>
      </c>
      <c r="EA61" s="337">
        <f>'(5) Middle (M) details'!DZ171</f>
        <v>5536.1887666593748</v>
      </c>
      <c r="EB61" s="337">
        <f>'(5) Middle (M) details'!EA171</f>
        <v>7478.0586967638092</v>
      </c>
      <c r="EC61" s="337">
        <f>'(5) Middle (M) details'!EB171</f>
        <v>6213.630736778171</v>
      </c>
      <c r="ED61" s="337">
        <f>'(5) Middle (M) details'!EC171</f>
        <v>9399.5031608238623</v>
      </c>
      <c r="EE61" s="337">
        <f>'(5) Middle (M) details'!ED171</f>
        <v>7953.2451472467592</v>
      </c>
      <c r="EF61" s="337">
        <f>'(5) Middle (M) details'!EE171</f>
        <v>10890.759562976493</v>
      </c>
      <c r="EG61" s="337">
        <f>'(5) Middle (M) details'!EF171</f>
        <v>9782.3827760604163</v>
      </c>
      <c r="EH61" s="337">
        <f>'(5) Middle (M) details'!EG171</f>
        <v>7982.9149932283426</v>
      </c>
      <c r="EI61" s="337">
        <f>'(5) Middle (M) details'!EH171</f>
        <v>12000.480927437291</v>
      </c>
      <c r="EJ61" s="337">
        <f>'(5) Middle (M) details'!EI171</f>
        <v>8683.7688180735113</v>
      </c>
      <c r="EK61" s="337">
        <f>'(5) Middle (M) details'!EJ171</f>
        <v>7205.8364747540654</v>
      </c>
      <c r="EL61" s="337">
        <f>'(5) Middle (M) details'!EK171</f>
        <v>6620.0930094622154</v>
      </c>
      <c r="EM61" s="337">
        <f>'(5) Middle (M) details'!EL171</f>
        <v>7397.9748353510258</v>
      </c>
      <c r="EN61" s="337">
        <f>'(5) Middle (M) details'!EM171</f>
        <v>6456.8523678030997</v>
      </c>
      <c r="EO61" s="337">
        <f>'(5) Middle (M) details'!EN171</f>
        <v>4946.8124754856699</v>
      </c>
      <c r="EP61" s="337">
        <f>'(5) Middle (M) details'!EO171</f>
        <v>5667.7232302106459</v>
      </c>
      <c r="EQ61" s="337">
        <f>'(5) Middle (M) details'!EP171</f>
        <v>5779.6987181475661</v>
      </c>
      <c r="ER61" s="337">
        <f>'(5) Middle (M) details'!EQ171</f>
        <v>8829.6168536305777</v>
      </c>
      <c r="ES61" s="337">
        <f>'(5) Middle (M) details'!ER171</f>
        <v>4672.7452180664177</v>
      </c>
      <c r="ET61" s="337">
        <f>'(5) Middle (M) details'!ES171</f>
        <v>5061.543282517473</v>
      </c>
      <c r="EU61" s="337">
        <f>'(5) Middle (M) details'!ET171</f>
        <v>6656.5980130667331</v>
      </c>
      <c r="EV61" s="337">
        <f>'(5) Middle (M) details'!EU171</f>
        <v>6455.4118034450739</v>
      </c>
      <c r="EW61" s="337">
        <f>'(5) Middle (M) details'!EV171</f>
        <v>6764.0879824853027</v>
      </c>
      <c r="EX61" s="337">
        <f>'(5) Middle (M) details'!EW171</f>
        <v>5860.0069543694035</v>
      </c>
      <c r="EY61" s="337">
        <f>'(5) Middle (M) details'!EX171</f>
        <v>5421.3987850477424</v>
      </c>
      <c r="EZ61" s="337">
        <f>'(5) Middle (M) details'!EY171</f>
        <v>5492.8072087656483</v>
      </c>
      <c r="FA61" s="337">
        <f>'(5) Middle (M) details'!EZ171</f>
        <v>11894.889431200327</v>
      </c>
      <c r="FB61" s="337">
        <f>'(5) Middle (M) details'!FA171</f>
        <v>7156.9514864480661</v>
      </c>
      <c r="FC61" s="337">
        <f>'(5) Middle (M) details'!FB171</f>
        <v>10246.924571882777</v>
      </c>
      <c r="FD61" s="337">
        <f>'(5) Middle (M) details'!FC171</f>
        <v>18681.940048308086</v>
      </c>
      <c r="FE61" s="337">
        <f>'(5) Middle (M) details'!FD171</f>
        <v>12492.896211790207</v>
      </c>
      <c r="FF61" s="338">
        <f>'(5) Middle (M) details'!FE171</f>
        <v>7820.8100168527581</v>
      </c>
    </row>
    <row r="62" spans="1:162">
      <c r="A62" s="196"/>
      <c r="B62" s="1" t="str">
        <f>'(5) Middle (M) details'!A172</f>
        <v>Estim. full income</v>
      </c>
      <c r="C62" s="1" t="str">
        <f>'(5) Middle (M) details'!B172</f>
        <v>1k-2k</v>
      </c>
      <c r="D62" s="1" t="str">
        <f>'(5) Middle (M) details'!C172</f>
        <v>Gov't admin</v>
      </c>
      <c r="E62" s="1">
        <f>'(5) Middle (M) details'!D172</f>
        <v>5</v>
      </c>
      <c r="F62" s="1">
        <f>'(5) Middle (M) details'!E172</f>
        <v>3</v>
      </c>
      <c r="G62" s="196" t="str">
        <f>'(5) Middle (M) details'!F172</f>
        <v>Merchants &amp;c</v>
      </c>
      <c r="H62" s="323">
        <f>'(5) Middle (M) details'!G172</f>
        <v>49.431948584111595</v>
      </c>
      <c r="I62" s="323">
        <f>'(5) Middle (M) details'!H172</f>
        <v>83.432998162638896</v>
      </c>
      <c r="J62" s="323">
        <f>'(5) Middle (M) details'!I172</f>
        <v>91.786431208106038</v>
      </c>
      <c r="K62" s="323">
        <f>'(5) Middle (M) details'!J172</f>
        <v>44.075082781286241</v>
      </c>
      <c r="L62" s="323">
        <f>'(5) Middle (M) details'!K172</f>
        <v>55.583570246038484</v>
      </c>
      <c r="M62" s="323">
        <f>'(5) Middle (M) details'!L172</f>
        <v>1173.7561913106879</v>
      </c>
      <c r="N62" s="323">
        <f>'(5) Middle (M) details'!M172</f>
        <v>152.95412968513503</v>
      </c>
      <c r="O62" s="323">
        <f>'(5) Middle (M) details'!N172</f>
        <v>164.67235791896906</v>
      </c>
      <c r="P62" s="323">
        <f>'(5) Middle (M) details'!O172</f>
        <v>64.319297885197699</v>
      </c>
      <c r="Q62" s="323">
        <f>'(5) Middle (M) details'!P172</f>
        <v>229.18793039287323</v>
      </c>
      <c r="R62" s="323">
        <f>'(5) Middle (M) details'!Q172</f>
        <v>168.92691655629909</v>
      </c>
      <c r="S62" s="323">
        <f>'(5) Middle (M) details'!R172</f>
        <v>109.61856284651725</v>
      </c>
      <c r="T62" s="323">
        <f>'(5) Middle (M) details'!S172</f>
        <v>146.49918896118598</v>
      </c>
      <c r="U62" s="323">
        <f>'(5) Middle (M) details'!T172</f>
        <v>77.80494440053387</v>
      </c>
      <c r="V62" s="323">
        <f>'(5) Middle (M) details'!U172</f>
        <v>115.83703423237428</v>
      </c>
      <c r="W62" s="323">
        <f>'(5) Middle (M) details'!V172</f>
        <v>279.4361967371687</v>
      </c>
      <c r="X62" s="323">
        <f>'(5) Middle (M) details'!W172</f>
        <v>163.34865420030278</v>
      </c>
      <c r="Y62" s="323">
        <f>'(5) Middle (M) details'!X172</f>
        <v>79.093603667049862</v>
      </c>
      <c r="Z62" s="323">
        <f>'(5) Middle (M) details'!Y172</f>
        <v>108.7302510500428</v>
      </c>
      <c r="AA62" s="323">
        <f>'(5) Middle (M) details'!Z172</f>
        <v>101.848598512875</v>
      </c>
      <c r="AB62" s="323">
        <f>'(5) Middle (M) details'!AA172</f>
        <v>120.34635399024344</v>
      </c>
      <c r="AC62" s="323">
        <f>'(5) Middle (M) details'!AB172</f>
        <v>108.74369778261196</v>
      </c>
      <c r="AD62" s="323">
        <f>'(5) Middle (M) details'!AC172</f>
        <v>111.60831102318497</v>
      </c>
      <c r="AE62" s="323">
        <f>'(5) Middle (M) details'!AD172</f>
        <v>104.08329134471431</v>
      </c>
      <c r="AF62" s="323">
        <f>'(5) Middle (M) details'!AE172</f>
        <v>92.352986170448844</v>
      </c>
      <c r="AG62" s="323">
        <f>'(5) Middle (M) details'!AF172</f>
        <v>183.11051255975215</v>
      </c>
      <c r="AH62" s="323">
        <f>'(5) Middle (M) details'!AG172</f>
        <v>126.08363015034313</v>
      </c>
      <c r="AI62" s="323">
        <f>'(5) Middle (M) details'!AH172</f>
        <v>138.8350223036484</v>
      </c>
      <c r="AJ62" s="323">
        <f>'(5) Middle (M) details'!AI172</f>
        <v>84.385489151102831</v>
      </c>
      <c r="AK62" s="323">
        <f>'(5) Middle (M) details'!AJ172</f>
        <v>133.16377693469752</v>
      </c>
      <c r="AL62" s="323">
        <f>'(5) Middle (M) details'!AK172</f>
        <v>153.60222451252045</v>
      </c>
      <c r="AM62" s="323">
        <f>'(5) Middle (M) details'!AL172</f>
        <v>120.93798110482533</v>
      </c>
      <c r="AN62" s="323">
        <f>'(5) Middle (M) details'!AM172</f>
        <v>55.904509862596285</v>
      </c>
      <c r="AO62" s="323">
        <f>'(5) Middle (M) details'!AN172</f>
        <v>99.684362986316529</v>
      </c>
      <c r="AP62" s="323">
        <f>'(5) Middle (M) details'!AO172</f>
        <v>38.377104577850197</v>
      </c>
      <c r="AQ62" s="323">
        <f>'(5) Middle (M) details'!AP172</f>
        <v>57.212708546226118</v>
      </c>
      <c r="AR62" s="323">
        <f>'(5) Middle (M) details'!AQ172</f>
        <v>93.104302766435993</v>
      </c>
      <c r="AS62" s="323">
        <f>'(5) Middle (M) details'!AR172</f>
        <v>52.148635181386652</v>
      </c>
      <c r="AT62" s="323">
        <f>'(5) Middle (M) details'!AS172</f>
        <v>46.172644714568406</v>
      </c>
      <c r="AU62" s="323">
        <f>'(5) Middle (M) details'!AT172</f>
        <v>103.63010198223613</v>
      </c>
      <c r="AV62" s="323">
        <f>'(5) Middle (M) details'!AU172</f>
        <v>60.362868903976654</v>
      </c>
      <c r="AW62" s="323">
        <f>'(5) Middle (M) details'!AV172</f>
        <v>146.1154039776834</v>
      </c>
      <c r="AX62" s="323">
        <f>'(5) Middle (M) details'!AW172</f>
        <v>198.22225070765342</v>
      </c>
      <c r="AY62" s="323">
        <f>'(5) Middle (M) details'!AX172</f>
        <v>153.40238782462364</v>
      </c>
      <c r="AZ62" s="323">
        <f>'(5) Middle (M) details'!AY172</f>
        <v>59.630095990089458</v>
      </c>
      <c r="BA62" s="323">
        <f>'(5) Middle (M) details'!AZ172</f>
        <v>155.5223378056946</v>
      </c>
      <c r="BB62" s="323">
        <f>'(5) Middle (M) details'!BA172</f>
        <v>164.29839591861099</v>
      </c>
      <c r="BC62" s="323">
        <f>'(5) Middle (M) details'!BB172</f>
        <v>110.22250358197535</v>
      </c>
      <c r="BD62" s="323">
        <f>'(5) Middle (M) details'!BC172</f>
        <v>116.49717654259294</v>
      </c>
      <c r="BE62" s="323">
        <f>'(5) Middle (M) details'!BD172</f>
        <v>230.87259077871852</v>
      </c>
      <c r="BF62" s="324">
        <f>'(5) Middle (M) details'!BE172</f>
        <v>6878.9775490167231</v>
      </c>
      <c r="BH62" s="323">
        <f>'(5) Middle (M) details'!BG172</f>
        <v>128780.92228834037</v>
      </c>
      <c r="BI62" s="323">
        <f>'(5) Middle (M) details'!BH172</f>
        <v>279583.45704826294</v>
      </c>
      <c r="BJ62" s="323">
        <f>'(5) Middle (M) details'!BI172</f>
        <v>586090.05996936408</v>
      </c>
      <c r="BK62" s="323">
        <f>'(5) Middle (M) details'!BJ172</f>
        <v>196682.81842949855</v>
      </c>
      <c r="BL62" s="323">
        <f>'(5) Middle (M) details'!BK172</f>
        <v>361861.94374380651</v>
      </c>
      <c r="BM62" s="323">
        <f>'(5) Middle (M) details'!BL172</f>
        <v>3970446.4482515948</v>
      </c>
      <c r="BN62" s="323">
        <f>'(5) Middle (M) details'!BM172</f>
        <v>471946.81966139353</v>
      </c>
      <c r="BO62" s="323">
        <f>'(5) Middle (M) details'!BN172</f>
        <v>516322.50447111379</v>
      </c>
      <c r="BP62" s="323">
        <f>'(5) Middle (M) details'!BO172</f>
        <v>285269.20886339014</v>
      </c>
      <c r="BQ62" s="323">
        <f>'(5) Middle (M) details'!BP172</f>
        <v>755279.27528114244</v>
      </c>
      <c r="BR62" s="323">
        <f>'(5) Middle (M) details'!BQ172</f>
        <v>1368372.5188243561</v>
      </c>
      <c r="BS62" s="323">
        <f>'(5) Middle (M) details'!BR172</f>
        <v>647915.95042375207</v>
      </c>
      <c r="BT62" s="323">
        <f>'(5) Middle (M) details'!BS172</f>
        <v>539481.34178994549</v>
      </c>
      <c r="BU62" s="323">
        <f>'(5) Middle (M) details'!BT172</f>
        <v>418415.88410563866</v>
      </c>
      <c r="BV62" s="323">
        <f>'(5) Middle (M) details'!BU172</f>
        <v>395737.49440663331</v>
      </c>
      <c r="BW62" s="323">
        <f>'(5) Middle (M) details'!BV172</f>
        <v>867553.08868972433</v>
      </c>
      <c r="BX62" s="323">
        <f>'(5) Middle (M) details'!BW172</f>
        <v>495194.5831318869</v>
      </c>
      <c r="BY62" s="323">
        <f>'(5) Middle (M) details'!BX172</f>
        <v>703353.10580563708</v>
      </c>
      <c r="BZ62" s="323">
        <f>'(5) Middle (M) details'!BY172</f>
        <v>385935.66744929436</v>
      </c>
      <c r="CA62" s="323">
        <f>'(5) Middle (M) details'!BZ172</f>
        <v>308090.75762418081</v>
      </c>
      <c r="CB62" s="323">
        <f>'(5) Middle (M) details'!CA172</f>
        <v>478458.57000689086</v>
      </c>
      <c r="CC62" s="323">
        <f>'(5) Middle (M) details'!CB172</f>
        <v>362367.78728990775</v>
      </c>
      <c r="CD62" s="323">
        <f>'(5) Middle (M) details'!CC172</f>
        <v>572200.90893624164</v>
      </c>
      <c r="CE62" s="323">
        <f>'(5) Middle (M) details'!CD172</f>
        <v>438229.12925892841</v>
      </c>
      <c r="CF62" s="323">
        <f>'(5) Middle (M) details'!CE172</f>
        <v>531181.99574899895</v>
      </c>
      <c r="CG62" s="323">
        <f>'(5) Middle (M) details'!CF172</f>
        <v>957184.9631180024</v>
      </c>
      <c r="CH62" s="323">
        <f>'(5) Middle (M) details'!CG172</f>
        <v>537010.20419332839</v>
      </c>
      <c r="CI62" s="323">
        <f>'(5) Middle (M) details'!CH172</f>
        <v>876893.64641515084</v>
      </c>
      <c r="CJ62" s="323">
        <f>'(5) Middle (M) details'!CI172</f>
        <v>403904.61315152864</v>
      </c>
      <c r="CK62" s="323">
        <f>'(5) Middle (M) details'!CJ172</f>
        <v>515484.93206756719</v>
      </c>
      <c r="CL62" s="323">
        <f>'(5) Middle (M) details'!CK172</f>
        <v>559429.43481071328</v>
      </c>
      <c r="CM62" s="323">
        <f>'(5) Middle (M) details'!CL172</f>
        <v>475099.66754657577</v>
      </c>
      <c r="CN62" s="323">
        <f>'(5) Middle (M) details'!CM172</f>
        <v>200816.70004861147</v>
      </c>
      <c r="CO62" s="323">
        <f>'(5) Middle (M) details'!CN172</f>
        <v>285187.94967898785</v>
      </c>
      <c r="CP62" s="323">
        <f>'(5) Middle (M) details'!CO172</f>
        <v>122479.75526411165</v>
      </c>
      <c r="CQ62" s="323">
        <f>'(5) Middle (M) details'!CP172</f>
        <v>183633.79798128502</v>
      </c>
      <c r="CR62" s="323">
        <f>'(5) Middle (M) details'!CQ172</f>
        <v>438109.81939219736</v>
      </c>
      <c r="CS62" s="323">
        <f>'(5) Middle (M) details'!CR172</f>
        <v>135193.95683814783</v>
      </c>
      <c r="CT62" s="323">
        <f>'(5) Middle (M) details'!CS172</f>
        <v>133105.24929209534</v>
      </c>
      <c r="CU62" s="323">
        <f>'(5) Middle (M) details'!CT172</f>
        <v>370146.38161317748</v>
      </c>
      <c r="CV62" s="323">
        <f>'(5) Middle (M) details'!CU172</f>
        <v>210884.60990649505</v>
      </c>
      <c r="CW62" s="323">
        <f>'(5) Middle (M) details'!CV172</f>
        <v>532259.56109887687</v>
      </c>
      <c r="CX62" s="323">
        <f>'(5) Middle (M) details'!CW172</f>
        <v>623476.25009405334</v>
      </c>
      <c r="CY62" s="323">
        <f>'(5) Middle (M) details'!CX172</f>
        <v>441323.01888394123</v>
      </c>
      <c r="CZ62" s="323">
        <f>'(5) Middle (M) details'!CY172</f>
        <v>180368.74662210676</v>
      </c>
      <c r="DA62" s="323">
        <f>'(5) Middle (M) details'!CZ172</f>
        <v>989722.70477142965</v>
      </c>
      <c r="DB62" s="323">
        <f>'(5) Middle (M) details'!DA172</f>
        <v>658135.44148236909</v>
      </c>
      <c r="DC62" s="323">
        <f>'(5) Middle (M) details'!DB172</f>
        <v>622204.42366439954</v>
      </c>
      <c r="DD62" s="323">
        <f>'(5) Middle (M) details'!DC172</f>
        <v>1163324.2296187982</v>
      </c>
      <c r="DE62" s="323">
        <f>'(5) Middle (M) details'!DD172</f>
        <v>1559238.2343945513</v>
      </c>
      <c r="DF62" s="324">
        <f>'(5) Middle (M) details'!DE172</f>
        <v>29239370.533448417</v>
      </c>
      <c r="DG62" s="313"/>
      <c r="DH62" s="337">
        <f>'(5) Middle (M) details'!DG172</f>
        <v>2605.2163828664666</v>
      </c>
      <c r="DI62" s="337">
        <f>'(5) Middle (M) details'!DH172</f>
        <v>3350.9937699141651</v>
      </c>
      <c r="DJ62" s="337">
        <f>'(5) Middle (M) details'!DI172</f>
        <v>6385.3671207733378</v>
      </c>
      <c r="DK62" s="337">
        <f>'(5) Middle (M) details'!DJ172</f>
        <v>4462.4492120751675</v>
      </c>
      <c r="DL62" s="337">
        <f>'(5) Middle (M) details'!DK172</f>
        <v>6510.2321089134593</v>
      </c>
      <c r="DM62" s="337">
        <f>'(5) Middle (M) details'!DL172</f>
        <v>3382.684136317911</v>
      </c>
      <c r="DN62" s="337">
        <f>'(5) Middle (M) details'!DM172</f>
        <v>3085.5448011304011</v>
      </c>
      <c r="DO62" s="337">
        <f>'(5) Middle (M) details'!DN172</f>
        <v>3135.453399684618</v>
      </c>
      <c r="DP62" s="337">
        <f>'(5) Middle (M) details'!DO172</f>
        <v>4435.2040249655984</v>
      </c>
      <c r="DQ62" s="337">
        <f>'(5) Middle (M) details'!DP172</f>
        <v>3295.4583340686618</v>
      </c>
      <c r="DR62" s="337">
        <f>'(5) Middle (M) details'!DQ172</f>
        <v>8100.381790656269</v>
      </c>
      <c r="DS62" s="337">
        <f>'(5) Middle (M) details'!DR172</f>
        <v>5910.6408038840418</v>
      </c>
      <c r="DT62" s="337">
        <f>'(5) Middle (M) details'!DS172</f>
        <v>3682.4868834794547</v>
      </c>
      <c r="DU62" s="337">
        <f>'(5) Middle (M) details'!DT172</f>
        <v>5377.7544258841172</v>
      </c>
      <c r="DV62" s="337">
        <f>'(5) Middle (M) details'!DU172</f>
        <v>3416.3296481914945</v>
      </c>
      <c r="DW62" s="337">
        <f>'(5) Middle (M) details'!DV172</f>
        <v>3104.6553697040363</v>
      </c>
      <c r="DX62" s="337">
        <f>'(5) Middle (M) details'!DW172</f>
        <v>3031.5192099756464</v>
      </c>
      <c r="DY62" s="337">
        <f>'(5) Middle (M) details'!DX172</f>
        <v>8892.6673358626049</v>
      </c>
      <c r="DZ62" s="337">
        <f>'(5) Middle (M) details'!DY172</f>
        <v>3549.4783072989367</v>
      </c>
      <c r="EA62" s="337">
        <f>'(5) Middle (M) details'!DZ172</f>
        <v>3024.987698630277</v>
      </c>
      <c r="EB62" s="337">
        <f>'(5) Middle (M) details'!EA172</f>
        <v>3975.6798120006179</v>
      </c>
      <c r="EC62" s="337">
        <f>'(5) Middle (M) details'!EB172</f>
        <v>3332.3106964259414</v>
      </c>
      <c r="ED62" s="337">
        <f>'(5) Middle (M) details'!EC172</f>
        <v>5126.866482348034</v>
      </c>
      <c r="EE62" s="337">
        <f>'(5) Middle (M) details'!ED172</f>
        <v>4210.3696337537385</v>
      </c>
      <c r="EF62" s="337">
        <f>'(5) Middle (M) details'!EE172</f>
        <v>5751.6493810891716</v>
      </c>
      <c r="EG62" s="337">
        <f>'(5) Middle (M) details'!EF172</f>
        <v>5227.3621527090436</v>
      </c>
      <c r="EH62" s="337">
        <f>'(5) Middle (M) details'!EG172</f>
        <v>4259.158810330835</v>
      </c>
      <c r="EI62" s="337">
        <f>'(5) Middle (M) details'!EH172</f>
        <v>6316.0838804583618</v>
      </c>
      <c r="EJ62" s="337">
        <f>'(5) Middle (M) details'!EI172</f>
        <v>4786.4226090849179</v>
      </c>
      <c r="EK62" s="337">
        <f>'(5) Middle (M) details'!EJ172</f>
        <v>3871.0597125850295</v>
      </c>
      <c r="EL62" s="337">
        <f>'(5) Middle (M) details'!EK172</f>
        <v>3642.0659699828302</v>
      </c>
      <c r="EM62" s="337">
        <f>'(5) Middle (M) details'!EL172</f>
        <v>3928.4570753233756</v>
      </c>
      <c r="EN62" s="337">
        <f>'(5) Middle (M) details'!EM172</f>
        <v>3592.1377459919522</v>
      </c>
      <c r="EO62" s="337">
        <f>'(5) Middle (M) details'!EN172</f>
        <v>2860.9095863724888</v>
      </c>
      <c r="EP62" s="337">
        <f>'(5) Middle (M) details'!EO172</f>
        <v>3191.4798318266639</v>
      </c>
      <c r="EQ62" s="337">
        <f>'(5) Middle (M) details'!EP172</f>
        <v>3209.6679679640501</v>
      </c>
      <c r="ER62" s="337">
        <f>'(5) Middle (M) details'!EQ172</f>
        <v>4705.580798894458</v>
      </c>
      <c r="ES62" s="337">
        <f>'(5) Middle (M) details'!ER172</f>
        <v>2592.4735396795668</v>
      </c>
      <c r="ET62" s="337">
        <f>'(5) Middle (M) details'!ES172</f>
        <v>2882.7729083947825</v>
      </c>
      <c r="EU62" s="337">
        <f>'(5) Middle (M) details'!ET172</f>
        <v>3571.8036992439374</v>
      </c>
      <c r="EV62" s="337">
        <f>'(5) Middle (M) details'!EU172</f>
        <v>3493.6147624454966</v>
      </c>
      <c r="EW62" s="337">
        <f>'(5) Middle (M) details'!EV172</f>
        <v>3642.7340760059105</v>
      </c>
      <c r="EX62" s="337">
        <f>'(5) Middle (M) details'!EW172</f>
        <v>3145.3393747081532</v>
      </c>
      <c r="EY62" s="337">
        <f>'(5) Middle (M) details'!EX172</f>
        <v>2876.8979749420923</v>
      </c>
      <c r="EZ62" s="337">
        <f>'(5) Middle (M) details'!EY172</f>
        <v>3024.7938331691453</v>
      </c>
      <c r="FA62" s="337">
        <f>'(5) Middle (M) details'!EZ172</f>
        <v>6363.8620582463363</v>
      </c>
      <c r="FB62" s="337">
        <f>'(5) Middle (M) details'!FA172</f>
        <v>4005.7326050121128</v>
      </c>
      <c r="FC62" s="337">
        <f>'(5) Middle (M) details'!FB172</f>
        <v>5644.9854017482912</v>
      </c>
      <c r="FD62" s="337">
        <f>'(5) Middle (M) details'!FC172</f>
        <v>9985.857718993484</v>
      </c>
      <c r="FE62" s="337">
        <f>'(5) Middle (M) details'!FD172</f>
        <v>6753.674089831713</v>
      </c>
      <c r="FF62" s="338">
        <f>'(5) Middle (M) details'!FE172</f>
        <v>4250.5401893087837</v>
      </c>
    </row>
    <row r="63" spans="1:162">
      <c r="A63" s="196"/>
      <c r="B63" s="384" t="str">
        <f>'(5) Middle (M) details'!A173</f>
        <v>Estim. full income</v>
      </c>
      <c r="C63" s="384" t="str">
        <f>'(5) Middle (M) details'!B173</f>
        <v>salary &lt; 1k</v>
      </c>
      <c r="D63" s="384" t="str">
        <f>'(5) Middle (M) details'!C173</f>
        <v>Gov't admin</v>
      </c>
      <c r="E63" s="384">
        <f>'(5) Middle (M) details'!D173</f>
        <v>5</v>
      </c>
      <c r="F63" s="384">
        <f>'(5) Middle (M) details'!E173</f>
        <v>3</v>
      </c>
      <c r="G63" s="445" t="str">
        <f>'(5) Middle (M) details'!F173</f>
        <v>Merchants &amp;c</v>
      </c>
      <c r="H63" s="323">
        <f>'(5) Middle (M) details'!G173</f>
        <v>23.34424344511163</v>
      </c>
      <c r="I63" s="323">
        <f>'(5) Middle (M) details'!H173</f>
        <v>39.391899666686655</v>
      </c>
      <c r="J63" s="323">
        <f>'(5) Middle (M) details'!I173</f>
        <v>42.716867010077394</v>
      </c>
      <c r="K63" s="323">
        <f>'(5) Middle (M) details'!J173</f>
        <v>20.851194864782158</v>
      </c>
      <c r="L63" s="323">
        <f>'(5) Middle (M) details'!K173</f>
        <v>25.748281188233413</v>
      </c>
      <c r="M63" s="323">
        <f>'(5) Middle (M) details'!L173</f>
        <v>825.5316940300022</v>
      </c>
      <c r="N63" s="323">
        <f>'(5) Middle (M) details'!M173</f>
        <v>71.84762338146092</v>
      </c>
      <c r="O63" s="323">
        <f>'(5) Middle (M) details'!N173</f>
        <v>77.514710206201698</v>
      </c>
      <c r="P63" s="323">
        <f>'(5) Middle (M) details'!O173</f>
        <v>45.100843647275354</v>
      </c>
      <c r="Q63" s="323">
        <f>'(5) Middle (M) details'!P173</f>
        <v>107.61553882957219</v>
      </c>
      <c r="R63" s="323">
        <f>'(5) Middle (M) details'!Q173</f>
        <v>79.288432716053421</v>
      </c>
      <c r="S63" s="323">
        <f>'(5) Middle (M) details'!R173</f>
        <v>51.741932903755639</v>
      </c>
      <c r="T63" s="323">
        <f>'(5) Middle (M) details'!S173</f>
        <v>68.283918919885139</v>
      </c>
      <c r="U63" s="323">
        <f>'(5) Middle (M) details'!T173</f>
        <v>36.7400982261655</v>
      </c>
      <c r="V63" s="323">
        <f>'(5) Middle (M) details'!U173</f>
        <v>54.609133430821814</v>
      </c>
      <c r="W63" s="323">
        <f>'(5) Middle (M) details'!V173</f>
        <v>129.95656791960681</v>
      </c>
      <c r="X63" s="323">
        <f>'(5) Middle (M) details'!W173</f>
        <v>76.812575936478339</v>
      </c>
      <c r="Y63" s="323">
        <f>'(5) Middle (M) details'!X173</f>
        <v>37.413862101332739</v>
      </c>
      <c r="Z63" s="323">
        <f>'(5) Middle (M) details'!Y173</f>
        <v>51.307515271768438</v>
      </c>
      <c r="AA63" s="323">
        <f>'(5) Middle (M) details'!Z173</f>
        <v>48.124569131635369</v>
      </c>
      <c r="AB63" s="323">
        <f>'(5) Middle (M) details'!AA173</f>
        <v>56.753153833831988</v>
      </c>
      <c r="AC63" s="323">
        <f>'(5) Middle (M) details'!AB173</f>
        <v>51.388975535857114</v>
      </c>
      <c r="AD63" s="323">
        <f>'(5) Middle (M) details'!AC173</f>
        <v>52.779303004412895</v>
      </c>
      <c r="AE63" s="323">
        <f>'(5) Middle (M) details'!AD173</f>
        <v>49.168235068055836</v>
      </c>
      <c r="AF63" s="323">
        <f>'(5) Middle (M) details'!AE173</f>
        <v>43.541687736085066</v>
      </c>
      <c r="AG63" s="323">
        <f>'(5) Middle (M) details'!AF173</f>
        <v>86.484572810857145</v>
      </c>
      <c r="AH63" s="323">
        <f>'(5) Middle (M) details'!AG173</f>
        <v>59.406650409519571</v>
      </c>
      <c r="AI63" s="323">
        <f>'(5) Middle (M) details'!AH173</f>
        <v>65.500301347184717</v>
      </c>
      <c r="AJ63" s="323">
        <f>'(5) Middle (M) details'!AI173</f>
        <v>39.852641387552438</v>
      </c>
      <c r="AK63" s="323">
        <f>'(5) Middle (M) details'!AJ173</f>
        <v>62.965593788872923</v>
      </c>
      <c r="AL63" s="323">
        <f>'(5) Middle (M) details'!AK173</f>
        <v>72.599250930667694</v>
      </c>
      <c r="AM63" s="323">
        <f>'(5) Middle (M) details'!AL173</f>
        <v>57.148092904685456</v>
      </c>
      <c r="AN63" s="323">
        <f>'(5) Middle (M) details'!AM173</f>
        <v>26.599530946056348</v>
      </c>
      <c r="AO63" s="323">
        <f>'(5) Middle (M) details'!AN173</f>
        <v>47.430114397023004</v>
      </c>
      <c r="AP63" s="323">
        <f>'(5) Middle (M) details'!AO173</f>
        <v>18.259939732009997</v>
      </c>
      <c r="AQ63" s="323">
        <f>'(5) Middle (M) details'!AP173</f>
        <v>34.676923648582225</v>
      </c>
      <c r="AR63" s="323">
        <f>'(5) Middle (M) details'!AQ173</f>
        <v>44.031850910157161</v>
      </c>
      <c r="AS63" s="323">
        <f>'(5) Middle (M) details'!AR173</f>
        <v>32.602121896633832</v>
      </c>
      <c r="AT63" s="323">
        <f>'(5) Middle (M) details'!AS173</f>
        <v>22.198677541378729</v>
      </c>
      <c r="AU63" s="323">
        <f>'(5) Middle (M) details'!AT173</f>
        <v>74.244041220986432</v>
      </c>
      <c r="AV63" s="323">
        <f>'(5) Middle (M) details'!AU173</f>
        <v>32.562787578891083</v>
      </c>
      <c r="AW63" s="323">
        <f>'(5) Middle (M) details'!AV173</f>
        <v>94.534048799020582</v>
      </c>
      <c r="AX63" s="323">
        <f>'(5) Middle (M) details'!AW173</f>
        <v>92.77305026652067</v>
      </c>
      <c r="AY63" s="323">
        <f>'(5) Middle (M) details'!AX173</f>
        <v>91.469712382363809</v>
      </c>
      <c r="AZ63" s="323">
        <f>'(5) Middle (M) details'!AY173</f>
        <v>28.372175831666141</v>
      </c>
      <c r="BA63" s="323">
        <f>'(5) Middle (M) details'!AZ173</f>
        <v>110.82006646471504</v>
      </c>
      <c r="BB63" s="323">
        <f>'(5) Middle (M) details'!BA173</f>
        <v>77.556497601724999</v>
      </c>
      <c r="BC63" s="323">
        <f>'(5) Middle (M) details'!BB173</f>
        <v>51.991944818070763</v>
      </c>
      <c r="BD63" s="323">
        <f>'(5) Middle (M) details'!BC173</f>
        <v>54.920097624391104</v>
      </c>
      <c r="BE63" s="323">
        <f>'(5) Middle (M) details'!BD173</f>
        <v>165.57216504948394</v>
      </c>
      <c r="BF63" s="324">
        <f>'(5) Middle (M) details'!BE173</f>
        <v>3712.1457082941643</v>
      </c>
      <c r="BH63" s="323">
        <f>'(5) Middle (M) details'!BG173</f>
        <v>23101.55669025625</v>
      </c>
      <c r="BI63" s="323">
        <f>'(5) Middle (M) details'!BH173</f>
        <v>44316.648790896499</v>
      </c>
      <c r="BJ63" s="323">
        <f>'(5) Middle (M) details'!BI173</f>
        <v>86193.957452920629</v>
      </c>
      <c r="BK63" s="323">
        <f>'(5) Middle (M) details'!BJ173</f>
        <v>31784.082927414274</v>
      </c>
      <c r="BL63" s="323">
        <f>'(5) Middle (M) details'!BK173</f>
        <v>52282.076983408115</v>
      </c>
      <c r="BM63" s="323">
        <f>'(5) Middle (M) details'!BL173</f>
        <v>1376484.2445958538</v>
      </c>
      <c r="BN63" s="323">
        <f>'(5) Middle (M) details'!BM173</f>
        <v>77444.356936504861</v>
      </c>
      <c r="BO63" s="323">
        <f>'(5) Middle (M) details'!BN173</f>
        <v>80745.424407819562</v>
      </c>
      <c r="BP63" s="323">
        <f>'(5) Middle (M) details'!BO173</f>
        <v>76454.716582958426</v>
      </c>
      <c r="BQ63" s="323">
        <f>'(5) Middle (M) details'!BP173</f>
        <v>133793.68261887797</v>
      </c>
      <c r="BR63" s="323">
        <f>'(5) Middle (M) details'!BQ173</f>
        <v>195283.26676658416</v>
      </c>
      <c r="BS63" s="323">
        <f>'(5) Middle (M) details'!BR173</f>
        <v>97596.319672759157</v>
      </c>
      <c r="BT63" s="323">
        <f>'(5) Middle (M) details'!BS173</f>
        <v>85547.759254970748</v>
      </c>
      <c r="BU63" s="323">
        <f>'(5) Middle (M) details'!BT173</f>
        <v>62692.536746234218</v>
      </c>
      <c r="BV63" s="323">
        <f>'(5) Middle (M) details'!BU173</f>
        <v>63124.109859346303</v>
      </c>
      <c r="BW63" s="323">
        <f>'(5) Middle (M) details'!BV173</f>
        <v>173695.37278838005</v>
      </c>
      <c r="BX63" s="323">
        <f>'(5) Middle (M) details'!BW173</f>
        <v>77839.478541210832</v>
      </c>
      <c r="BY63" s="323">
        <f>'(5) Middle (M) details'!BX173</f>
        <v>98716.642293604207</v>
      </c>
      <c r="BZ63" s="323">
        <f>'(5) Middle (M) details'!BY173</f>
        <v>64931.561687250636</v>
      </c>
      <c r="CA63" s="323">
        <f>'(5) Middle (M) details'!BZ173</f>
        <v>51243.524809632647</v>
      </c>
      <c r="CB63" s="323">
        <f>'(5) Middle (M) details'!CA173</f>
        <v>70476.904730694179</v>
      </c>
      <c r="CC63" s="323">
        <f>'(5) Middle (M) details'!CB173</f>
        <v>55665.971553732641</v>
      </c>
      <c r="CD63" s="323">
        <f>'(5) Middle (M) details'!CC173</f>
        <v>94567.7606761403</v>
      </c>
      <c r="CE63" s="323">
        <f>'(5) Middle (M) details'!CD173</f>
        <v>63367.000423645135</v>
      </c>
      <c r="CF63" s="323">
        <f>'(5) Middle (M) details'!CE173</f>
        <v>75771.020493496733</v>
      </c>
      <c r="CG63" s="323">
        <f>'(5) Middle (M) details'!CF173</f>
        <v>144587.72788304972</v>
      </c>
      <c r="CH63" s="323">
        <f>'(5) Middle (M) details'!CG173</f>
        <v>80347.046765483115</v>
      </c>
      <c r="CI63" s="323">
        <f>'(5) Middle (M) details'!CH173</f>
        <v>123074.58984093137</v>
      </c>
      <c r="CJ63" s="323">
        <f>'(5) Middle (M) details'!CI173</f>
        <v>69513.22640314544</v>
      </c>
      <c r="CK63" s="323">
        <f>'(5) Middle (M) details'!CJ173</f>
        <v>79841.663083890133</v>
      </c>
      <c r="CL63" s="323">
        <f>'(5) Middle (M) details'!CK173</f>
        <v>95649.238552852708</v>
      </c>
      <c r="CM63" s="323">
        <f>'(5) Middle (M) details'!CL173</f>
        <v>69734.53552038988</v>
      </c>
      <c r="CN63" s="323">
        <f>'(5) Middle (M) details'!CM173</f>
        <v>36069.408009407838</v>
      </c>
      <c r="CO63" s="323">
        <f>'(5) Middle (M) details'!CN173</f>
        <v>58467.50676513261</v>
      </c>
      <c r="CP63" s="323">
        <f>'(5) Middle (M) details'!CO173</f>
        <v>22981.763333361596</v>
      </c>
      <c r="CQ63" s="323">
        <f>'(5) Middle (M) details'!CP173</f>
        <v>41736.084614545616</v>
      </c>
      <c r="CR63" s="323">
        <f>'(5) Middle (M) details'!CQ173</f>
        <v>65451.870684177215</v>
      </c>
      <c r="CS63" s="323">
        <f>'(5) Middle (M) details'!CR173</f>
        <v>31580.634240525411</v>
      </c>
      <c r="CT63" s="323">
        <f>'(5) Middle (M) details'!CS173</f>
        <v>26240.655680403608</v>
      </c>
      <c r="CU63" s="323">
        <f>'(5) Middle (M) details'!CT173</f>
        <v>86412.210091127839</v>
      </c>
      <c r="CV63" s="323">
        <f>'(5) Middle (M) details'!CU173</f>
        <v>38479.892896819933</v>
      </c>
      <c r="CW63" s="323">
        <f>'(5) Middle (M) details'!CV173</f>
        <v>114035.20673606984</v>
      </c>
      <c r="CX63" s="323">
        <f>'(5) Middle (M) details'!CW173</f>
        <v>95216.794995072458</v>
      </c>
      <c r="CY63" s="323">
        <f>'(5) Middle (M) details'!CX173</f>
        <v>81474.58095968196</v>
      </c>
      <c r="CZ63" s="323">
        <f>'(5) Middle (M) details'!CY173</f>
        <v>31161.937055797185</v>
      </c>
      <c r="DA63" s="323">
        <f>'(5) Middle (M) details'!CZ173</f>
        <v>226791.85275338707</v>
      </c>
      <c r="DB63" s="323">
        <f>'(5) Middle (M) details'!DA173</f>
        <v>119900.31693767541</v>
      </c>
      <c r="DC63" s="323">
        <f>'(5) Middle (M) details'!DB173</f>
        <v>106730.75192015007</v>
      </c>
      <c r="DD63" s="323">
        <f>'(5) Middle (M) details'!DC173</f>
        <v>175630.30226843897</v>
      </c>
      <c r="DE63" s="323">
        <f>'(5) Middle (M) details'!DD173</f>
        <v>376475.98903782025</v>
      </c>
      <c r="DF63" s="324">
        <f>'(5) Middle (M) details'!DE173</f>
        <v>5710705.7653139299</v>
      </c>
      <c r="DG63" s="313"/>
      <c r="DH63" s="337">
        <f>'(5) Middle (M) details'!DG173</f>
        <v>989.60400000000004</v>
      </c>
      <c r="DI63" s="337">
        <f>'(5) Middle (M) details'!DH173</f>
        <v>1125.0193355964159</v>
      </c>
      <c r="DJ63" s="337">
        <f>'(5) Middle (M) details'!DI173</f>
        <v>2017.7967975176291</v>
      </c>
      <c r="DK63" s="337">
        <f>'(5) Middle (M) details'!DJ173</f>
        <v>1524.3290916194858</v>
      </c>
      <c r="DL63" s="337">
        <f>'(5) Middle (M) details'!DK173</f>
        <v>2030.5074580007406</v>
      </c>
      <c r="DM63" s="337">
        <f>'(5) Middle (M) details'!DL173</f>
        <v>1667.3911547553842</v>
      </c>
      <c r="DN63" s="337">
        <f>'(5) Middle (M) details'!DM173</f>
        <v>1077.8972677402171</v>
      </c>
      <c r="DO63" s="337">
        <f>'(5) Middle (M) details'!DN173</f>
        <v>1041.6787238580089</v>
      </c>
      <c r="DP63" s="337">
        <f>'(5) Middle (M) details'!DO173</f>
        <v>1695.1948212076788</v>
      </c>
      <c r="DQ63" s="337">
        <f>'(5) Middle (M) details'!DP173</f>
        <v>1243.2561698247257</v>
      </c>
      <c r="DR63" s="337">
        <f>'(5) Middle (M) details'!DQ173</f>
        <v>2462.9477475728363</v>
      </c>
      <c r="DS63" s="337">
        <f>'(5) Middle (M) details'!DR173</f>
        <v>1886.2132548139734</v>
      </c>
      <c r="DT63" s="337">
        <f>'(5) Middle (M) details'!DS173</f>
        <v>1252.824392743782</v>
      </c>
      <c r="DU63" s="337">
        <f>'(5) Middle (M) details'!DT173</f>
        <v>1706.3791272497458</v>
      </c>
      <c r="DV63" s="337">
        <f>'(5) Middle (M) details'!DU173</f>
        <v>1155.9258661247786</v>
      </c>
      <c r="DW63" s="337">
        <f>'(5) Middle (M) details'!DV173</f>
        <v>1336.5647890596092</v>
      </c>
      <c r="DX63" s="337">
        <f>'(5) Middle (M) details'!DW173</f>
        <v>1013.3689385131637</v>
      </c>
      <c r="DY63" s="337">
        <f>'(5) Middle (M) details'!DX173</f>
        <v>2638.5044673077941</v>
      </c>
      <c r="DZ63" s="337">
        <f>'(5) Middle (M) details'!DY173</f>
        <v>1265.5370532624238</v>
      </c>
      <c r="EA63" s="337">
        <f>'(5) Middle (M) details'!DZ173</f>
        <v>1064.8100488851335</v>
      </c>
      <c r="EB63" s="337">
        <f>'(5) Middle (M) details'!EA173</f>
        <v>1241.8147709824916</v>
      </c>
      <c r="EC63" s="337">
        <f>'(5) Middle (M) details'!EB173</f>
        <v>1083.227890287309</v>
      </c>
      <c r="ED63" s="337">
        <f>'(5) Middle (M) details'!EC173</f>
        <v>1791.7584222026096</v>
      </c>
      <c r="EE63" s="337">
        <f>'(5) Middle (M) details'!ED173</f>
        <v>1288.7792359423963</v>
      </c>
      <c r="EF63" s="337">
        <f>'(5) Middle (M) details'!EE173</f>
        <v>1740.1948439105104</v>
      </c>
      <c r="EG63" s="337">
        <f>'(5) Middle (M) details'!EF173</f>
        <v>1671.8325960777411</v>
      </c>
      <c r="EH63" s="337">
        <f>'(5) Middle (M) details'!EG173</f>
        <v>1352.4924602146559</v>
      </c>
      <c r="EI63" s="337">
        <f>'(5) Middle (M) details'!EH173</f>
        <v>1878.9927268971453</v>
      </c>
      <c r="EJ63" s="337">
        <f>'(5) Middle (M) details'!EI173</f>
        <v>1744.2564402985138</v>
      </c>
      <c r="EK63" s="337">
        <f>'(5) Middle (M) details'!EJ173</f>
        <v>1268.0204899139615</v>
      </c>
      <c r="EL63" s="337">
        <f>'(5) Middle (M) details'!EK173</f>
        <v>1317.4962183039293</v>
      </c>
      <c r="EM63" s="337">
        <f>'(5) Middle (M) details'!EL173</f>
        <v>1220.242565866489</v>
      </c>
      <c r="EN63" s="337">
        <f>'(5) Middle (M) details'!EM173</f>
        <v>1356.0166937738989</v>
      </c>
      <c r="EO63" s="337">
        <f>'(5) Middle (M) details'!EN173</f>
        <v>1232.7085335641184</v>
      </c>
      <c r="EP63" s="337">
        <f>'(5) Middle (M) details'!EO173</f>
        <v>1258.5892215774491</v>
      </c>
      <c r="EQ63" s="337">
        <f>'(5) Middle (M) details'!EP173</f>
        <v>1203.5694122552884</v>
      </c>
      <c r="ER63" s="337">
        <f>'(5) Middle (M) details'!EQ173</f>
        <v>1486.4664857656242</v>
      </c>
      <c r="ES63" s="337">
        <f>'(5) Middle (M) details'!ER173</f>
        <v>968.6680621786802</v>
      </c>
      <c r="ET63" s="337">
        <f>'(5) Middle (M) details'!ES173</f>
        <v>1182.0819340021746</v>
      </c>
      <c r="EU63" s="337">
        <f>'(5) Middle (M) details'!ET173</f>
        <v>1163.8942152128143</v>
      </c>
      <c r="EV63" s="337">
        <f>'(5) Middle (M) details'!EU173</f>
        <v>1181.7137216398705</v>
      </c>
      <c r="EW63" s="337">
        <f>'(5) Middle (M) details'!EV173</f>
        <v>1206.2871334169631</v>
      </c>
      <c r="EX63" s="337">
        <f>'(5) Middle (M) details'!EW173</f>
        <v>1026.3411057578826</v>
      </c>
      <c r="EY63" s="337">
        <f>'(5) Middle (M) details'!EX173</f>
        <v>890.72742045038945</v>
      </c>
      <c r="EZ63" s="337">
        <f>'(5) Middle (M) details'!EY173</f>
        <v>1098.3273627191256</v>
      </c>
      <c r="FA63" s="337">
        <f>'(5) Middle (M) details'!EZ173</f>
        <v>2046.4872471954102</v>
      </c>
      <c r="FB63" s="337">
        <f>'(5) Middle (M) details'!FA173</f>
        <v>1545.9738467484458</v>
      </c>
      <c r="FC63" s="337">
        <f>'(5) Middle (M) details'!FB173</f>
        <v>2052.8324588283881</v>
      </c>
      <c r="FD63" s="337">
        <f>'(5) Middle (M) details'!FC173</f>
        <v>3197.9240727066385</v>
      </c>
      <c r="FE63" s="337">
        <f>'(5) Middle (M) details'!FD173</f>
        <v>2273.7879215706594</v>
      </c>
      <c r="FF63" s="338">
        <f>'(5) Middle (M) details'!FE173</f>
        <v>1538.3840544174545</v>
      </c>
    </row>
    <row r="64" spans="1:162">
      <c r="A64" s="196"/>
      <c r="B64" s="1" t="str">
        <f>'(5) Middle (M) details'!A174</f>
        <v>Estim. full income</v>
      </c>
      <c r="C64" s="1" t="str">
        <f>'(5) Middle (M) details'!B174</f>
        <v>profits 50k-up</v>
      </c>
      <c r="D64" s="1" t="str">
        <f>'(5) Middle (M) details'!C174</f>
        <v>Industry &amp; comm</v>
      </c>
      <c r="E64" s="1">
        <f>'(5) Middle (M) details'!D174</f>
        <v>6</v>
      </c>
      <c r="F64" s="1">
        <f>'(5) Middle (M) details'!E174</f>
        <v>3</v>
      </c>
      <c r="G64" s="196" t="str">
        <f>'(5) Middle (M) details'!F174</f>
        <v>Merchants &amp;c</v>
      </c>
      <c r="H64" s="323">
        <f>'(5) Middle (M) details'!G174</f>
        <v>0.30586190037149524</v>
      </c>
      <c r="I64" s="323">
        <f>'(5) Middle (M) details'!H174</f>
        <v>9.597202579879921E-2</v>
      </c>
      <c r="J64" s="323">
        <f>'(5) Middle (M) details'!I174</f>
        <v>0.22397383471292825</v>
      </c>
      <c r="K64" s="323">
        <f>'(5) Middle (M) details'!J174</f>
        <v>0.11541565786239467</v>
      </c>
      <c r="L64" s="323">
        <f>'(5) Middle (M) details'!K174</f>
        <v>6.0080193417930042E-2</v>
      </c>
      <c r="M64" s="323">
        <f>'(5) Middle (M) details'!L174</f>
        <v>22.1675616343848</v>
      </c>
      <c r="N64" s="323">
        <f>'(5) Middle (M) details'!M174</f>
        <v>0.56501727857828044</v>
      </c>
      <c r="O64" s="323">
        <f>'(5) Middle (M) details'!N174</f>
        <v>0.46007210670585913</v>
      </c>
      <c r="P64" s="323">
        <f>'(5) Middle (M) details'!O174</f>
        <v>0.35856707029919421</v>
      </c>
      <c r="Q64" s="323">
        <f>'(5) Middle (M) details'!P174</f>
        <v>1.6705893437581878</v>
      </c>
      <c r="R64" s="323">
        <f>'(5) Middle (M) details'!Q174</f>
        <v>0.46720356542412678</v>
      </c>
      <c r="S64" s="323">
        <f>'(5) Middle (M) details'!R174</f>
        <v>0.1052729635183621</v>
      </c>
      <c r="T64" s="323">
        <f>'(5) Middle (M) details'!S174</f>
        <v>2.9214997826974516</v>
      </c>
      <c r="U64" s="323">
        <f>'(5) Middle (M) details'!T174</f>
        <v>7.1225564447097156E-2</v>
      </c>
      <c r="V64" s="323">
        <f>'(5) Middle (M) details'!U174</f>
        <v>1.1935798422428734</v>
      </c>
      <c r="W64" s="323">
        <f>'(5) Middle (M) details'!V174</f>
        <v>37.455341742696589</v>
      </c>
      <c r="X64" s="323">
        <f>'(5) Middle (M) details'!W174</f>
        <v>1.663508147236106</v>
      </c>
      <c r="Y64" s="323">
        <f>'(5) Middle (M) details'!X174</f>
        <v>0.24937271463439004</v>
      </c>
      <c r="Z64" s="323">
        <f>'(5) Middle (M) details'!Y174</f>
        <v>8.1108783594693659E-2</v>
      </c>
      <c r="AA64" s="323">
        <f>'(5) Middle (M) details'!Z174</f>
        <v>1.0534715403236548</v>
      </c>
      <c r="AB64" s="323">
        <f>'(5) Middle (M) details'!AA174</f>
        <v>0.82866578540715363</v>
      </c>
      <c r="AC64" s="323">
        <f>'(5) Middle (M) details'!AB174</f>
        <v>1.6189426020802544</v>
      </c>
      <c r="AD64" s="323">
        <f>'(5) Middle (M) details'!AC174</f>
        <v>0.55143845422190629</v>
      </c>
      <c r="AE64" s="323">
        <f>'(5) Middle (M) details'!AD174</f>
        <v>0.30595589922638161</v>
      </c>
      <c r="AF64" s="323">
        <f>'(5) Middle (M) details'!AE174</f>
        <v>0.28079275531318626</v>
      </c>
      <c r="AG64" s="323">
        <f>'(5) Middle (M) details'!AF174</f>
        <v>0.48713808229922639</v>
      </c>
      <c r="AH64" s="323">
        <f>'(5) Middle (M) details'!AG174</f>
        <v>0.17418550178655184</v>
      </c>
      <c r="AI64" s="323">
        <f>'(5) Middle (M) details'!AH174</f>
        <v>0.76728055846428733</v>
      </c>
      <c r="AJ64" s="323">
        <f>'(5) Middle (M) details'!AI174</f>
        <v>0.64623649943213046</v>
      </c>
      <c r="AK64" s="323">
        <f>'(5) Middle (M) details'!AJ174</f>
        <v>0.36722195246338557</v>
      </c>
      <c r="AL64" s="323">
        <f>'(5) Middle (M) details'!AK174</f>
        <v>3.3376960055266887</v>
      </c>
      <c r="AM64" s="323">
        <f>'(5) Middle (M) details'!AL174</f>
        <v>0.60789447553969034</v>
      </c>
      <c r="AN64" s="323">
        <f>'(5) Middle (M) details'!AM174</f>
        <v>0.13693765516325665</v>
      </c>
      <c r="AO64" s="323">
        <f>'(5) Middle (M) details'!AN174</f>
        <v>2.6784154265993489</v>
      </c>
      <c r="AP64" s="323">
        <f>'(5) Middle (M) details'!AO174</f>
        <v>0.12426595912393407</v>
      </c>
      <c r="AQ64" s="323">
        <f>'(5) Middle (M) details'!AP174</f>
        <v>7.3801340735823368E-2</v>
      </c>
      <c r="AR64" s="323">
        <f>'(5) Middle (M) details'!AQ174</f>
        <v>0</v>
      </c>
      <c r="AS64" s="323">
        <f>'(5) Middle (M) details'!AR174</f>
        <v>4.0638436990941509E-2</v>
      </c>
      <c r="AT64" s="323">
        <f>'(5) Middle (M) details'!AS174</f>
        <v>1.0899692805764152E-2</v>
      </c>
      <c r="AU64" s="323">
        <f>'(5) Middle (M) details'!AT174</f>
        <v>5.8370046914711461E-2</v>
      </c>
      <c r="AV64" s="323">
        <f>'(5) Middle (M) details'!AU174</f>
        <v>1.5183932716695943E-2</v>
      </c>
      <c r="AW64" s="323">
        <f>'(5) Middle (M) details'!AV174</f>
        <v>6.8015471762484903E-2</v>
      </c>
      <c r="AX64" s="323">
        <f>'(5) Middle (M) details'!AW174</f>
        <v>2.1310546552157401</v>
      </c>
      <c r="AY64" s="323">
        <f>'(5) Middle (M) details'!AX174</f>
        <v>0.51607501275632572</v>
      </c>
      <c r="AZ64" s="323">
        <f>'(5) Middle (M) details'!AY174</f>
        <v>0.85010167921876933</v>
      </c>
      <c r="BA64" s="323">
        <f>'(5) Middle (M) details'!AZ174</f>
        <v>9.5584045262067235E-2</v>
      </c>
      <c r="BB64" s="323">
        <f>'(5) Middle (M) details'!BA174</f>
        <v>0.8534787364039591</v>
      </c>
      <c r="BC64" s="323">
        <f>'(5) Middle (M) details'!BB174</f>
        <v>1.1737488189280947</v>
      </c>
      <c r="BD64" s="323">
        <f>'(5) Middle (M) details'!BC174</f>
        <v>0.23804297615278563</v>
      </c>
      <c r="BE64" s="323">
        <f>'(5) Middle (M) details'!BD174</f>
        <v>1.524132076639414</v>
      </c>
      <c r="BF64" s="324">
        <f>'(5) Middle (M) details'!BE174</f>
        <v>91.846890227856179</v>
      </c>
      <c r="BH64" s="323">
        <f>'(5) Middle (M) details'!BG174</f>
        <v>34632.897378151712</v>
      </c>
      <c r="BI64" s="323">
        <f>'(5) Middle (M) details'!BH174</f>
        <v>13719.251363278165</v>
      </c>
      <c r="BJ64" s="323">
        <f>'(5) Middle (M) details'!BI174</f>
        <v>118704.98314802969</v>
      </c>
      <c r="BK64" s="323">
        <f>'(5) Middle (M) details'!BJ174</f>
        <v>17370.365955152156</v>
      </c>
      <c r="BL64" s="323">
        <f>'(5) Middle (M) details'!BK174</f>
        <v>45468.071195913362</v>
      </c>
      <c r="BM64" s="323">
        <f>'(5) Middle (M) details'!BL174</f>
        <v>10823367.565694237</v>
      </c>
      <c r="BN64" s="323">
        <f>'(5) Middle (M) details'!BM174</f>
        <v>129583.07116934141</v>
      </c>
      <c r="BO64" s="323">
        <f>'(5) Middle (M) details'!BN174</f>
        <v>69801.634162290226</v>
      </c>
      <c r="BP64" s="323">
        <f>'(5) Middle (M) details'!BO174</f>
        <v>100088.47566319497</v>
      </c>
      <c r="BQ64" s="323">
        <f>'(5) Middle (M) details'!BP174</f>
        <v>736351.4477832499</v>
      </c>
      <c r="BR64" s="323">
        <f>'(5) Middle (M) details'!BQ174</f>
        <v>338682.58185158763</v>
      </c>
      <c r="BS64" s="323">
        <f>'(5) Middle (M) details'!BR174</f>
        <v>32140.642181906955</v>
      </c>
      <c r="BT64" s="323">
        <f>'(5) Middle (M) details'!BS174</f>
        <v>1065137.1212471395</v>
      </c>
      <c r="BU64" s="323">
        <f>'(5) Middle (M) details'!BT174</f>
        <v>12835.029729506796</v>
      </c>
      <c r="BV64" s="323">
        <f>'(5) Middle (M) details'!BU174</f>
        <v>520804.87695491646</v>
      </c>
      <c r="BW64" s="323">
        <f>'(5) Middle (M) details'!BV174</f>
        <v>14802951.882482467</v>
      </c>
      <c r="BX64" s="323">
        <f>'(5) Middle (M) details'!BW174</f>
        <v>317177.55170456553</v>
      </c>
      <c r="BY64" s="323">
        <f>'(5) Middle (M) details'!BX174</f>
        <v>100750.27013543854</v>
      </c>
      <c r="BZ64" s="323">
        <f>'(5) Middle (M) details'!BY174</f>
        <v>18567.834545452159</v>
      </c>
      <c r="CA64" s="323">
        <f>'(5) Middle (M) details'!BZ174</f>
        <v>251134.32544613344</v>
      </c>
      <c r="CB64" s="323">
        <f>'(5) Middle (M) details'!CA174</f>
        <v>153403.95679922058</v>
      </c>
      <c r="CC64" s="323">
        <f>'(5) Middle (M) details'!CB174</f>
        <v>552338.51984283689</v>
      </c>
      <c r="CD64" s="323">
        <f>'(5) Middle (M) details'!CC174</f>
        <v>292333.60990154085</v>
      </c>
      <c r="CE64" s="323">
        <f>'(5) Middle (M) details'!CD174</f>
        <v>57554.882325467981</v>
      </c>
      <c r="CF64" s="323">
        <f>'(5) Middle (M) details'!CE174</f>
        <v>121934.0869890216</v>
      </c>
      <c r="CG64" s="323">
        <f>'(5) Middle (M) details'!CF174</f>
        <v>142968.34691863955</v>
      </c>
      <c r="CH64" s="323">
        <f>'(5) Middle (M) details'!CG174</f>
        <v>29950.597189714619</v>
      </c>
      <c r="CI64" s="323">
        <f>'(5) Middle (M) details'!CH174</f>
        <v>287881.20545156556</v>
      </c>
      <c r="CJ64" s="323">
        <f>'(5) Middle (M) details'!CI174</f>
        <v>119277.07262870081</v>
      </c>
      <c r="CK64" s="323">
        <f>'(5) Middle (M) details'!CJ174</f>
        <v>166017.77131890558</v>
      </c>
      <c r="CL64" s="323">
        <f>'(5) Middle (M) details'!CK174</f>
        <v>1762130.5938096049</v>
      </c>
      <c r="CM64" s="323">
        <f>'(5) Middle (M) details'!CL174</f>
        <v>150839.58441361101</v>
      </c>
      <c r="CN64" s="323">
        <f>'(5) Middle (M) details'!CM174</f>
        <v>27951.913165845031</v>
      </c>
      <c r="CO64" s="323">
        <f>'(5) Middle (M) details'!CN174</f>
        <v>498228.88602233393</v>
      </c>
      <c r="CP64" s="323">
        <f>'(5) Middle (M) details'!CO174</f>
        <v>69571.685029469169</v>
      </c>
      <c r="CQ64" s="323">
        <f>'(5) Middle (M) details'!CP174</f>
        <v>38098.603241493984</v>
      </c>
      <c r="CR64" s="323">
        <f>'(5) Middle (M) details'!CQ174</f>
        <v>0</v>
      </c>
      <c r="CS64" s="323">
        <f>'(5) Middle (M) details'!CR174</f>
        <v>4836.6549180667835</v>
      </c>
      <c r="CT64" s="323">
        <f>'(5) Middle (M) details'!CS174</f>
        <v>2885.7626897231225</v>
      </c>
      <c r="CU64" s="323">
        <f>'(5) Middle (M) details'!CT174</f>
        <v>9679.8681262491082</v>
      </c>
      <c r="CV64" s="323">
        <f>'(5) Middle (M) details'!CU174</f>
        <v>7238.7533970485347</v>
      </c>
      <c r="CW64" s="323">
        <f>'(5) Middle (M) details'!CV174</f>
        <v>40185.767400807665</v>
      </c>
      <c r="CX64" s="323">
        <f>'(5) Middle (M) details'!CW174</f>
        <v>700408.75237648399</v>
      </c>
      <c r="CY64" s="323">
        <f>'(5) Middle (M) details'!CX174</f>
        <v>184551.66726541938</v>
      </c>
      <c r="CZ64" s="323">
        <f>'(5) Middle (M) details'!CY174</f>
        <v>128292.92006440762</v>
      </c>
      <c r="DA64" s="323">
        <f>'(5) Middle (M) details'!CZ174</f>
        <v>27281.058205999572</v>
      </c>
      <c r="DB64" s="323">
        <f>'(5) Middle (M) details'!DA174</f>
        <v>373918.64114420203</v>
      </c>
      <c r="DC64" s="323">
        <f>'(5) Middle (M) details'!DB174</f>
        <v>663980.43564667401</v>
      </c>
      <c r="DD64" s="323">
        <f>'(5) Middle (M) details'!DC174</f>
        <v>180428.82079164046</v>
      </c>
      <c r="DE64" s="323">
        <f>'(5) Middle (M) details'!DD174</f>
        <v>1141748.2489007651</v>
      </c>
      <c r="DF64" s="324">
        <f>'(5) Middle (M) details'!DE174</f>
        <v>37485188.545767412</v>
      </c>
      <c r="DG64" s="313"/>
      <c r="DH64" s="337">
        <f>'(5) Middle (M) details'!DG174</f>
        <v>113230.5048</v>
      </c>
      <c r="DI64" s="337">
        <f>'(5) Middle (M) details'!DH174</f>
        <v>142950.52385410643</v>
      </c>
      <c r="DJ64" s="337">
        <f>'(5) Middle (M) details'!DI174</f>
        <v>529994.86882106669</v>
      </c>
      <c r="DK64" s="337">
        <f>'(5) Middle (M) details'!DJ174</f>
        <v>150502.68115147881</v>
      </c>
      <c r="DL64" s="337">
        <f>'(5) Middle (M) details'!DK174</f>
        <v>756789.6940615389</v>
      </c>
      <c r="DM64" s="337">
        <f>'(5) Middle (M) details'!DL174</f>
        <v>488252.50806591974</v>
      </c>
      <c r="DN64" s="337">
        <f>'(5) Middle (M) details'!DM174</f>
        <v>229343.55475889804</v>
      </c>
      <c r="DO64" s="337">
        <f>'(5) Middle (M) details'!DN174</f>
        <v>151718.90046122042</v>
      </c>
      <c r="DP64" s="337">
        <f>'(5) Middle (M) details'!DO174</f>
        <v>279134.59978262789</v>
      </c>
      <c r="DQ64" s="337">
        <f>'(5) Middle (M) details'!DP174</f>
        <v>440773.46149397822</v>
      </c>
      <c r="DR64" s="337">
        <f>'(5) Middle (M) details'!DQ174</f>
        <v>724914.37762066745</v>
      </c>
      <c r="DS64" s="337">
        <f>'(5) Middle (M) details'!DR174</f>
        <v>305307.66027405381</v>
      </c>
      <c r="DT64" s="337">
        <f>'(5) Middle (M) details'!DS174</f>
        <v>364585.72667210235</v>
      </c>
      <c r="DU64" s="337">
        <f>'(5) Middle (M) details'!DT174</f>
        <v>180202.56952881048</v>
      </c>
      <c r="DV64" s="337">
        <f>'(5) Middle (M) details'!DU174</f>
        <v>436338.53264165751</v>
      </c>
      <c r="DW64" s="337">
        <f>'(5) Middle (M) details'!DV174</f>
        <v>395216.04112366406</v>
      </c>
      <c r="DX64" s="337">
        <f>'(5) Middle (M) details'!DW174</f>
        <v>190667.86792210865</v>
      </c>
      <c r="DY64" s="337">
        <f>'(5) Middle (M) details'!DX174</f>
        <v>404014.81085511047</v>
      </c>
      <c r="DZ64" s="337">
        <f>'(5) Middle (M) details'!DY174</f>
        <v>228925.07719308115</v>
      </c>
      <c r="EA64" s="337">
        <f>'(5) Middle (M) details'!DZ174</f>
        <v>238387.38478780189</v>
      </c>
      <c r="EB64" s="337">
        <f>'(5) Middle (M) details'!EA174</f>
        <v>185121.62502745018</v>
      </c>
      <c r="EC64" s="337">
        <f>'(5) Middle (M) details'!EB174</f>
        <v>341172.39186436351</v>
      </c>
      <c r="ED64" s="337">
        <f>'(5) Middle (M) details'!EC174</f>
        <v>530129.16974394</v>
      </c>
      <c r="EE64" s="337">
        <f>'(5) Middle (M) details'!ED174</f>
        <v>188114.96189809439</v>
      </c>
      <c r="EF64" s="337">
        <f>'(5) Middle (M) details'!EE174</f>
        <v>434249.40523490589</v>
      </c>
      <c r="EG64" s="337">
        <f>'(5) Middle (M) details'!EF174</f>
        <v>293486.28677078197</v>
      </c>
      <c r="EH64" s="337">
        <f>'(5) Middle (M) details'!EG174</f>
        <v>171946.55630074366</v>
      </c>
      <c r="EI64" s="337">
        <f>'(5) Middle (M) details'!EH174</f>
        <v>375196.79376180214</v>
      </c>
      <c r="EJ64" s="337">
        <f>'(5) Middle (M) details'!EI174</f>
        <v>184571.85988955057</v>
      </c>
      <c r="EK64" s="337">
        <f>'(5) Middle (M) details'!EJ174</f>
        <v>452091.08607268962</v>
      </c>
      <c r="EL64" s="337">
        <f>'(5) Middle (M) details'!EK174</f>
        <v>527948.19866512693</v>
      </c>
      <c r="EM64" s="337">
        <f>'(5) Middle (M) details'!EL174</f>
        <v>248134.48794660493</v>
      </c>
      <c r="EN64" s="337">
        <f>'(5) Middle (M) details'!EM174</f>
        <v>204121.45317167032</v>
      </c>
      <c r="EO64" s="337">
        <f>'(5) Middle (M) details'!EN174</f>
        <v>186016.28450703423</v>
      </c>
      <c r="EP64" s="337">
        <f>'(5) Middle (M) details'!EO174</f>
        <v>559861.16809417855</v>
      </c>
      <c r="EQ64" s="337">
        <f>'(5) Middle (M) details'!EP174</f>
        <v>516231.85787193727</v>
      </c>
      <c r="ER64" s="337">
        <f>'(5) Middle (M) details'!EQ174</f>
        <v>0</v>
      </c>
      <c r="ES64" s="337">
        <f>'(5) Middle (M) details'!ER174</f>
        <v>119016.75547080945</v>
      </c>
      <c r="ET64" s="337">
        <f>'(5) Middle (M) details'!ES174</f>
        <v>264756.33223323751</v>
      </c>
      <c r="EU64" s="337">
        <f>'(5) Middle (M) details'!ET174</f>
        <v>165836.2231641348</v>
      </c>
      <c r="EV64" s="337">
        <f>'(5) Middle (M) details'!EU174</f>
        <v>476737.71559122816</v>
      </c>
      <c r="EW64" s="337">
        <f>'(5) Middle (M) details'!EV174</f>
        <v>590832.73789733252</v>
      </c>
      <c r="EX64" s="337">
        <f>'(5) Middle (M) details'!EW174</f>
        <v>328667.66258774215</v>
      </c>
      <c r="EY64" s="337">
        <f>'(5) Middle (M) details'!EX174</f>
        <v>357606.28339616751</v>
      </c>
      <c r="EZ64" s="337">
        <f>'(5) Middle (M) details'!EY174</f>
        <v>0</v>
      </c>
      <c r="FA64" s="337">
        <f>'(5) Middle (M) details'!EZ174</f>
        <v>285414.35059796664</v>
      </c>
      <c r="FB64" s="337">
        <f>'(5) Middle (M) details'!FA174</f>
        <v>438111.25596364361</v>
      </c>
      <c r="FC64" s="337">
        <f>'(5) Middle (M) details'!FB174</f>
        <v>565692.10118826141</v>
      </c>
      <c r="FD64" s="337">
        <f>'(5) Middle (M) details'!FC174</f>
        <v>757967.42129385041</v>
      </c>
      <c r="FE64" s="337">
        <f>'(5) Middle (M) details'!FD174</f>
        <v>749113.71947385697</v>
      </c>
      <c r="FF64" s="338">
        <f>'(5) Middle (M) details'!FE174</f>
        <v>408126.92136634316</v>
      </c>
    </row>
    <row r="65" spans="1:162">
      <c r="A65" s="196"/>
      <c r="B65" s="1" t="str">
        <f>'(5) Middle (M) details'!A175</f>
        <v>Estim. full income</v>
      </c>
      <c r="C65" s="1" t="str">
        <f>'(5) Middle (M) details'!B175</f>
        <v>profits 20k-50k</v>
      </c>
      <c r="D65" s="1" t="str">
        <f>'(5) Middle (M) details'!C175</f>
        <v>Industry &amp; comm</v>
      </c>
      <c r="E65" s="1">
        <f>'(5) Middle (M) details'!D175</f>
        <v>6</v>
      </c>
      <c r="F65" s="1">
        <f>'(5) Middle (M) details'!E175</f>
        <v>3</v>
      </c>
      <c r="G65" s="196" t="str">
        <f>'(5) Middle (M) details'!F175</f>
        <v>Merchants &amp;c</v>
      </c>
      <c r="H65" s="323">
        <f>'(5) Middle (M) details'!G175</f>
        <v>0.24468952029719621</v>
      </c>
      <c r="I65" s="323">
        <f>'(5) Middle (M) details'!H175</f>
        <v>0.9597202579879921</v>
      </c>
      <c r="J65" s="323">
        <f>'(5) Middle (M) details'!I175</f>
        <v>0.67192150413878482</v>
      </c>
      <c r="K65" s="323">
        <f>'(5) Middle (M) details'!J175</f>
        <v>0.51937046038077606</v>
      </c>
      <c r="L65" s="323">
        <f>'(5) Middle (M) details'!K175</f>
        <v>0.36048116050758028</v>
      </c>
      <c r="M65" s="323">
        <f>'(5) Middle (M) details'!L175</f>
        <v>29.775919652966021</v>
      </c>
      <c r="N65" s="323">
        <f>'(5) Middle (M) details'!M175</f>
        <v>2.6636528847261793</v>
      </c>
      <c r="O65" s="323">
        <f>'(5) Middle (M) details'!N175</f>
        <v>1.0926712534264154</v>
      </c>
      <c r="P65" s="323">
        <f>'(5) Middle (M) details'!O175</f>
        <v>0.62749237302358996</v>
      </c>
      <c r="Q65" s="323">
        <f>'(5) Middle (M) details'!P175</f>
        <v>2.3268923002346185</v>
      </c>
      <c r="R65" s="323">
        <f>'(5) Middle (M) details'!Q175</f>
        <v>0.80981951340181968</v>
      </c>
      <c r="S65" s="323">
        <f>'(5) Middle (M) details'!R175</f>
        <v>0.36845537231426734</v>
      </c>
      <c r="T65" s="323">
        <f>'(5) Middle (M) details'!S175</f>
        <v>2.6476091780695654</v>
      </c>
      <c r="U65" s="323">
        <f>'(5) Middle (M) details'!T175</f>
        <v>0.21367669334129147</v>
      </c>
      <c r="V65" s="323">
        <f>'(5) Middle (M) details'!U175</f>
        <v>0.99464986853572768</v>
      </c>
      <c r="W65" s="323">
        <f>'(5) Middle (M) details'!V175</f>
        <v>54.447860999766611</v>
      </c>
      <c r="X65" s="323">
        <f>'(5) Middle (M) details'!W175</f>
        <v>3.3270162944722119</v>
      </c>
      <c r="Y65" s="323">
        <f>'(5) Middle (M) details'!X175</f>
        <v>0.6649939056917068</v>
      </c>
      <c r="Z65" s="323">
        <f>'(5) Middle (M) details'!Y175</f>
        <v>1.7032844554885669</v>
      </c>
      <c r="AA65" s="323">
        <f>'(5) Middle (M) details'!Z175</f>
        <v>2.1069430806473095</v>
      </c>
      <c r="AB65" s="323">
        <f>'(5) Middle (M) details'!AA175</f>
        <v>2.0716644635178842</v>
      </c>
      <c r="AC65" s="323">
        <f>'(5) Middle (M) details'!AB175</f>
        <v>1.9427311224963053</v>
      </c>
      <c r="AD65" s="323">
        <f>'(5) Middle (M) details'!AC175</f>
        <v>0.91906409036984382</v>
      </c>
      <c r="AE65" s="323">
        <f>'(5) Middle (M) details'!AD175</f>
        <v>0.67310297829803956</v>
      </c>
      <c r="AF65" s="323">
        <f>'(5) Middle (M) details'!AE175</f>
        <v>1.3103661914615359</v>
      </c>
      <c r="AG65" s="323">
        <f>'(5) Middle (M) details'!AF175</f>
        <v>1.5056995271066997</v>
      </c>
      <c r="AH65" s="323">
        <f>'(5) Middle (M) details'!AG175</f>
        <v>0.74028838259284535</v>
      </c>
      <c r="AI65" s="323">
        <f>'(5) Middle (M) details'!AH175</f>
        <v>0.95910069808035914</v>
      </c>
      <c r="AJ65" s="323">
        <f>'(5) Middle (M) details'!AI175</f>
        <v>0.9231949991887578</v>
      </c>
      <c r="AK65" s="323">
        <f>'(5) Middle (M) details'!AJ175</f>
        <v>0.96395762521638717</v>
      </c>
      <c r="AL65" s="323">
        <f>'(5) Middle (M) details'!AK175</f>
        <v>4.5358432895619103</v>
      </c>
      <c r="AM65" s="323">
        <f>'(5) Middle (M) details'!AL175</f>
        <v>0.65465558904274335</v>
      </c>
      <c r="AN65" s="323">
        <f>'(5) Middle (M) details'!AM175</f>
        <v>0.58198503444384075</v>
      </c>
      <c r="AO65" s="323">
        <f>'(5) Middle (M) details'!AN175</f>
        <v>5.3568308531986979</v>
      </c>
      <c r="AP65" s="323">
        <f>'(5) Middle (M) details'!AO175</f>
        <v>0.49706383649573627</v>
      </c>
      <c r="AQ65" s="323">
        <f>'(5) Middle (M) details'!AP175</f>
        <v>0.14760268147164674</v>
      </c>
      <c r="AR65" s="323">
        <f>'(5) Middle (M) details'!AQ175</f>
        <v>8.5229144263203813E-2</v>
      </c>
      <c r="AS65" s="323">
        <f>'(5) Middle (M) details'!AR175</f>
        <v>0.18693681015833094</v>
      </c>
      <c r="AT65" s="323">
        <f>'(5) Middle (M) details'!AS175</f>
        <v>3.8148924820174533E-2</v>
      </c>
      <c r="AU65" s="323">
        <f>'(5) Middle (M) details'!AT175</f>
        <v>0.22375184650639393</v>
      </c>
      <c r="AV65" s="323">
        <f>'(5) Middle (M) details'!AU175</f>
        <v>9.1103596300175657E-2</v>
      </c>
      <c r="AW65" s="323">
        <f>'(5) Middle (M) details'!AV175</f>
        <v>6.0458197122208804E-2</v>
      </c>
      <c r="AX65" s="323">
        <f>'(5) Middle (M) details'!AW175</f>
        <v>2.5877092241905419</v>
      </c>
      <c r="AY65" s="323">
        <f>'(5) Middle (M) details'!AX175</f>
        <v>0.22363250552774117</v>
      </c>
      <c r="AZ65" s="323">
        <f>'(5) Middle (M) details'!AY175</f>
        <v>1.8216464554687914</v>
      </c>
      <c r="BA65" s="323">
        <f>'(5) Middle (M) details'!AZ175</f>
        <v>0.66908831683447068</v>
      </c>
      <c r="BB65" s="323">
        <f>'(5) Middle (M) details'!BA175</f>
        <v>1.5417680399555391</v>
      </c>
      <c r="BC65" s="323">
        <f>'(5) Middle (M) details'!BB175</f>
        <v>2.4592832396588649</v>
      </c>
      <c r="BD65" s="323">
        <f>'(5) Middle (M) details'!BC175</f>
        <v>1.1108672220463329</v>
      </c>
      <c r="BE65" s="323">
        <f>'(5) Middle (M) details'!BD175</f>
        <v>3.2422445993965714</v>
      </c>
      <c r="BF65" s="324">
        <f>'(5) Middle (M) details'!BE175</f>
        <v>144.65214021421085</v>
      </c>
      <c r="BH65" s="323">
        <f>'(5) Middle (M) details'!BG175</f>
        <v>11398.792789979201</v>
      </c>
      <c r="BI65" s="323">
        <f>'(5) Middle (M) details'!BH175</f>
        <v>61479.163397388125</v>
      </c>
      <c r="BJ65" s="323">
        <f>'(5) Middle (M) details'!BI175</f>
        <v>88904.053133620124</v>
      </c>
      <c r="BK65" s="323">
        <f>'(5) Middle (M) details'!BJ175</f>
        <v>39406.494260824911</v>
      </c>
      <c r="BL65" s="323">
        <f>'(5) Middle (M) details'!BK175</f>
        <v>46873.22930785978</v>
      </c>
      <c r="BM65" s="323">
        <f>'(5) Middle (M) details'!BL175</f>
        <v>1496913.700924081</v>
      </c>
      <c r="BN65" s="323">
        <f>'(5) Middle (M) details'!BM175</f>
        <v>149920.71396241759</v>
      </c>
      <c r="BO65" s="323">
        <f>'(5) Middle (M) details'!BN175</f>
        <v>67375.069168353308</v>
      </c>
      <c r="BP65" s="323">
        <f>'(5) Middle (M) details'!BO175</f>
        <v>46222.057445148886</v>
      </c>
      <c r="BQ65" s="323">
        <f>'(5) Middle (M) details'!BP175</f>
        <v>135253.79742367586</v>
      </c>
      <c r="BR65" s="323">
        <f>'(5) Middle (M) details'!BQ175</f>
        <v>126490.58187471567</v>
      </c>
      <c r="BS65" s="323">
        <f>'(5) Middle (M) details'!BR175</f>
        <v>40574.851209491855</v>
      </c>
      <c r="BT65" s="323">
        <f>'(5) Middle (M) details'!BS175</f>
        <v>173649.96664595278</v>
      </c>
      <c r="BU65" s="323">
        <f>'(5) Middle (M) details'!BT175</f>
        <v>29446.083795954353</v>
      </c>
      <c r="BV65" s="323">
        <f>'(5) Middle (M) details'!BU175</f>
        <v>69774.831879767022</v>
      </c>
      <c r="BW65" s="323">
        <f>'(5) Middle (M) details'!BV175</f>
        <v>2816912.8298816187</v>
      </c>
      <c r="BX65" s="323">
        <f>'(5) Middle (M) details'!BW175</f>
        <v>196642.27017588794</v>
      </c>
      <c r="BY65" s="323">
        <f>'(5) Middle (M) details'!BX175</f>
        <v>119473.45930569849</v>
      </c>
      <c r="BZ65" s="323">
        <f>'(5) Middle (M) details'!BY175</f>
        <v>103617.45332490907</v>
      </c>
      <c r="CA65" s="323">
        <f>'(5) Middle (M) details'!BZ175</f>
        <v>119833.58652765024</v>
      </c>
      <c r="CB65" s="323">
        <f>'(5) Middle (M) details'!CA175</f>
        <v>160538.42451492976</v>
      </c>
      <c r="CC65" s="323">
        <f>'(5) Middle (M) details'!CB175</f>
        <v>118610.36244792542</v>
      </c>
      <c r="CD65" s="323">
        <f>'(5) Middle (M) details'!CC175</f>
        <v>82946.3692179926</v>
      </c>
      <c r="CE65" s="323">
        <f>'(5) Middle (M) details'!CD175</f>
        <v>59283.383314736559</v>
      </c>
      <c r="CF65" s="323">
        <f>'(5) Middle (M) details'!CE175</f>
        <v>131456.17831488096</v>
      </c>
      <c r="CG65" s="323">
        <f>'(5) Middle (M) details'!CF175</f>
        <v>153859.07954180386</v>
      </c>
      <c r="CH65" s="323">
        <f>'(5) Middle (M) details'!CG175</f>
        <v>60200.978696851911</v>
      </c>
      <c r="CI65" s="323">
        <f>'(5) Middle (M) details'!CH175</f>
        <v>125010.83178778751</v>
      </c>
      <c r="CJ65" s="323">
        <f>'(5) Middle (M) details'!CI175</f>
        <v>70892.473103472177</v>
      </c>
      <c r="CK65" s="323">
        <f>'(5) Middle (M) details'!CJ175</f>
        <v>70150.242173754057</v>
      </c>
      <c r="CL65" s="323">
        <f>'(5) Middle (M) details'!CK175</f>
        <v>302021.56298589043</v>
      </c>
      <c r="CM65" s="323">
        <f>'(5) Middle (M) details'!CL175</f>
        <v>49886.421387260882</v>
      </c>
      <c r="CN65" s="323">
        <f>'(5) Middle (M) details'!CM175</f>
        <v>37362.495604789641</v>
      </c>
      <c r="CO65" s="323">
        <f>'(5) Middle (M) details'!CN175</f>
        <v>246924.40759200742</v>
      </c>
      <c r="CP65" s="323">
        <f>'(5) Middle (M) details'!CO175</f>
        <v>28695.237685600026</v>
      </c>
      <c r="CQ65" s="323">
        <f>'(5) Middle (M) details'!CP175</f>
        <v>8426.2586622013259</v>
      </c>
      <c r="CR65" s="323">
        <f>'(5) Middle (M) details'!CQ175</f>
        <v>6818.4224833417311</v>
      </c>
      <c r="CS65" s="323">
        <f>'(5) Middle (M) details'!CR175</f>
        <v>7954.0895320564787</v>
      </c>
      <c r="CT65" s="323">
        <f>'(5) Middle (M) details'!CS175</f>
        <v>1824.6555999192799</v>
      </c>
      <c r="CU65" s="323">
        <f>'(5) Middle (M) details'!CT175</f>
        <v>15001.033582719569</v>
      </c>
      <c r="CV65" s="323">
        <f>'(5) Middle (M) details'!CU175</f>
        <v>6320.8175093255004</v>
      </c>
      <c r="CW65" s="323">
        <f>'(5) Middle (M) details'!CV175</f>
        <v>4328.8655788813658</v>
      </c>
      <c r="CX65" s="323">
        <f>'(5) Middle (M) details'!CW175</f>
        <v>159559.86070668098</v>
      </c>
      <c r="CY65" s="323">
        <f>'(5) Middle (M) details'!CX175</f>
        <v>12692.178505488382</v>
      </c>
      <c r="CZ65" s="323">
        <f>'(5) Middle (M) details'!CY175</f>
        <v>107885.18260508306</v>
      </c>
      <c r="DA65" s="323">
        <f>'(5) Middle (M) details'!CZ175</f>
        <v>85024.543511281212</v>
      </c>
      <c r="DB65" s="323">
        <f>'(5) Middle (M) details'!DA175</f>
        <v>110958.95053108851</v>
      </c>
      <c r="DC65" s="323">
        <f>'(5) Middle (M) details'!DB175</f>
        <v>237839.83741514446</v>
      </c>
      <c r="DD65" s="323">
        <f>'(5) Middle (M) details'!DC175</f>
        <v>216143.79135398095</v>
      </c>
      <c r="DE65" s="323">
        <f>'(5) Middle (M) details'!DD175</f>
        <v>411516.76189670351</v>
      </c>
      <c r="DF65" s="324">
        <f>'(5) Middle (M) details'!DE175</f>
        <v>9030296.6842785757</v>
      </c>
      <c r="DG65" s="313"/>
      <c r="DH65" s="337">
        <f>'(5) Middle (M) details'!DG175</f>
        <v>46584.719999999994</v>
      </c>
      <c r="DI65" s="337">
        <f>'(5) Middle (M) details'!DH175</f>
        <v>64059.462000183543</v>
      </c>
      <c r="DJ65" s="337">
        <f>'(5) Middle (M) details'!DI175</f>
        <v>132313.15352463711</v>
      </c>
      <c r="DK65" s="337">
        <f>'(5) Middle (M) details'!DJ175</f>
        <v>75873.576313782018</v>
      </c>
      <c r="DL65" s="337">
        <f>'(5) Middle (M) details'!DK175</f>
        <v>130029.62274605226</v>
      </c>
      <c r="DM65" s="337">
        <f>'(5) Middle (M) details'!DL175</f>
        <v>50272.626953940999</v>
      </c>
      <c r="DN65" s="337">
        <f>'(5) Middle (M) details'!DM175</f>
        <v>56283.877986537751</v>
      </c>
      <c r="DO65" s="337">
        <f>'(5) Middle (M) details'!DN175</f>
        <v>61660.878289858483</v>
      </c>
      <c r="DP65" s="337">
        <f>'(5) Middle (M) details'!DO175</f>
        <v>73661.544637469589</v>
      </c>
      <c r="DQ65" s="337">
        <f>'(5) Middle (M) details'!DP175</f>
        <v>58126.367692238418</v>
      </c>
      <c r="DR65" s="337">
        <f>'(5) Middle (M) details'!DQ175</f>
        <v>156196.0162497999</v>
      </c>
      <c r="DS65" s="337">
        <f>'(5) Middle (M) details'!DR175</f>
        <v>110121.48080415088</v>
      </c>
      <c r="DT65" s="337">
        <f>'(5) Middle (M) details'!DS175</f>
        <v>65587.462108952604</v>
      </c>
      <c r="DU65" s="337">
        <f>'(5) Middle (M) details'!DT175</f>
        <v>137806.71787597393</v>
      </c>
      <c r="DV65" s="337">
        <f>'(5) Middle (M) details'!DU175</f>
        <v>70150.144374407784</v>
      </c>
      <c r="DW65" s="337">
        <f>'(5) Middle (M) details'!DV175</f>
        <v>51735.968652537027</v>
      </c>
      <c r="DX65" s="337">
        <f>'(5) Middle (M) details'!DW175</f>
        <v>59104.691041822109</v>
      </c>
      <c r="DY65" s="337">
        <f>'(5) Middle (M) details'!DX175</f>
        <v>179660.98378213821</v>
      </c>
      <c r="DZ65" s="337">
        <f>'(5) Middle (M) details'!DY175</f>
        <v>60833.910032477601</v>
      </c>
      <c r="EA65" s="337">
        <f>'(5) Middle (M) details'!DZ175</f>
        <v>56875.568983493446</v>
      </c>
      <c r="EB65" s="337">
        <f>'(5) Middle (M) details'!EA175</f>
        <v>77492.483624650384</v>
      </c>
      <c r="EC65" s="337">
        <f>'(5) Middle (M) details'!EB175</f>
        <v>61053.411393089467</v>
      </c>
      <c r="ED65" s="337">
        <f>'(5) Middle (M) details'!EC175</f>
        <v>90250.908600524097</v>
      </c>
      <c r="EE65" s="337">
        <f>'(5) Middle (M) details'!ED175</f>
        <v>88074.76006811962</v>
      </c>
      <c r="EF65" s="337">
        <f>'(5) Middle (M) details'!EE175</f>
        <v>100320.18467162939</v>
      </c>
      <c r="EG65" s="337">
        <f>'(5) Middle (M) details'!EF175</f>
        <v>102184.45099564729</v>
      </c>
      <c r="EH65" s="337">
        <f>'(5) Middle (M) details'!EG175</f>
        <v>81320.982623013988</v>
      </c>
      <c r="EI65" s="337">
        <f>'(5) Middle (M) details'!EH175</f>
        <v>130341.71702512239</v>
      </c>
      <c r="EJ65" s="337">
        <f>'(5) Middle (M) details'!EI175</f>
        <v>76790.356496479886</v>
      </c>
      <c r="EK65" s="337">
        <f>'(5) Middle (M) details'!EJ175</f>
        <v>72773.159668721826</v>
      </c>
      <c r="EL65" s="337">
        <f>'(5) Middle (M) details'!EK175</f>
        <v>66585.537397404405</v>
      </c>
      <c r="EM65" s="337">
        <f>'(5) Middle (M) details'!EL175</f>
        <v>76202.544089184783</v>
      </c>
      <c r="EN65" s="337">
        <f>'(5) Middle (M) details'!EM175</f>
        <v>64198.378641289572</v>
      </c>
      <c r="EO65" s="337">
        <f>'(5) Middle (M) details'!EN175</f>
        <v>46095.240704597323</v>
      </c>
      <c r="EP65" s="337">
        <f>'(5) Middle (M) details'!EO175</f>
        <v>57729.481766163794</v>
      </c>
      <c r="EQ65" s="337">
        <f>'(5) Middle (M) details'!EP175</f>
        <v>57087.436205011909</v>
      </c>
      <c r="ER65" s="337">
        <f>'(5) Middle (M) details'!EQ175</f>
        <v>80001.067032717649</v>
      </c>
      <c r="ES65" s="337">
        <f>'(5) Middle (M) details'!ER175</f>
        <v>42549.616232991022</v>
      </c>
      <c r="ET65" s="337">
        <f>'(5) Middle (M) details'!ES175</f>
        <v>47829.804077580084</v>
      </c>
      <c r="EU65" s="337">
        <f>'(5) Middle (M) details'!ET175</f>
        <v>67043.172232730154</v>
      </c>
      <c r="EV65" s="337">
        <f>'(5) Middle (M) details'!EU175</f>
        <v>69380.548804013713</v>
      </c>
      <c r="EW65" s="337">
        <f>'(5) Middle (M) details'!EV175</f>
        <v>71600.970338746571</v>
      </c>
      <c r="EX65" s="337">
        <f>'(5) Middle (M) details'!EW175</f>
        <v>61660.660794140305</v>
      </c>
      <c r="EY65" s="337">
        <f>'(5) Middle (M) details'!EX175</f>
        <v>56754.622837751747</v>
      </c>
      <c r="EZ65" s="337">
        <f>'(5) Middle (M) details'!EY175</f>
        <v>0</v>
      </c>
      <c r="FA65" s="337">
        <f>'(5) Middle (M) details'!EZ175</f>
        <v>127075.21768358105</v>
      </c>
      <c r="FB65" s="337">
        <f>'(5) Middle (M) details'!FA175</f>
        <v>71968.64097292372</v>
      </c>
      <c r="FC65" s="337">
        <f>'(5) Middle (M) details'!FB175</f>
        <v>96711.039045724552</v>
      </c>
      <c r="FD65" s="337">
        <f>'(5) Middle (M) details'!FC175</f>
        <v>194572.12082990585</v>
      </c>
      <c r="FE65" s="337">
        <f>'(5) Middle (M) details'!FD175</f>
        <v>126923.41656557705</v>
      </c>
      <c r="FF65" s="338">
        <f>'(5) Middle (M) details'!FE175</f>
        <v>62427.674218341264</v>
      </c>
    </row>
    <row r="66" spans="1:162">
      <c r="A66" s="196"/>
      <c r="B66" s="1" t="str">
        <f>'(5) Middle (M) details'!A176</f>
        <v>Estim. full income</v>
      </c>
      <c r="C66" s="1" t="str">
        <f>'(5) Middle (M) details'!B176</f>
        <v>profits 10k-20k</v>
      </c>
      <c r="D66" s="1" t="str">
        <f>'(5) Middle (M) details'!C176</f>
        <v>Industry &amp; comm</v>
      </c>
      <c r="E66" s="1">
        <f>'(5) Middle (M) details'!D176</f>
        <v>6</v>
      </c>
      <c r="F66" s="1">
        <f>'(5) Middle (M) details'!E176</f>
        <v>3</v>
      </c>
      <c r="G66" s="196" t="str">
        <f>'(5) Middle (M) details'!F176</f>
        <v>Merchants &amp;c</v>
      </c>
      <c r="H66" s="323">
        <f>'(5) Middle (M) details'!G176</f>
        <v>0.73406856089158867</v>
      </c>
      <c r="I66" s="323">
        <f>'(5) Middle (M) details'!H176</f>
        <v>1.7274964643783859</v>
      </c>
      <c r="J66" s="323">
        <f>'(5) Middle (M) details'!I176</f>
        <v>1.791790677703426</v>
      </c>
      <c r="K66" s="323">
        <f>'(5) Middle (M) details'!J176</f>
        <v>0.57707828931197336</v>
      </c>
      <c r="L66" s="323">
        <f>'(5) Middle (M) details'!K176</f>
        <v>1.3217642551944608</v>
      </c>
      <c r="M66" s="323">
        <f>'(5) Middle (M) details'!L176</f>
        <v>53.822088205519023</v>
      </c>
      <c r="N66" s="323">
        <f>'(5) Middle (M) details'!M176</f>
        <v>3.7129706878001283</v>
      </c>
      <c r="O66" s="323">
        <f>'(5) Middle (M) details'!N176</f>
        <v>2.6454146135586898</v>
      </c>
      <c r="P66" s="323">
        <f>'(5) Middle (M) details'!O176</f>
        <v>2.0916412434119662</v>
      </c>
      <c r="Q66" s="323">
        <f>'(5) Middle (M) details'!P176</f>
        <v>5.1907597466772266</v>
      </c>
      <c r="R66" s="323">
        <f>'(5) Middle (M) details'!Q176</f>
        <v>2.149136400950983</v>
      </c>
      <c r="S66" s="323">
        <f>'(5) Middle (M) details'!R176</f>
        <v>0.68427426286935367</v>
      </c>
      <c r="T66" s="323">
        <f>'(5) Middle (M) details'!S176</f>
        <v>4.8387340150926539</v>
      </c>
      <c r="U66" s="323">
        <f>'(5) Middle (M) details'!T176</f>
        <v>0.71225564447097156</v>
      </c>
      <c r="V66" s="323">
        <f>'(5) Middle (M) details'!U176</f>
        <v>1.4919748028035915</v>
      </c>
      <c r="W66" s="323">
        <f>'(5) Middle (M) details'!V176</f>
        <v>96.450496628157993</v>
      </c>
      <c r="X66" s="323">
        <f>'(5) Middle (M) details'!W176</f>
        <v>5.7733518051135437</v>
      </c>
      <c r="Y66" s="323">
        <f>'(5) Middle (M) details'!X176</f>
        <v>1.8287332406521937</v>
      </c>
      <c r="Z66" s="323">
        <f>'(5) Middle (M) details'!Y176</f>
        <v>3.6498952617612148</v>
      </c>
      <c r="AA66" s="323">
        <f>'(5) Middle (M) details'!Z176</f>
        <v>4.6927368614417349</v>
      </c>
      <c r="AB66" s="323">
        <f>'(5) Middle (M) details'!AA176</f>
        <v>4.8684114892670278</v>
      </c>
      <c r="AC66" s="323">
        <f>'(5) Middle (M) details'!AB176</f>
        <v>3.5616737245765595</v>
      </c>
      <c r="AD66" s="323">
        <f>'(5) Middle (M) details'!AC176</f>
        <v>2.8490986801465157</v>
      </c>
      <c r="AE66" s="323">
        <f>'(5) Middle (M) details'!AD176</f>
        <v>1.0402500573696976</v>
      </c>
      <c r="AF66" s="323">
        <f>'(5) Middle (M) details'!AE176</f>
        <v>2.8079275531318624</v>
      </c>
      <c r="AG66" s="323">
        <f>'(5) Middle (M) details'!AF176</f>
        <v>3.587107696930667</v>
      </c>
      <c r="AH66" s="323">
        <f>'(5) Middle (M) details'!AG176</f>
        <v>1.088659386165949</v>
      </c>
      <c r="AI66" s="323">
        <f>'(5) Middle (M) details'!AH176</f>
        <v>5.0832336998259038</v>
      </c>
      <c r="AJ66" s="323">
        <f>'(5) Middle (M) details'!AI176</f>
        <v>2.4003069978907705</v>
      </c>
      <c r="AK66" s="323">
        <f>'(5) Middle (M) details'!AJ176</f>
        <v>2.4328454350699293</v>
      </c>
      <c r="AL66" s="323">
        <f>'(5) Middle (M) details'!AK176</f>
        <v>9.5851782722817731</v>
      </c>
      <c r="AM66" s="323">
        <f>'(5) Middle (M) details'!AL176</f>
        <v>1.5898778591038054</v>
      </c>
      <c r="AN66" s="323">
        <f>'(5) Middle (M) details'!AM176</f>
        <v>0.82162593097953995</v>
      </c>
      <c r="AO66" s="323">
        <f>'(5) Middle (M) details'!AN176</f>
        <v>9.156443435118705</v>
      </c>
      <c r="AP66" s="323">
        <f>'(5) Middle (M) details'!AO176</f>
        <v>0.4556418501210916</v>
      </c>
      <c r="AQ66" s="323">
        <f>'(5) Middle (M) details'!AP176</f>
        <v>0.5073842175587856</v>
      </c>
      <c r="AR66" s="323">
        <f>'(5) Middle (M) details'!AQ176</f>
        <v>0.44745300738182003</v>
      </c>
      <c r="AS66" s="323">
        <f>'(5) Middle (M) details'!AR176</f>
        <v>0.37387362031666188</v>
      </c>
      <c r="AT66" s="323">
        <f>'(5) Middle (M) details'!AS176</f>
        <v>0.11444677446052359</v>
      </c>
      <c r="AU66" s="323">
        <f>'(5) Middle (M) details'!AT176</f>
        <v>0.59342881029956651</v>
      </c>
      <c r="AV66" s="323">
        <f>'(5) Middle (M) details'!AU176</f>
        <v>0.24294292346713509</v>
      </c>
      <c r="AW66" s="323">
        <f>'(5) Middle (M) details'!AV176</f>
        <v>0.2342755138485591</v>
      </c>
      <c r="AX66" s="323">
        <f>'(5) Middle (M) details'!AW176</f>
        <v>4.7187638794062821</v>
      </c>
      <c r="AY66" s="323">
        <f>'(5) Middle (M) details'!AX176</f>
        <v>0.46446751148069321</v>
      </c>
      <c r="AZ66" s="323">
        <f>'(5) Middle (M) details'!AY176</f>
        <v>3.2789636198438248</v>
      </c>
      <c r="BA66" s="323">
        <f>'(5) Middle (M) details'!AZ176</f>
        <v>1.5771367468241093</v>
      </c>
      <c r="BB66" s="323">
        <f>'(5) Middle (M) details'!BA176</f>
        <v>3.7993569556047215</v>
      </c>
      <c r="BC66" s="323">
        <f>'(5) Middle (M) details'!BB176</f>
        <v>5.7569584928377973</v>
      </c>
      <c r="BD66" s="323">
        <f>'(5) Middle (M) details'!BC176</f>
        <v>2.4994512496042489</v>
      </c>
      <c r="BE66" s="323">
        <f>'(5) Middle (M) details'!BD176</f>
        <v>6.3736432295830037</v>
      </c>
      <c r="BF66" s="324">
        <f>'(5) Middle (M) details'!BE176</f>
        <v>278.19749028825868</v>
      </c>
      <c r="BH66" s="323">
        <f>'(5) Middle (M) details'!BG176</f>
        <v>17776.067733798387</v>
      </c>
      <c r="BI66" s="323">
        <f>'(5) Middle (M) details'!BH176</f>
        <v>52710.865903528727</v>
      </c>
      <c r="BJ66" s="323">
        <f>'(5) Middle (M) details'!BI176</f>
        <v>92064.560003005972</v>
      </c>
      <c r="BK66" s="323">
        <f>'(5) Middle (M) details'!BJ176</f>
        <v>22146.107039342165</v>
      </c>
      <c r="BL66" s="323">
        <f>'(5) Middle (M) details'!BK176</f>
        <v>78206.661978512901</v>
      </c>
      <c r="BM66" s="323">
        <f>'(5) Middle (M) details'!BL176</f>
        <v>1295599.0806080867</v>
      </c>
      <c r="BN66" s="323">
        <f>'(5) Middle (M) details'!BM176</f>
        <v>93991.753769653413</v>
      </c>
      <c r="BO66" s="323">
        <f>'(5) Middle (M) details'!BN176</f>
        <v>74993.090976118532</v>
      </c>
      <c r="BP66" s="323">
        <f>'(5) Middle (M) details'!BO176</f>
        <v>72873.004560930858</v>
      </c>
      <c r="BQ66" s="323">
        <f>'(5) Middle (M) details'!BP176</f>
        <v>145007.44537677939</v>
      </c>
      <c r="BR66" s="323">
        <f>'(5) Middle (M) details'!BQ176</f>
        <v>163709.29619953997</v>
      </c>
      <c r="BS66" s="323">
        <f>'(5) Middle (M) details'!BR176</f>
        <v>35675.15930104506</v>
      </c>
      <c r="BT66" s="323">
        <f>'(5) Middle (M) details'!BS176</f>
        <v>159439.54932812339</v>
      </c>
      <c r="BU66" s="323">
        <f>'(5) Middle (M) details'!BT176</f>
        <v>38253.120611232385</v>
      </c>
      <c r="BV66" s="323">
        <f>'(5) Middle (M) details'!BU176</f>
        <v>44350.96344754484</v>
      </c>
      <c r="BW66" s="323">
        <f>'(5) Middle (M) details'!BV176</f>
        <v>2322045.8509183656</v>
      </c>
      <c r="BX66" s="323">
        <f>'(5) Middle (M) details'!BW176</f>
        <v>150440.26472065345</v>
      </c>
      <c r="BY66" s="323">
        <f>'(5) Middle (M) details'!BX176</f>
        <v>139199.93003701148</v>
      </c>
      <c r="BZ66" s="323">
        <f>'(5) Middle (M) details'!BY176</f>
        <v>107361.97314489902</v>
      </c>
      <c r="CA66" s="323">
        <f>'(5) Middle (M) details'!BZ176</f>
        <v>119296.87114101731</v>
      </c>
      <c r="CB66" s="323">
        <f>'(5) Middle (M) details'!CA176</f>
        <v>176030.1913779735</v>
      </c>
      <c r="CC66" s="323">
        <f>'(5) Middle (M) details'!CB176</f>
        <v>119009.62975280102</v>
      </c>
      <c r="CD66" s="323">
        <f>'(5) Middle (M) details'!CC176</f>
        <v>115095.42347531377</v>
      </c>
      <c r="CE66" s="323">
        <f>'(5) Middle (M) details'!CD176</f>
        <v>41054.940016766624</v>
      </c>
      <c r="CF66" s="323">
        <f>'(5) Middle (M) details'!CE176</f>
        <v>139465.79950055113</v>
      </c>
      <c r="CG66" s="323">
        <f>'(5) Middle (M) details'!CF176</f>
        <v>169311.66223819257</v>
      </c>
      <c r="CH66" s="323">
        <f>'(5) Middle (M) details'!CG176</f>
        <v>44122.597535652618</v>
      </c>
      <c r="CI66" s="323">
        <f>'(5) Middle (M) details'!CH176</f>
        <v>296436.11544502852</v>
      </c>
      <c r="CJ66" s="323">
        <f>'(5) Middle (M) details'!CI176</f>
        <v>93784.342754677986</v>
      </c>
      <c r="CK66" s="323">
        <f>'(5) Middle (M) details'!CJ176</f>
        <v>82004.719675638451</v>
      </c>
      <c r="CL66" s="323">
        <f>'(5) Middle (M) details'!CK176</f>
        <v>289723.80687649816</v>
      </c>
      <c r="CM66" s="323">
        <f>'(5) Middle (M) details'!CL176</f>
        <v>57051.508949376628</v>
      </c>
      <c r="CN66" s="323">
        <f>'(5) Middle (M) details'!CM176</f>
        <v>23988.409330922757</v>
      </c>
      <c r="CO66" s="323">
        <f>'(5) Middle (M) details'!CN176</f>
        <v>206686.84792264999</v>
      </c>
      <c r="CP66" s="323">
        <f>'(5) Middle (M) details'!CO176</f>
        <v>11770.330481023073</v>
      </c>
      <c r="CQ66" s="323">
        <f>'(5) Middle (M) details'!CP176</f>
        <v>13471.074823569708</v>
      </c>
      <c r="CR66" s="323">
        <f>'(5) Middle (M) details'!CQ176</f>
        <v>18864.252731660181</v>
      </c>
      <c r="CS66" s="323">
        <f>'(5) Middle (M) details'!CR176</f>
        <v>8278.6182194438079</v>
      </c>
      <c r="CT66" s="323">
        <f>'(5) Middle (M) details'!CS176</f>
        <v>2499.1244267284792</v>
      </c>
      <c r="CU66" s="323">
        <f>'(5) Middle (M) details'!CT176</f>
        <v>17744.513476007247</v>
      </c>
      <c r="CV66" s="323">
        <f>'(5) Middle (M) details'!CU176</f>
        <v>7524.7197902260332</v>
      </c>
      <c r="CW66" s="323">
        <f>'(5) Middle (M) details'!CV176</f>
        <v>7420.6501390829972</v>
      </c>
      <c r="CX66" s="323">
        <f>'(5) Middle (M) details'!CW176</f>
        <v>137338.35168354283</v>
      </c>
      <c r="CY66" s="323">
        <f>'(5) Middle (M) details'!CX176</f>
        <v>11748.721720437881</v>
      </c>
      <c r="CZ66" s="323">
        <f>'(5) Middle (M) details'!CY176</f>
        <v>80697.438238161718</v>
      </c>
      <c r="DA66" s="323">
        <f>'(5) Middle (M) details'!CZ176</f>
        <v>90680.616402067375</v>
      </c>
      <c r="DB66" s="323">
        <f>'(5) Middle (M) details'!DA176</f>
        <v>123710.28937275212</v>
      </c>
      <c r="DC66" s="323">
        <f>'(5) Middle (M) details'!DB176</f>
        <v>272380.75036172767</v>
      </c>
      <c r="DD66" s="323">
        <f>'(5) Middle (M) details'!DC176</f>
        <v>220041.2478803038</v>
      </c>
      <c r="DE66" s="323">
        <f>'(5) Middle (M) details'!DD176</f>
        <v>384796.70823276049</v>
      </c>
      <c r="DF66" s="324">
        <f>'(5) Middle (M) details'!DE176</f>
        <v>8487875.0196307302</v>
      </c>
      <c r="DG66" s="313"/>
      <c r="DH66" s="337">
        <f>'(5) Middle (M) details'!DG176</f>
        <v>24215.814000000002</v>
      </c>
      <c r="DI66" s="337">
        <f>'(5) Middle (M) details'!DH176</f>
        <v>30512.864709390855</v>
      </c>
      <c r="DJ66" s="337">
        <f>'(5) Middle (M) details'!DI176</f>
        <v>51381.314317924101</v>
      </c>
      <c r="DK66" s="337">
        <f>'(5) Middle (M) details'!DJ176</f>
        <v>38376.260984876171</v>
      </c>
      <c r="DL66" s="337">
        <f>'(5) Middle (M) details'!DK176</f>
        <v>59168.389273022796</v>
      </c>
      <c r="DM66" s="337">
        <f>'(5) Middle (M) details'!DL176</f>
        <v>24071.884310041194</v>
      </c>
      <c r="DN66" s="337">
        <f>'(5) Middle (M) details'!DM176</f>
        <v>25314.434632755456</v>
      </c>
      <c r="DO66" s="337">
        <f>'(5) Middle (M) details'!DN176</f>
        <v>28348.331710179682</v>
      </c>
      <c r="DP66" s="337">
        <f>'(5) Middle (M) details'!DO176</f>
        <v>34840.106921040431</v>
      </c>
      <c r="DQ66" s="337">
        <f>'(5) Middle (M) details'!DP176</f>
        <v>27935.688117640842</v>
      </c>
      <c r="DR66" s="337">
        <f>'(5) Middle (M) details'!DQ176</f>
        <v>76174.455994091099</v>
      </c>
      <c r="DS66" s="337">
        <f>'(5) Middle (M) details'!DR176</f>
        <v>52135.760815333204</v>
      </c>
      <c r="DT66" s="337">
        <f>'(5) Middle (M) details'!DS176</f>
        <v>32950.674459643837</v>
      </c>
      <c r="DU66" s="337">
        <f>'(5) Middle (M) details'!DT176</f>
        <v>53707.009425871132</v>
      </c>
      <c r="DV66" s="337">
        <f>'(5) Middle (M) details'!DU176</f>
        <v>29726.348839272821</v>
      </c>
      <c r="DW66" s="337">
        <f>'(5) Middle (M) details'!DV176</f>
        <v>24075.001499167625</v>
      </c>
      <c r="DX66" s="337">
        <f>'(5) Middle (M) details'!DW176</f>
        <v>26057.699201251908</v>
      </c>
      <c r="DY66" s="337">
        <f>'(5) Middle (M) details'!DX176</f>
        <v>76118.225962452372</v>
      </c>
      <c r="DZ66" s="337">
        <f>'(5) Middle (M) details'!DY176</f>
        <v>29415.083295593733</v>
      </c>
      <c r="EA66" s="337">
        <f>'(5) Middle (M) details'!DZ176</f>
        <v>25421.598240726013</v>
      </c>
      <c r="EB66" s="337">
        <f>'(5) Middle (M) details'!EA176</f>
        <v>36157.623850418619</v>
      </c>
      <c r="EC66" s="337">
        <f>'(5) Middle (M) details'!EB176</f>
        <v>33413.961793187511</v>
      </c>
      <c r="ED66" s="337">
        <f>'(5) Middle (M) details'!EC176</f>
        <v>40397.134812261036</v>
      </c>
      <c r="EE66" s="337">
        <f>'(5) Middle (M) details'!ED176</f>
        <v>39466.414566296909</v>
      </c>
      <c r="EF66" s="337">
        <f>'(5) Middle (M) details'!EE176</f>
        <v>49668.588972317302</v>
      </c>
      <c r="EG66" s="337">
        <f>'(5) Middle (M) details'!EF176</f>
        <v>47200.049885055094</v>
      </c>
      <c r="EH66" s="337">
        <f>'(5) Middle (M) details'!EG176</f>
        <v>40529.295109505278</v>
      </c>
      <c r="EI66" s="337">
        <f>'(5) Middle (M) details'!EH176</f>
        <v>58316.444403329559</v>
      </c>
      <c r="EJ66" s="337">
        <f>'(5) Middle (M) details'!EI176</f>
        <v>39071.81157955603</v>
      </c>
      <c r="EK66" s="337">
        <f>'(5) Middle (M) details'!EJ176</f>
        <v>33707.328255845947</v>
      </c>
      <c r="EL66" s="337">
        <f>'(5) Middle (M) details'!EK176</f>
        <v>30226.230399315125</v>
      </c>
      <c r="EM66" s="337">
        <f>'(5) Middle (M) details'!EL176</f>
        <v>35884.208728798738</v>
      </c>
      <c r="EN66" s="337">
        <f>'(5) Middle (M) details'!EM176</f>
        <v>29196.266118723699</v>
      </c>
      <c r="EO66" s="337">
        <f>'(5) Middle (M) details'!EN176</f>
        <v>22572.83074888241</v>
      </c>
      <c r="EP66" s="337">
        <f>'(5) Middle (M) details'!EO176</f>
        <v>25832.417452205023</v>
      </c>
      <c r="EQ66" s="337">
        <f>'(5) Middle (M) details'!EP176</f>
        <v>26550.047000641971</v>
      </c>
      <c r="ER66" s="337">
        <f>'(5) Middle (M) details'!EQ176</f>
        <v>42159.18190390653</v>
      </c>
      <c r="ES66" s="337">
        <f>'(5) Middle (M) details'!ER176</f>
        <v>22142.825194331763</v>
      </c>
      <c r="ET66" s="337">
        <f>'(5) Middle (M) details'!ES176</f>
        <v>21836.564975367728</v>
      </c>
      <c r="EU66" s="337">
        <f>'(5) Middle (M) details'!ET176</f>
        <v>29901.671722088631</v>
      </c>
      <c r="EV66" s="337">
        <f>'(5) Middle (M) details'!EU176</f>
        <v>30973.200136220326</v>
      </c>
      <c r="EW66" s="337">
        <f>'(5) Middle (M) details'!EV176</f>
        <v>31674.885766678417</v>
      </c>
      <c r="EX66" s="337">
        <f>'(5) Middle (M) details'!EW176</f>
        <v>29104.730644166673</v>
      </c>
      <c r="EY66" s="337">
        <f>'(5) Middle (M) details'!EX176</f>
        <v>25295.034485800083</v>
      </c>
      <c r="EZ66" s="337">
        <f>'(5) Middle (M) details'!EY176</f>
        <v>0</v>
      </c>
      <c r="FA66" s="337">
        <f>'(5) Middle (M) details'!EZ176</f>
        <v>57496.990406615994</v>
      </c>
      <c r="FB66" s="337">
        <f>'(5) Middle (M) details'!FA176</f>
        <v>32560.849327478332</v>
      </c>
      <c r="FC66" s="337">
        <f>'(5) Middle (M) details'!FB176</f>
        <v>47313.308008142696</v>
      </c>
      <c r="FD66" s="337">
        <f>'(5) Middle (M) details'!FC176</f>
        <v>88035.823029212537</v>
      </c>
      <c r="FE66" s="337">
        <f>'(5) Middle (M) details'!FD176</f>
        <v>60373.116971270429</v>
      </c>
      <c r="FF66" s="338">
        <f>'(5) Middle (M) details'!FE176</f>
        <v>30510.250149402447</v>
      </c>
    </row>
    <row r="67" spans="1:162">
      <c r="A67" s="196"/>
      <c r="B67" s="1" t="str">
        <f>'(5) Middle (M) details'!A177</f>
        <v>Estim. full income</v>
      </c>
      <c r="C67" s="1" t="str">
        <f>'(5) Middle (M) details'!B177</f>
        <v>profits 5k-10k</v>
      </c>
      <c r="D67" s="1" t="str">
        <f>'(5) Middle (M) details'!C177</f>
        <v>Industry &amp; comm</v>
      </c>
      <c r="E67" s="1">
        <f>'(5) Middle (M) details'!D177</f>
        <v>6</v>
      </c>
      <c r="F67" s="1">
        <f>'(5) Middle (M) details'!E177</f>
        <v>3</v>
      </c>
      <c r="G67" s="196" t="str">
        <f>'(5) Middle (M) details'!F177</f>
        <v>Merchants &amp;c</v>
      </c>
      <c r="H67" s="323">
        <f>'(5) Middle (M) details'!G177</f>
        <v>1.8963437823032705</v>
      </c>
      <c r="I67" s="323">
        <f>'(5) Middle (M) details'!H177</f>
        <v>4.4147131867447635</v>
      </c>
      <c r="J67" s="323">
        <f>'(5) Middle (M) details'!I177</f>
        <v>3.7328972452154709</v>
      </c>
      <c r="K67" s="323">
        <f>'(5) Middle (M) details'!J177</f>
        <v>1.4426957232799333</v>
      </c>
      <c r="L67" s="323">
        <f>'(5) Middle (M) details'!K177</f>
        <v>2.943929477478572</v>
      </c>
      <c r="M67" s="323">
        <f>'(5) Middle (M) details'!L177</f>
        <v>111.7771116310081</v>
      </c>
      <c r="N67" s="323">
        <f>'(5) Middle (M) details'!M177</f>
        <v>6.2151900643610842</v>
      </c>
      <c r="O67" s="323">
        <f>'(5) Middle (M) details'!N177</f>
        <v>6.2109734405290986</v>
      </c>
      <c r="P67" s="323">
        <f>'(5) Middle (M) details'!O177</f>
        <v>3.227103632692748</v>
      </c>
      <c r="Q67" s="323">
        <f>'(5) Middle (M) details'!P177</f>
        <v>8.8302579598647064</v>
      </c>
      <c r="R67" s="323">
        <f>'(5) Middle (M) details'!Q177</f>
        <v>3.0212497230760196</v>
      </c>
      <c r="S67" s="323">
        <f>'(5) Middle (M) details'!R177</f>
        <v>1.7896403798121556</v>
      </c>
      <c r="T67" s="323">
        <f>'(5) Middle (M) details'!S177</f>
        <v>14.151014572440781</v>
      </c>
      <c r="U67" s="323">
        <f>'(5) Middle (M) details'!T177</f>
        <v>2.2079924978600118</v>
      </c>
      <c r="V67" s="323">
        <f>'(5) Middle (M) details'!U177</f>
        <v>5.9678992112143661</v>
      </c>
      <c r="W67" s="323">
        <f>'(5) Middle (M) details'!V177</f>
        <v>165.49756431357631</v>
      </c>
      <c r="X67" s="323">
        <f>'(5) Middle (M) details'!W177</f>
        <v>12.133824132781008</v>
      </c>
      <c r="Y67" s="323">
        <f>'(5) Middle (M) details'!X177</f>
        <v>4.4887088634190206</v>
      </c>
      <c r="Z67" s="323">
        <f>'(5) Middle (M) details'!Y177</f>
        <v>9.9763803821473207</v>
      </c>
      <c r="AA67" s="323">
        <f>'(5) Middle (M) details'!Z177</f>
        <v>12.928968903972127</v>
      </c>
      <c r="AB67" s="323">
        <f>'(5) Middle (M) details'!AA177</f>
        <v>9.7368229785340557</v>
      </c>
      <c r="AC67" s="323">
        <f>'(5) Middle (M) details'!AB177</f>
        <v>10.792950680535029</v>
      </c>
      <c r="AD67" s="323">
        <f>'(5) Middle (M) details'!AC177</f>
        <v>6.7091678596998596</v>
      </c>
      <c r="AE67" s="323">
        <f>'(5) Middle (M) details'!AD177</f>
        <v>3.732661970561856</v>
      </c>
      <c r="AF67" s="323">
        <f>'(5) Middle (M) details'!AE177</f>
        <v>5.9902454466813069</v>
      </c>
      <c r="AG67" s="323">
        <f>'(5) Middle (M) details'!AF177</f>
        <v>8.0599209980417452</v>
      </c>
      <c r="AH67" s="323">
        <f>'(5) Middle (M) details'!AG177</f>
        <v>2.3079578986718121</v>
      </c>
      <c r="AI67" s="323">
        <f>'(5) Middle (M) details'!AH177</f>
        <v>12.276488935428597</v>
      </c>
      <c r="AJ67" s="323">
        <f>'(5) Middle (M) details'!AI177</f>
        <v>6.0930869946458017</v>
      </c>
      <c r="AK67" s="323">
        <f>'(5) Middle (M) details'!AJ177</f>
        <v>3.9017332449234718</v>
      </c>
      <c r="AL67" s="323">
        <f>'(5) Middle (M) details'!AK177</f>
        <v>15.062422999299928</v>
      </c>
      <c r="AM67" s="323">
        <f>'(5) Middle (M) details'!AL177</f>
        <v>3.9279335342564603</v>
      </c>
      <c r="AN67" s="323">
        <f>'(5) Middle (M) details'!AM177</f>
        <v>2.2252368964029206</v>
      </c>
      <c r="AO67" s="323">
        <f>'(5) Middle (M) details'!AN177</f>
        <v>19.745527679813804</v>
      </c>
      <c r="AP67" s="323">
        <f>'(5) Middle (M) details'!AO177</f>
        <v>1.3255035639886301</v>
      </c>
      <c r="AQ67" s="323">
        <f>'(5) Middle (M) details'!AP177</f>
        <v>1.2546227925089972</v>
      </c>
      <c r="AR67" s="323">
        <f>'(5) Middle (M) details'!AQ177</f>
        <v>1.2571298778822562</v>
      </c>
      <c r="AS67" s="323">
        <f>'(5) Middle (M) details'!AR177</f>
        <v>0.86153486420795999</v>
      </c>
      <c r="AT67" s="323">
        <f>'(5) Middle (M) details'!AS177</f>
        <v>0.35424001618733497</v>
      </c>
      <c r="AU67" s="323">
        <f>'(5) Middle (M) details'!AT177</f>
        <v>1.3230543967334598</v>
      </c>
      <c r="AV67" s="323">
        <f>'(5) Middle (M) details'!AU177</f>
        <v>0.57698944323444579</v>
      </c>
      <c r="AW67" s="323">
        <f>'(5) Middle (M) details'!AV177</f>
        <v>0.70282654154567736</v>
      </c>
      <c r="AX67" s="323">
        <f>'(5) Middle (M) details'!AW177</f>
        <v>10.376206595038544</v>
      </c>
      <c r="AY67" s="323">
        <f>'(5) Middle (M) details'!AX177</f>
        <v>2.0126925497496706</v>
      </c>
      <c r="AZ67" s="323">
        <f>'(5) Middle (M) details'!AY177</f>
        <v>6.3757625941407703</v>
      </c>
      <c r="BA67" s="323">
        <f>'(5) Middle (M) details'!AZ177</f>
        <v>3.871153833113723</v>
      </c>
      <c r="BB67" s="323">
        <f>'(5) Middle (M) details'!BA177</f>
        <v>7.5161191947832533</v>
      </c>
      <c r="BC67" s="323">
        <f>'(5) Middle (M) details'!BB177</f>
        <v>14.364449831643824</v>
      </c>
      <c r="BD67" s="323">
        <f>'(5) Middle (M) details'!BC177</f>
        <v>5.9114005744608429</v>
      </c>
      <c r="BE67" s="323">
        <f>'(5) Middle (M) details'!BD177</f>
        <v>11.666538259367151</v>
      </c>
      <c r="BF67" s="324">
        <f>'(5) Middle (M) details'!BE177</f>
        <v>563.16684216985993</v>
      </c>
      <c r="BH67" s="323">
        <f>'(5) Middle (M) details'!BG177</f>
        <v>19842.677005973816</v>
      </c>
      <c r="BI67" s="323">
        <f>'(5) Middle (M) details'!BH177</f>
        <v>65120.182505054137</v>
      </c>
      <c r="BJ67" s="323">
        <f>'(5) Middle (M) details'!BI177</f>
        <v>104270.43598752607</v>
      </c>
      <c r="BK67" s="323">
        <f>'(5) Middle (M) details'!BJ177</f>
        <v>27313.0776820762</v>
      </c>
      <c r="BL67" s="323">
        <f>'(5) Middle (M) details'!BK177</f>
        <v>89997.722329662429</v>
      </c>
      <c r="BM67" s="323">
        <f>'(5) Middle (M) details'!BL177</f>
        <v>1420305.8204491423</v>
      </c>
      <c r="BN67" s="323">
        <f>'(5) Middle (M) details'!BM177</f>
        <v>86370.674768189041</v>
      </c>
      <c r="BO67" s="323">
        <f>'(5) Middle (M) details'!BN177</f>
        <v>84197.677958351545</v>
      </c>
      <c r="BP67" s="323">
        <f>'(5) Middle (M) details'!BO177</f>
        <v>59827.578314981722</v>
      </c>
      <c r="BQ67" s="323">
        <f>'(5) Middle (M) details'!BP177</f>
        <v>123388.6972110349</v>
      </c>
      <c r="BR67" s="323">
        <f>'(5) Middle (M) details'!BQ177</f>
        <v>118015.36963305849</v>
      </c>
      <c r="BS67" s="323">
        <f>'(5) Middle (M) details'!BR177</f>
        <v>47316.787528884779</v>
      </c>
      <c r="BT67" s="323">
        <f>'(5) Middle (M) details'!BS177</f>
        <v>232977.54478938438</v>
      </c>
      <c r="BU67" s="323">
        <f>'(5) Middle (M) details'!BT177</f>
        <v>55886.626290708817</v>
      </c>
      <c r="BV67" s="323">
        <f>'(5) Middle (M) details'!BU177</f>
        <v>88726.903634518443</v>
      </c>
      <c r="BW67" s="323">
        <f>'(5) Middle (M) details'!BV177</f>
        <v>2015447.9834010929</v>
      </c>
      <c r="BX67" s="323">
        <f>'(5) Middle (M) details'!BW177</f>
        <v>185732.893442528</v>
      </c>
      <c r="BY67" s="323">
        <f>'(5) Middle (M) details'!BX177</f>
        <v>183796.56602267062</v>
      </c>
      <c r="BZ67" s="323">
        <f>'(5) Middle (M) details'!BY177</f>
        <v>151005.77716364703</v>
      </c>
      <c r="CA67" s="323">
        <f>'(5) Middle (M) details'!BZ177</f>
        <v>170842.33993213647</v>
      </c>
      <c r="CB67" s="323">
        <f>'(5) Middle (M) details'!CA177</f>
        <v>172350.36263380179</v>
      </c>
      <c r="CC67" s="323">
        <f>'(5) Middle (M) details'!CB177</f>
        <v>163976.07060500045</v>
      </c>
      <c r="CD67" s="323">
        <f>'(5) Middle (M) details'!CC177</f>
        <v>149130.35260354879</v>
      </c>
      <c r="CE67" s="323">
        <f>'(5) Middle (M) details'!CD177</f>
        <v>70610.553820695379</v>
      </c>
      <c r="CF67" s="323">
        <f>'(5) Middle (M) details'!CE177</f>
        <v>161241.07569952318</v>
      </c>
      <c r="CG67" s="323">
        <f>'(5) Middle (M) details'!CF177</f>
        <v>193506.80965038473</v>
      </c>
      <c r="CH67" s="323">
        <f>'(5) Middle (M) details'!CG177</f>
        <v>46527.802498652512</v>
      </c>
      <c r="CI67" s="323">
        <f>'(5) Middle (M) details'!CH177</f>
        <v>364106.90081520099</v>
      </c>
      <c r="CJ67" s="323">
        <f>'(5) Middle (M) details'!CI177</f>
        <v>124044.5590307473</v>
      </c>
      <c r="CK67" s="323">
        <f>'(5) Middle (M) details'!CJ177</f>
        <v>66408.036744225712</v>
      </c>
      <c r="CL67" s="323">
        <f>'(5) Middle (M) details'!CK177</f>
        <v>242057.1137032017</v>
      </c>
      <c r="CM67" s="323">
        <f>'(5) Middle (M) details'!CL177</f>
        <v>68422.831602552455</v>
      </c>
      <c r="CN67" s="323">
        <f>'(5) Middle (M) details'!CM177</f>
        <v>33997.651470240242</v>
      </c>
      <c r="CO67" s="323">
        <f>'(5) Middle (M) details'!CN177</f>
        <v>233035.71233989747</v>
      </c>
      <c r="CP67" s="323">
        <f>'(5) Middle (M) details'!CO177</f>
        <v>17005.882908207492</v>
      </c>
      <c r="CQ67" s="323">
        <f>'(5) Middle (M) details'!CP177</f>
        <v>17882.696609048246</v>
      </c>
      <c r="CR67" s="323">
        <f>'(5) Middle (M) details'!CQ177</f>
        <v>27813.891824225171</v>
      </c>
      <c r="CS67" s="323">
        <f>'(5) Middle (M) details'!CR177</f>
        <v>9140.3033529102031</v>
      </c>
      <c r="CT67" s="323">
        <f>'(5) Middle (M) details'!CS177</f>
        <v>4216.2778508219189</v>
      </c>
      <c r="CU67" s="323">
        <f>'(5) Middle (M) details'!CT177</f>
        <v>21242.001670412959</v>
      </c>
      <c r="CV67" s="323">
        <f>'(5) Middle (M) details'!CU177</f>
        <v>9309.1598053612579</v>
      </c>
      <c r="CW67" s="323">
        <f>'(5) Middle (M) details'!CV177</f>
        <v>11883.779913471921</v>
      </c>
      <c r="CX67" s="323">
        <f>'(5) Middle (M) details'!CW177</f>
        <v>154132.82961059289</v>
      </c>
      <c r="CY67" s="323">
        <f>'(5) Middle (M) details'!CX177</f>
        <v>26348.746359429162</v>
      </c>
      <c r="CZ67" s="323">
        <f>'(5) Middle (M) details'!CY177</f>
        <v>82697.882424359064</v>
      </c>
      <c r="DA67" s="323">
        <f>'(5) Middle (M) details'!CZ177</f>
        <v>111928.88370661977</v>
      </c>
      <c r="DB67" s="323">
        <f>'(5) Middle (M) details'!DA177</f>
        <v>128150.84770191662</v>
      </c>
      <c r="DC67" s="323">
        <f>'(5) Middle (M) details'!DB177</f>
        <v>349172.64715790906</v>
      </c>
      <c r="DD67" s="323">
        <f>'(5) Middle (M) details'!DC177</f>
        <v>262514.16471617843</v>
      </c>
      <c r="DE67" s="323">
        <f>'(5) Middle (M) details'!DD177</f>
        <v>360041.21136275446</v>
      </c>
      <c r="DF67" s="324">
        <f>'(5) Middle (M) details'!DE177</f>
        <v>9013280.3762425147</v>
      </c>
      <c r="DG67" s="313"/>
      <c r="DH67" s="337">
        <f>'(5) Middle (M) details'!DG177</f>
        <v>10463.649677419355</v>
      </c>
      <c r="DI67" s="337">
        <f>'(5) Middle (M) details'!DH177</f>
        <v>14750.716467964074</v>
      </c>
      <c r="DJ67" s="337">
        <f>'(5) Middle (M) details'!DI177</f>
        <v>27932.843884511305</v>
      </c>
      <c r="DK67" s="337">
        <f>'(5) Middle (M) details'!DJ177</f>
        <v>18931.973832971922</v>
      </c>
      <c r="DL67" s="337">
        <f>'(5) Middle (M) details'!DK177</f>
        <v>30570.610817329776</v>
      </c>
      <c r="DM67" s="337">
        <f>'(5) Middle (M) details'!DL177</f>
        <v>12706.589029941753</v>
      </c>
      <c r="DN67" s="337">
        <f>'(5) Middle (M) details'!DM177</f>
        <v>13896.706918659271</v>
      </c>
      <c r="DO67" s="337">
        <f>'(5) Middle (M) details'!DN177</f>
        <v>13556.277250990617</v>
      </c>
      <c r="DP67" s="337">
        <f>'(5) Middle (M) details'!DO177</f>
        <v>18539.094223342501</v>
      </c>
      <c r="DQ67" s="337">
        <f>'(5) Middle (M) details'!DP177</f>
        <v>13973.396674464244</v>
      </c>
      <c r="DR67" s="337">
        <f>'(5) Middle (M) details'!DQ177</f>
        <v>39061.772594191163</v>
      </c>
      <c r="DS67" s="337">
        <f>'(5) Middle (M) details'!DR177</f>
        <v>26439.2712986568</v>
      </c>
      <c r="DT67" s="337">
        <f>'(5) Middle (M) details'!DS177</f>
        <v>16463.663689747736</v>
      </c>
      <c r="DU67" s="337">
        <f>'(5) Middle (M) details'!DT177</f>
        <v>25311.058051544187</v>
      </c>
      <c r="DV67" s="337">
        <f>'(5) Middle (M) details'!DU177</f>
        <v>14867.359600810689</v>
      </c>
      <c r="DW67" s="337">
        <f>'(5) Middle (M) details'!DV177</f>
        <v>12178.112661418541</v>
      </c>
      <c r="DX67" s="337">
        <f>'(5) Middle (M) details'!DW177</f>
        <v>15307.036875600323</v>
      </c>
      <c r="DY67" s="337">
        <f>'(5) Middle (M) details'!DX177</f>
        <v>40946.421702804306</v>
      </c>
      <c r="DZ67" s="337">
        <f>'(5) Middle (M) details'!DY177</f>
        <v>15136.329147380051</v>
      </c>
      <c r="EA67" s="337">
        <f>'(5) Middle (M) details'!DZ177</f>
        <v>13213.918387540487</v>
      </c>
      <c r="EB67" s="337">
        <f>'(5) Middle (M) details'!EA177</f>
        <v>17700.882825308414</v>
      </c>
      <c r="EC67" s="337">
        <f>'(5) Middle (M) details'!EB177</f>
        <v>15192.886121561693</v>
      </c>
      <c r="ED67" s="337">
        <f>'(5) Middle (M) details'!EC177</f>
        <v>22227.846391999537</v>
      </c>
      <c r="EE67" s="337">
        <f>'(5) Middle (M) details'!ED177</f>
        <v>18916.943022854754</v>
      </c>
      <c r="EF67" s="337">
        <f>'(5) Middle (M) details'!EE177</f>
        <v>26917.273613363097</v>
      </c>
      <c r="EG67" s="337">
        <f>'(5) Middle (M) details'!EF177</f>
        <v>24008.524363625838</v>
      </c>
      <c r="EH67" s="337">
        <f>'(5) Middle (M) details'!EG177</f>
        <v>20159.727577972033</v>
      </c>
      <c r="EI67" s="337">
        <f>'(5) Middle (M) details'!EH177</f>
        <v>29658.879076119923</v>
      </c>
      <c r="EJ67" s="337">
        <f>'(5) Middle (M) details'!EI177</f>
        <v>20358.245194882231</v>
      </c>
      <c r="EK67" s="337">
        <f>'(5) Middle (M) details'!EJ177</f>
        <v>17020.137609517238</v>
      </c>
      <c r="EL67" s="337">
        <f>'(5) Middle (M) details'!EK177</f>
        <v>16070.263975089005</v>
      </c>
      <c r="EM67" s="337">
        <f>'(5) Middle (M) details'!EL177</f>
        <v>17419.549237740495</v>
      </c>
      <c r="EN67" s="337">
        <f>'(5) Middle (M) details'!EM177</f>
        <v>15278.216681197944</v>
      </c>
      <c r="EO67" s="337">
        <f>'(5) Middle (M) details'!EN177</f>
        <v>11801.949085317883</v>
      </c>
      <c r="EP67" s="337">
        <f>'(5) Middle (M) details'!EO177</f>
        <v>12829.752684356694</v>
      </c>
      <c r="EQ67" s="337">
        <f>'(5) Middle (M) details'!EP177</f>
        <v>14253.444713280231</v>
      </c>
      <c r="ER67" s="337">
        <f>'(5) Middle (M) details'!EQ177</f>
        <v>22124.915105096439</v>
      </c>
      <c r="ES67" s="337">
        <f>'(5) Middle (M) details'!ER177</f>
        <v>10609.324976434022</v>
      </c>
      <c r="ET67" s="337">
        <f>'(5) Middle (M) details'!ES177</f>
        <v>11902.319495695252</v>
      </c>
      <c r="EU67" s="337">
        <f>'(5) Middle (M) details'!ET177</f>
        <v>16055.274615207174</v>
      </c>
      <c r="EV67" s="337">
        <f>'(5) Middle (M) details'!EU177</f>
        <v>16134.021019824282</v>
      </c>
      <c r="EW67" s="337">
        <f>'(5) Middle (M) details'!EV177</f>
        <v>16908.55312227787</v>
      </c>
      <c r="EX67" s="337">
        <f>'(5) Middle (M) details'!EW177</f>
        <v>14854.448800613953</v>
      </c>
      <c r="EY67" s="337">
        <f>'(5) Middle (M) details'!EX177</f>
        <v>13091.292240688374</v>
      </c>
      <c r="EZ67" s="337">
        <f>'(5) Middle (M) details'!EY177</f>
        <v>0</v>
      </c>
      <c r="FA67" s="337">
        <f>'(5) Middle (M) details'!EZ177</f>
        <v>28913.571646051307</v>
      </c>
      <c r="FB67" s="337">
        <f>'(5) Middle (M) details'!FA177</f>
        <v>17050.135100420288</v>
      </c>
      <c r="FC67" s="337">
        <f>'(5) Middle (M) details'!FB177</f>
        <v>24308.111431369089</v>
      </c>
      <c r="FD67" s="337">
        <f>'(5) Middle (M) details'!FC177</f>
        <v>44408.116386212147</v>
      </c>
      <c r="FE67" s="337">
        <f>'(5) Middle (M) details'!FD177</f>
        <v>30861.014926486412</v>
      </c>
      <c r="FF67" s="338">
        <f>'(5) Middle (M) details'!FE177</f>
        <v>16004.636106619304</v>
      </c>
    </row>
    <row r="68" spans="1:162">
      <c r="A68" s="196"/>
      <c r="B68" s="1" t="str">
        <f>'(5) Middle (M) details'!A178</f>
        <v>Estim. full income</v>
      </c>
      <c r="C68" s="1" t="str">
        <f>'(5) Middle (M) details'!B178</f>
        <v>profits 2k-5k</v>
      </c>
      <c r="D68" s="1" t="str">
        <f>'(5) Middle (M) details'!C178</f>
        <v>Industry &amp; comm</v>
      </c>
      <c r="E68" s="1">
        <f>'(5) Middle (M) details'!D178</f>
        <v>6</v>
      </c>
      <c r="F68" s="1">
        <f>'(5) Middle (M) details'!E178</f>
        <v>3</v>
      </c>
      <c r="G68" s="196" t="str">
        <f>'(5) Middle (M) details'!F178</f>
        <v>Merchants &amp;c</v>
      </c>
      <c r="H68" s="323">
        <f>'(5) Middle (M) details'!G178</f>
        <v>3.1197913837892517</v>
      </c>
      <c r="I68" s="323">
        <f>'(5) Middle (M) details'!H178</f>
        <v>14.011915766624684</v>
      </c>
      <c r="J68" s="323">
        <f>'(5) Middle (M) details'!I178</f>
        <v>14.334325421627408</v>
      </c>
      <c r="K68" s="323">
        <f>'(5) Middle (M) details'!J178</f>
        <v>3.5201775648030376</v>
      </c>
      <c r="L68" s="323">
        <f>'(5) Middle (M) details'!K178</f>
        <v>8.6515478521819258</v>
      </c>
      <c r="M68" s="323">
        <f>'(5) Middle (M) details'!L178</f>
        <v>230.1293474756049</v>
      </c>
      <c r="N68" s="323">
        <f>'(5) Middle (M) details'!M178</f>
        <v>18.9684372094137</v>
      </c>
      <c r="O68" s="323">
        <f>'(5) Middle (M) details'!N178</f>
        <v>17.08017696145502</v>
      </c>
      <c r="P68" s="323">
        <f>'(5) Middle (M) details'!O178</f>
        <v>11.414385071191017</v>
      </c>
      <c r="Q68" s="323">
        <f>'(5) Middle (M) details'!P178</f>
        <v>28.638674464426074</v>
      </c>
      <c r="R68" s="323">
        <f>'(5) Middle (M) details'!Q178</f>
        <v>9.7178341608218375</v>
      </c>
      <c r="S68" s="323">
        <f>'(5) Middle (M) details'!R178</f>
        <v>4.3425097451324364</v>
      </c>
      <c r="T68" s="323">
        <f>'(5) Middle (M) details'!S178</f>
        <v>32.319091346090559</v>
      </c>
      <c r="U68" s="323">
        <f>'(5) Middle (M) details'!T178</f>
        <v>8.8319699914400474</v>
      </c>
      <c r="V68" s="323">
        <f>'(5) Middle (M) details'!U178</f>
        <v>17.605302673082381</v>
      </c>
      <c r="W68" s="323">
        <f>'(5) Middle (M) details'!V178</f>
        <v>346.07299782708799</v>
      </c>
      <c r="X68" s="323">
        <f>'(5) Middle (M) details'!W178</f>
        <v>35.912205296214758</v>
      </c>
      <c r="Y68" s="323">
        <f>'(5) Middle (M) details'!X178</f>
        <v>14.796114401640477</v>
      </c>
      <c r="Z68" s="323">
        <f>'(5) Middle (M) details'!Y178</f>
        <v>32.930166139445625</v>
      </c>
      <c r="AA68" s="323">
        <f>'(5) Middle (M) details'!Z178</f>
        <v>32.849158030092141</v>
      </c>
      <c r="AB68" s="323">
        <f>'(5) Middle (M) details'!AA178</f>
        <v>30.971383729592368</v>
      </c>
      <c r="AC68" s="323">
        <f>'(5) Middle (M) details'!AB178</f>
        <v>32.702640562021138</v>
      </c>
      <c r="AD68" s="323">
        <f>'(5) Middle (M) details'!AC178</f>
        <v>27.755735529169282</v>
      </c>
      <c r="AE68" s="323">
        <f>'(5) Middle (M) details'!AD178</f>
        <v>9.1174857969461733</v>
      </c>
      <c r="AF68" s="323">
        <f>'(5) Middle (M) details'!AE178</f>
        <v>24.054579371829622</v>
      </c>
      <c r="AG68" s="323">
        <f>'(5) Middle (M) details'!AF178</f>
        <v>22.762634027436579</v>
      </c>
      <c r="AH68" s="323">
        <f>'(5) Middle (M) details'!AG178</f>
        <v>9.4060170964737999</v>
      </c>
      <c r="AI68" s="323">
        <f>'(5) Middle (M) details'!AH178</f>
        <v>39.131308481678651</v>
      </c>
      <c r="AJ68" s="323">
        <f>'(5) Middle (M) details'!AI178</f>
        <v>20.771887481747051</v>
      </c>
      <c r="AK68" s="323">
        <f>'(5) Middle (M) details'!AJ178</f>
        <v>13.449504008971497</v>
      </c>
      <c r="AL68" s="323">
        <f>'(5) Middle (M) details'!AK178</f>
        <v>44.759359253601488</v>
      </c>
      <c r="AM68" s="323">
        <f>'(5) Middle (M) details'!AL178</f>
        <v>13.981572937412876</v>
      </c>
      <c r="AN68" s="323">
        <f>'(5) Middle (M) details'!AM178</f>
        <v>7.5144538270837087</v>
      </c>
      <c r="AO68" s="323">
        <f>'(5) Middle (M) details'!AN178</f>
        <v>49.332674834108943</v>
      </c>
      <c r="AP68" s="323">
        <f>'(5) Middle (M) details'!AO178</f>
        <v>4.1421986374644693</v>
      </c>
      <c r="AQ68" s="323">
        <f>'(5) Middle (M) details'!AP178</f>
        <v>3.6439411988312789</v>
      </c>
      <c r="AR68" s="323">
        <f>'(5) Middle (M) details'!AQ178</f>
        <v>5.2202850861212333</v>
      </c>
      <c r="AS68" s="323">
        <f>'(5) Middle (M) details'!AR178</f>
        <v>3.4623948316282163</v>
      </c>
      <c r="AT68" s="323">
        <f>'(5) Middle (M) details'!AS178</f>
        <v>1.4224099111522219</v>
      </c>
      <c r="AU68" s="323">
        <f>'(5) Middle (M) details'!AT178</f>
        <v>3.473017791425332</v>
      </c>
      <c r="AV68" s="323">
        <f>'(5) Middle (M) details'!AU178</f>
        <v>3.3708330631064993</v>
      </c>
      <c r="AW68" s="323">
        <f>'(5) Middle (M) details'!AV178</f>
        <v>2.71306159585912</v>
      </c>
      <c r="AX68" s="323">
        <f>'(5) Middle (M) details'!AW178</f>
        <v>24.989152802232194</v>
      </c>
      <c r="AY68" s="323">
        <f>'(5) Middle (M) details'!AX178</f>
        <v>6.9326076713599765</v>
      </c>
      <c r="AZ68" s="323">
        <f>'(5) Middle (M) details'!AY178</f>
        <v>18.216464554687914</v>
      </c>
      <c r="BA68" s="323">
        <f>'(5) Middle (M) details'!AZ178</f>
        <v>18.495512758210008</v>
      </c>
      <c r="BB68" s="323">
        <f>'(5) Middle (M) details'!BA178</f>
        <v>17.592674598778384</v>
      </c>
      <c r="BC68" s="323">
        <f>'(5) Middle (M) details'!BB178</f>
        <v>41.751922273299364</v>
      </c>
      <c r="BD68" s="323">
        <f>'(5) Middle (M) details'!BC178</f>
        <v>22.852125710667419</v>
      </c>
      <c r="BE68" s="323">
        <f>'(5) Middle (M) details'!BD178</f>
        <v>32.173042563242902</v>
      </c>
      <c r="BF68" s="324">
        <f>'(5) Middle (M) details'!BE178</f>
        <v>1441.4090107683051</v>
      </c>
      <c r="BH68" s="323">
        <f>'(5) Middle (M) details'!BG178</f>
        <v>16433.120866595342</v>
      </c>
      <c r="BI68" s="323">
        <f>'(5) Middle (M) details'!BH178</f>
        <v>92032.233911546253</v>
      </c>
      <c r="BJ68" s="323">
        <f>'(5) Middle (M) details'!BI178</f>
        <v>162781.2679572613</v>
      </c>
      <c r="BK68" s="323">
        <f>'(5) Middle (M) details'!BJ178</f>
        <v>33910.003258600744</v>
      </c>
      <c r="BL68" s="323">
        <f>'(5) Middle (M) details'!BK178</f>
        <v>116743.33216864584</v>
      </c>
      <c r="BM68" s="323">
        <f>'(5) Middle (M) details'!BL178</f>
        <v>1467509.1756301059</v>
      </c>
      <c r="BN68" s="323">
        <f>'(5) Middle (M) details'!BM178</f>
        <v>120063.74926371333</v>
      </c>
      <c r="BO68" s="323">
        <f>'(5) Middle (M) details'!BN178</f>
        <v>112935.82626010691</v>
      </c>
      <c r="BP68" s="323">
        <f>'(5) Middle (M) details'!BO178</f>
        <v>103654.17708669783</v>
      </c>
      <c r="BQ68" s="323">
        <f>'(5) Middle (M) details'!BP178</f>
        <v>190448.39702249868</v>
      </c>
      <c r="BR68" s="323">
        <f>'(5) Middle (M) details'!BQ178</f>
        <v>166483.60610351674</v>
      </c>
      <c r="BS68" s="323">
        <f>'(5) Middle (M) details'!BR178</f>
        <v>55101.479145260972</v>
      </c>
      <c r="BT68" s="323">
        <f>'(5) Middle (M) details'!BS178</f>
        <v>248600.39254190662</v>
      </c>
      <c r="BU68" s="323">
        <f>'(5) Middle (M) details'!BT178</f>
        <v>95746.422009282833</v>
      </c>
      <c r="BV68" s="323">
        <f>'(5) Middle (M) details'!BU178</f>
        <v>123877.42480623296</v>
      </c>
      <c r="BW68" s="323">
        <f>'(5) Middle (M) details'!BV178</f>
        <v>2117256.2865600116</v>
      </c>
      <c r="BX68" s="323">
        <f>'(5) Middle (M) details'!BW178</f>
        <v>227088.38981836598</v>
      </c>
      <c r="BY68" s="323">
        <f>'(5) Middle (M) details'!BX178</f>
        <v>267367.17392989941</v>
      </c>
      <c r="BZ68" s="323">
        <f>'(5) Middle (M) details'!BY178</f>
        <v>235126.70510772237</v>
      </c>
      <c r="CA68" s="323">
        <f>'(5) Middle (M) details'!BZ178</f>
        <v>207477.8413749547</v>
      </c>
      <c r="CB68" s="323">
        <f>'(5) Middle (M) details'!CA178</f>
        <v>260934.87642861812</v>
      </c>
      <c r="CC68" s="323">
        <f>'(5) Middle (M) details'!CB178</f>
        <v>236811.73921112629</v>
      </c>
      <c r="CD68" s="323">
        <f>'(5) Middle (M) details'!CC178</f>
        <v>287834.16049383942</v>
      </c>
      <c r="CE68" s="323">
        <f>'(5) Middle (M) details'!CD178</f>
        <v>82357.396244766569</v>
      </c>
      <c r="CF68" s="323">
        <f>'(5) Middle (M) details'!CE178</f>
        <v>293639.50449535763</v>
      </c>
      <c r="CG68" s="323">
        <f>'(5) Middle (M) details'!CF178</f>
        <v>251159.77943027142</v>
      </c>
      <c r="CH68" s="323">
        <f>'(5) Middle (M) details'!CG178</f>
        <v>81692.143018400588</v>
      </c>
      <c r="CI68" s="323">
        <f>'(5) Middle (M) details'!CH178</f>
        <v>521898.18344620574</v>
      </c>
      <c r="CJ68" s="323">
        <f>'(5) Middle (M) details'!CI178</f>
        <v>196898.32185974071</v>
      </c>
      <c r="CK68" s="323">
        <f>'(5) Middle (M) details'!CJ178</f>
        <v>110816.54411981323</v>
      </c>
      <c r="CL68" s="323">
        <f>'(5) Middle (M) details'!CK178</f>
        <v>339069.34313327906</v>
      </c>
      <c r="CM68" s="323">
        <f>'(5) Middle (M) details'!CL178</f>
        <v>114446.98638976354</v>
      </c>
      <c r="CN68" s="323">
        <f>'(5) Middle (M) details'!CM178</f>
        <v>53443.5552102488</v>
      </c>
      <c r="CO68" s="323">
        <f>'(5) Middle (M) details'!CN178</f>
        <v>281468.39517205558</v>
      </c>
      <c r="CP68" s="323">
        <f>'(5) Middle (M) details'!CO178</f>
        <v>25755.023306496969</v>
      </c>
      <c r="CQ68" s="323">
        <f>'(5) Middle (M) details'!CP178</f>
        <v>24406.704621007095</v>
      </c>
      <c r="CR68" s="323">
        <f>'(5) Middle (M) details'!CQ178</f>
        <v>49180.976020998365</v>
      </c>
      <c r="CS68" s="323">
        <f>'(5) Middle (M) details'!CR178</f>
        <v>17846.555517442805</v>
      </c>
      <c r="CT68" s="323">
        <f>'(5) Middle (M) details'!CS178</f>
        <v>7883.3932716968857</v>
      </c>
      <c r="CU68" s="323">
        <f>'(5) Middle (M) details'!CT178</f>
        <v>25657.063195122093</v>
      </c>
      <c r="CV68" s="323">
        <f>'(5) Middle (M) details'!CU178</f>
        <v>19397.249432290086</v>
      </c>
      <c r="CW68" s="323">
        <f>'(5) Middle (M) details'!CV178</f>
        <v>19686.631810974566</v>
      </c>
      <c r="CX68" s="323">
        <f>'(5) Middle (M) details'!CW178</f>
        <v>172257.05535520517</v>
      </c>
      <c r="CY68" s="323">
        <f>'(5) Middle (M) details'!CX178</f>
        <v>39980.365612518341</v>
      </c>
      <c r="CZ68" s="323">
        <f>'(5) Middle (M) details'!CY178</f>
        <v>112131.03651948886</v>
      </c>
      <c r="DA68" s="323">
        <f>'(5) Middle (M) details'!CZ178</f>
        <v>234254.11247769216</v>
      </c>
      <c r="DB68" s="323">
        <f>'(5) Middle (M) details'!DA178</f>
        <v>146198.33364758862</v>
      </c>
      <c r="DC68" s="323">
        <f>'(5) Middle (M) details'!DB178</f>
        <v>476696.3355338868</v>
      </c>
      <c r="DD68" s="323">
        <f>'(5) Middle (M) details'!DC178</f>
        <v>472125.24242813484</v>
      </c>
      <c r="DE68" s="323">
        <f>'(5) Middle (M) details'!DD178</f>
        <v>457614.54011567787</v>
      </c>
      <c r="DF68" s="324">
        <f>'(5) Middle (M) details'!DE178</f>
        <v>11574178.552342633</v>
      </c>
      <c r="DG68" s="313"/>
      <c r="DH68" s="337">
        <f>'(5) Middle (M) details'!DG178</f>
        <v>5267.3781176470593</v>
      </c>
      <c r="DI68" s="337">
        <f>'(5) Middle (M) details'!DH178</f>
        <v>6568.1406771485181</v>
      </c>
      <c r="DJ68" s="337">
        <f>'(5) Middle (M) details'!DI178</f>
        <v>11356.04663416246</v>
      </c>
      <c r="DK68" s="337">
        <f>'(5) Middle (M) details'!DJ178</f>
        <v>9633.0377187941904</v>
      </c>
      <c r="DL68" s="337">
        <f>'(5) Middle (M) details'!DK178</f>
        <v>13493.924343168615</v>
      </c>
      <c r="DM68" s="337">
        <f>'(5) Middle (M) details'!DL178</f>
        <v>6376.8884400355355</v>
      </c>
      <c r="DN68" s="337">
        <f>'(5) Middle (M) details'!DM178</f>
        <v>6329.6595253576188</v>
      </c>
      <c r="DO68" s="337">
        <f>'(5) Middle (M) details'!DN178</f>
        <v>6612.0993075756851</v>
      </c>
      <c r="DP68" s="337">
        <f>'(5) Middle (M) details'!DO178</f>
        <v>9081.0128132362188</v>
      </c>
      <c r="DQ68" s="337">
        <f>'(5) Middle (M) details'!DP178</f>
        <v>6650.0423146003768</v>
      </c>
      <c r="DR68" s="337">
        <f>'(5) Middle (M) details'!DQ178</f>
        <v>17131.76036433176</v>
      </c>
      <c r="DS68" s="337">
        <f>'(5) Middle (M) details'!DR178</f>
        <v>12688.855610980443</v>
      </c>
      <c r="DT68" s="337">
        <f>'(5) Middle (M) details'!DS178</f>
        <v>7692.0600854695213</v>
      </c>
      <c r="DU68" s="337">
        <f>'(5) Middle (M) details'!DT178</f>
        <v>10840.890775453307</v>
      </c>
      <c r="DV68" s="337">
        <f>'(5) Middle (M) details'!DU178</f>
        <v>7036.3700702309015</v>
      </c>
      <c r="DW68" s="337">
        <f>'(5) Middle (M) details'!DV178</f>
        <v>6117.9470801067182</v>
      </c>
      <c r="DX68" s="337">
        <f>'(5) Middle (M) details'!DW178</f>
        <v>6323.432046160131</v>
      </c>
      <c r="DY68" s="337">
        <f>'(5) Middle (M) details'!DX178</f>
        <v>18070.093720027999</v>
      </c>
      <c r="DZ68" s="337">
        <f>'(5) Middle (M) details'!DY178</f>
        <v>7140.1615197463043</v>
      </c>
      <c r="EA68" s="337">
        <f>'(5) Middle (M) details'!DZ178</f>
        <v>6316.0779093604287</v>
      </c>
      <c r="EB68" s="337">
        <f>'(5) Middle (M) details'!EA178</f>
        <v>8425.0312710213693</v>
      </c>
      <c r="EC68" s="337">
        <f>'(5) Middle (M) details'!EB178</f>
        <v>7241.3644629707687</v>
      </c>
      <c r="ED68" s="337">
        <f>'(5) Middle (M) details'!EC178</f>
        <v>10370.258795388305</v>
      </c>
      <c r="EE68" s="337">
        <f>'(5) Middle (M) details'!ED178</f>
        <v>9032.9064479981425</v>
      </c>
      <c r="EF68" s="337">
        <f>'(5) Middle (M) details'!EE178</f>
        <v>12207.218424248964</v>
      </c>
      <c r="EG68" s="337">
        <f>'(5) Middle (M) details'!EF178</f>
        <v>11033.862738712047</v>
      </c>
      <c r="EH68" s="337">
        <f>'(5) Middle (M) details'!EG178</f>
        <v>8685.0940393278652</v>
      </c>
      <c r="EI68" s="337">
        <f>'(5) Middle (M) details'!EH178</f>
        <v>13337.10023242794</v>
      </c>
      <c r="EJ68" s="337">
        <f>'(5) Middle (M) details'!EI178</f>
        <v>9479.0770474162164</v>
      </c>
      <c r="EK68" s="337">
        <f>'(5) Middle (M) details'!EJ178</f>
        <v>8239.4521051403099</v>
      </c>
      <c r="EL68" s="337">
        <f>'(5) Middle (M) details'!EK178</f>
        <v>7575.3842053937897</v>
      </c>
      <c r="EM68" s="337">
        <f>'(5) Middle (M) details'!EL178</f>
        <v>8185.5587280539976</v>
      </c>
      <c r="EN68" s="337">
        <f>'(5) Middle (M) details'!EM178</f>
        <v>7112.1010841302568</v>
      </c>
      <c r="EO68" s="337">
        <f>'(5) Middle (M) details'!EN178</f>
        <v>5705.51659966847</v>
      </c>
      <c r="EP68" s="337">
        <f>'(5) Middle (M) details'!EO178</f>
        <v>6217.7180672972709</v>
      </c>
      <c r="EQ68" s="337">
        <f>'(5) Middle (M) details'!EP178</f>
        <v>6697.8865160708565</v>
      </c>
      <c r="ER68" s="337">
        <f>'(5) Middle (M) details'!EQ178</f>
        <v>9421.1283885150278</v>
      </c>
      <c r="ES68" s="337">
        <f>'(5) Middle (M) details'!ER178</f>
        <v>5154.3964178834949</v>
      </c>
      <c r="ET68" s="337">
        <f>'(5) Middle (M) details'!ES178</f>
        <v>5542.2794863057088</v>
      </c>
      <c r="EU68" s="337">
        <f>'(5) Middle (M) details'!ET178</f>
        <v>7387.5415376413584</v>
      </c>
      <c r="EV68" s="337">
        <f>'(5) Middle (M) details'!EU178</f>
        <v>5754.4378701489086</v>
      </c>
      <c r="EW68" s="337">
        <f>'(5) Middle (M) details'!EV178</f>
        <v>7256.2421144517302</v>
      </c>
      <c r="EX68" s="337">
        <f>'(5) Middle (M) details'!EW178</f>
        <v>6893.2731220811156</v>
      </c>
      <c r="EY68" s="337">
        <f>'(5) Middle (M) details'!EX178</f>
        <v>5767.0024769590564</v>
      </c>
      <c r="EZ68" s="337">
        <f>'(5) Middle (M) details'!EY178</f>
        <v>0</v>
      </c>
      <c r="FA68" s="337">
        <f>'(5) Middle (M) details'!EZ178</f>
        <v>12665.456510455957</v>
      </c>
      <c r="FB68" s="337">
        <f>'(5) Middle (M) details'!FA178</f>
        <v>8310.1823333753055</v>
      </c>
      <c r="FC68" s="337">
        <f>'(5) Middle (M) details'!FB178</f>
        <v>11417.350617141221</v>
      </c>
      <c r="FD68" s="337">
        <f>'(5) Middle (M) details'!FC178</f>
        <v>20660.01423262545</v>
      </c>
      <c r="FE68" s="337">
        <f>'(5) Middle (M) details'!FD178</f>
        <v>14223.539449716014</v>
      </c>
      <c r="FF68" s="338">
        <f>'(5) Middle (M) details'!FE178</f>
        <v>8029.7670306454665</v>
      </c>
    </row>
    <row r="69" spans="1:162">
      <c r="A69" s="196"/>
      <c r="B69" s="1" t="str">
        <f>'(5) Middle (M) details'!A179</f>
        <v>Estim. full income</v>
      </c>
      <c r="C69" s="1" t="str">
        <f>'(5) Middle (M) details'!B179</f>
        <v>profits1k-2k</v>
      </c>
      <c r="D69" s="1" t="str">
        <f>'(5) Middle (M) details'!C179</f>
        <v>Industry &amp; comm</v>
      </c>
      <c r="E69" s="1">
        <f>'(5) Middle (M) details'!D179</f>
        <v>6</v>
      </c>
      <c r="F69" s="1">
        <f>'(5) Middle (M) details'!E179</f>
        <v>3</v>
      </c>
      <c r="G69" s="196" t="str">
        <f>'(5) Middle (M) details'!F179</f>
        <v>Merchants &amp;c</v>
      </c>
      <c r="H69" s="323">
        <f>'(5) Middle (M) details'!G179</f>
        <v>6.1172380074299051</v>
      </c>
      <c r="I69" s="323">
        <f>'(5) Middle (M) details'!H179</f>
        <v>18.522600979168246</v>
      </c>
      <c r="J69" s="323">
        <f>'(5) Middle (M) details'!I179</f>
        <v>27.32480783497725</v>
      </c>
      <c r="K69" s="323">
        <f>'(5) Middle (M) details'!J179</f>
        <v>4.5589184855645897</v>
      </c>
      <c r="L69" s="323">
        <f>'(5) Middle (M) details'!K179</f>
        <v>15.981331449169391</v>
      </c>
      <c r="M69" s="323">
        <f>'(5) Middle (M) details'!L179</f>
        <v>276.43700800845113</v>
      </c>
      <c r="N69" s="323">
        <f>'(5) Middle (M) details'!M179</f>
        <v>36.161105829009948</v>
      </c>
      <c r="O69" s="323">
        <f>'(5) Middle (M) details'!N179</f>
        <v>28.006889495719175</v>
      </c>
      <c r="P69" s="323">
        <f>'(5) Middle (M) details'!O179</f>
        <v>13.71519043894418</v>
      </c>
      <c r="Q69" s="323">
        <f>'(5) Middle (M) details'!P179</f>
        <v>40.690783301538715</v>
      </c>
      <c r="R69" s="323">
        <f>'(5) Middle (M) details'!Q179</f>
        <v>15.511158372081008</v>
      </c>
      <c r="S69" s="323">
        <f>'(5) Middle (M) details'!R179</f>
        <v>5.8163312343895059</v>
      </c>
      <c r="T69" s="323">
        <f>'(5) Middle (M) details'!S179</f>
        <v>53.134777297809897</v>
      </c>
      <c r="U69" s="323">
        <f>'(5) Middle (M) details'!T179</f>
        <v>15.455947485020083</v>
      </c>
      <c r="V69" s="323">
        <f>'(5) Middle (M) details'!U179</f>
        <v>35.906860254139772</v>
      </c>
      <c r="W69" s="323">
        <f>'(5) Middle (M) details'!V179</f>
        <v>385.08399274120649</v>
      </c>
      <c r="X69" s="323">
        <f>'(5) Middle (M) details'!W179</f>
        <v>52.351579927724508</v>
      </c>
      <c r="Y69" s="323">
        <f>'(5) Middle (M) details'!X179</f>
        <v>24.355401795958763</v>
      </c>
      <c r="Z69" s="323">
        <f>'(5) Middle (M) details'!Y179</f>
        <v>47.93529110446395</v>
      </c>
      <c r="AA69" s="323">
        <f>'(5) Middle (M) details'!Z179</f>
        <v>53.152427716329854</v>
      </c>
      <c r="AB69" s="323">
        <f>'(5) Middle (M) details'!AA179</f>
        <v>46.405283982800604</v>
      </c>
      <c r="AC69" s="323">
        <f>'(5) Middle (M) details'!AB179</f>
        <v>38.854622449926104</v>
      </c>
      <c r="AD69" s="323">
        <f>'(5) Middle (M) details'!AC179</f>
        <v>40.530726385310111</v>
      </c>
      <c r="AE69" s="323">
        <f>'(5) Middle (M) details'!AD179</f>
        <v>15.114221421783252</v>
      </c>
      <c r="AF69" s="323">
        <f>'(5) Middle (M) details'!AE179</f>
        <v>40.340559179994429</v>
      </c>
      <c r="AG69" s="323">
        <f>'(5) Middle (M) details'!AF179</f>
        <v>32.593966233839147</v>
      </c>
      <c r="AH69" s="323">
        <f>'(5) Middle (M) details'!AG179</f>
        <v>11.365603991572508</v>
      </c>
      <c r="AI69" s="323">
        <f>'(5) Middle (M) details'!AH179</f>
        <v>59.943793630022448</v>
      </c>
      <c r="AJ69" s="323">
        <f>'(5) Middle (M) details'!AI179</f>
        <v>31.388629972417764</v>
      </c>
      <c r="AK69" s="323">
        <f>'(5) Middle (M) details'!AJ179</f>
        <v>19.370957992443589</v>
      </c>
      <c r="AL69" s="323">
        <f>'(5) Middle (M) details'!AK179</f>
        <v>53.317554139567356</v>
      </c>
      <c r="AM69" s="323">
        <f>'(5) Middle (M) details'!AL179</f>
        <v>20.013756579306726</v>
      </c>
      <c r="AN69" s="323">
        <f>'(5) Middle (M) details'!AM179</f>
        <v>8.8153615511346466</v>
      </c>
      <c r="AO69" s="323">
        <f>'(5) Middle (M) details'!AN179</f>
        <v>50.516160720280745</v>
      </c>
      <c r="AP69" s="323">
        <f>'(5) Middle (M) details'!AO179</f>
        <v>7.2488476155628208</v>
      </c>
      <c r="AQ69" s="323">
        <f>'(5) Middle (M) details'!AP179</f>
        <v>3.9852723997344617</v>
      </c>
      <c r="AR69" s="323">
        <f>'(5) Middle (M) details'!AQ179</f>
        <v>7.4575501230303338</v>
      </c>
      <c r="AS69" s="323">
        <f>'(5) Middle (M) details'!AR179</f>
        <v>4.3808235076234947</v>
      </c>
      <c r="AT69" s="323">
        <f>'(5) Middle (M) details'!AS179</f>
        <v>2.2725859500018259</v>
      </c>
      <c r="AU69" s="323">
        <f>'(5) Middle (M) details'!AT179</f>
        <v>4.1345449897920616</v>
      </c>
      <c r="AV69" s="323">
        <f>'(5) Middle (M) details'!AU179</f>
        <v>4.0389261026411205</v>
      </c>
      <c r="AW69" s="323">
        <f>'(5) Middle (M) details'!AV179</f>
        <v>4.3907765660004143</v>
      </c>
      <c r="AX69" s="323">
        <f>'(5) Middle (M) details'!AW179</f>
        <v>26.841140776407777</v>
      </c>
      <c r="AY69" s="323">
        <f>'(5) Middle (M) details'!AX179</f>
        <v>10.321500255126516</v>
      </c>
      <c r="AZ69" s="323">
        <f>'(5) Middle (M) details'!AY179</f>
        <v>26.170987410234972</v>
      </c>
      <c r="BA69" s="323">
        <f>'(5) Middle (M) details'!AZ179</f>
        <v>31.925071117530457</v>
      </c>
      <c r="BB69" s="323">
        <f>'(5) Middle (M) details'!BA179</f>
        <v>23.539494181464036</v>
      </c>
      <c r="BC69" s="323">
        <f>'(5) Middle (M) details'!BB179</f>
        <v>47.341202363433148</v>
      </c>
      <c r="BD69" s="323">
        <f>'(5) Middle (M) details'!BC179</f>
        <v>30.747217753068142</v>
      </c>
      <c r="BE69" s="323">
        <f>'(5) Middle (M) details'!BD179</f>
        <v>40.81902816163376</v>
      </c>
      <c r="BF69" s="324">
        <f>'(5) Middle (M) details'!BE179</f>
        <v>1900.405809262782</v>
      </c>
      <c r="BH69" s="323">
        <f>'(5) Middle (M) details'!BG179</f>
        <v>15785.256179014936</v>
      </c>
      <c r="BI69" s="323">
        <f>'(5) Middle (M) details'!BH179</f>
        <v>61607.749502531769</v>
      </c>
      <c r="BJ69" s="323">
        <f>'(5) Middle (M) details'!BI179</f>
        <v>166984.21763110696</v>
      </c>
      <c r="BK69" s="323">
        <f>'(5) Middle (M) details'!BJ179</f>
        <v>21395.727166906378</v>
      </c>
      <c r="BL69" s="323">
        <f>'(5) Middle (M) details'!BK179</f>
        <v>104327.02947458962</v>
      </c>
      <c r="BM69" s="323">
        <f>'(5) Middle (M) details'!BL179</f>
        <v>944936.1449425139</v>
      </c>
      <c r="BN69" s="323">
        <f>'(5) Middle (M) details'!BM179</f>
        <v>113924.68895788743</v>
      </c>
      <c r="BO69" s="323">
        <f>'(5) Middle (M) details'!BN179</f>
        <v>87433.1264816568</v>
      </c>
      <c r="BP69" s="323">
        <f>'(5) Middle (M) details'!BO179</f>
        <v>60601.658011293694</v>
      </c>
      <c r="BQ69" s="323">
        <f>'(5) Middle (M) details'!BP179</f>
        <v>133631.35465509031</v>
      </c>
      <c r="BR69" s="323">
        <f>'(5) Middle (M) details'!BQ179</f>
        <v>127432.66268220496</v>
      </c>
      <c r="BS69" s="323">
        <f>'(5) Middle (M) details'!BR179</f>
        <v>35522.384645309263</v>
      </c>
      <c r="BT69" s="323">
        <f>'(5) Middle (M) details'!BS179</f>
        <v>198252.35500741872</v>
      </c>
      <c r="BU69" s="323">
        <f>'(5) Middle (M) details'!BT179</f>
        <v>81381.645184240828</v>
      </c>
      <c r="BV69" s="323">
        <f>'(5) Middle (M) details'!BU179</f>
        <v>1102323.2846706088</v>
      </c>
      <c r="BW69" s="323">
        <f>'(5) Middle (M) details'!BV179</f>
        <v>1195709.3267242066</v>
      </c>
      <c r="BX69" s="323">
        <f>'(5) Middle (M) details'!BW179</f>
        <v>160593.51378393089</v>
      </c>
      <c r="BY69" s="323">
        <f>'(5) Middle (M) details'!BX179</f>
        <v>213345.48355858421</v>
      </c>
      <c r="BZ69" s="323">
        <f>'(5) Middle (M) details'!BY179</f>
        <v>173305.19418800843</v>
      </c>
      <c r="CA69" s="323">
        <f>'(5) Middle (M) details'!BZ179</f>
        <v>163639.07076556841</v>
      </c>
      <c r="CB69" s="323">
        <f>'(5) Middle (M) details'!CA179</f>
        <v>181026.87372256751</v>
      </c>
      <c r="CC69" s="323">
        <f>'(5) Middle (M) details'!CB179</f>
        <v>162121.69656189019</v>
      </c>
      <c r="CD69" s="323">
        <f>'(5) Middle (M) details'!CC179</f>
        <v>209266.56196967047</v>
      </c>
      <c r="CE69" s="323">
        <f>'(5) Middle (M) details'!CD179</f>
        <v>65449.584813835056</v>
      </c>
      <c r="CF69" s="323">
        <f>'(5) Middle (M) details'!CE179</f>
        <v>216392.40734642377</v>
      </c>
      <c r="CG69" s="323">
        <f>'(5) Middle (M) details'!CF179</f>
        <v>174267.56640510471</v>
      </c>
      <c r="CH69" s="323">
        <f>'(5) Middle (M) details'!CG179</f>
        <v>41709.214988312626</v>
      </c>
      <c r="CI69" s="323">
        <f>'(5) Middle (M) details'!CH179</f>
        <v>379360.69017926633</v>
      </c>
      <c r="CJ69" s="323">
        <f>'(5) Middle (M) details'!CI179</f>
        <v>148636.95600493034</v>
      </c>
      <c r="CK69" s="323">
        <f>'(5) Middle (M) details'!CJ179</f>
        <v>77350.617580408842</v>
      </c>
      <c r="CL69" s="323">
        <f>'(5) Middle (M) details'!CK179</f>
        <v>198193.79285529992</v>
      </c>
      <c r="CM69" s="323">
        <f>'(5) Middle (M) details'!CL179</f>
        <v>81079.170925189552</v>
      </c>
      <c r="CN69" s="323">
        <f>'(5) Middle (M) details'!CM179</f>
        <v>31762.701687840447</v>
      </c>
      <c r="CO69" s="323">
        <f>'(5) Middle (M) details'!CN179</f>
        <v>157168.54862173172</v>
      </c>
      <c r="CP69" s="323">
        <f>'(5) Middle (M) details'!CO179</f>
        <v>23751.057834927127</v>
      </c>
      <c r="CQ69" s="323">
        <f>'(5) Middle (M) details'!CP179</f>
        <v>13526.631757475829</v>
      </c>
      <c r="CR69" s="323">
        <f>'(5) Middle (M) details'!CQ179</f>
        <v>35142.216083937099</v>
      </c>
      <c r="CS69" s="323">
        <f>'(5) Middle (M) details'!CR179</f>
        <v>11654.0975762339</v>
      </c>
      <c r="CT69" s="323">
        <f>'(5) Middle (M) details'!CS179</f>
        <v>6561.1714325229714</v>
      </c>
      <c r="CU69" s="323">
        <f>'(5) Middle (M) details'!CT179</f>
        <v>16122.585815680326</v>
      </c>
      <c r="CV69" s="323">
        <f>'(5) Middle (M) details'!CU179</f>
        <v>13534.675902921676</v>
      </c>
      <c r="CW69" s="323">
        <f>'(5) Middle (M) details'!CV179</f>
        <v>16570.963594275523</v>
      </c>
      <c r="CX69" s="323">
        <f>'(5) Middle (M) details'!CW179</f>
        <v>88287.592541813166</v>
      </c>
      <c r="CY69" s="323">
        <f>'(5) Middle (M) details'!CX179</f>
        <v>30351.774486501181</v>
      </c>
      <c r="CZ69" s="323">
        <f>'(5) Middle (M) details'!CY179</f>
        <v>80741.797690463471</v>
      </c>
      <c r="DA69" s="323">
        <f>'(5) Middle (M) details'!CZ179</f>
        <v>206770.08777137849</v>
      </c>
      <c r="DB69" s="323">
        <f>'(5) Middle (M) details'!DA179</f>
        <v>96826.875032301978</v>
      </c>
      <c r="DC69" s="323">
        <f>'(5) Middle (M) details'!DB179</f>
        <v>273774.57373542927</v>
      </c>
      <c r="DD69" s="323">
        <f>'(5) Middle (M) details'!DC179</f>
        <v>313566.44224805263</v>
      </c>
      <c r="DE69" s="323">
        <f>'(5) Middle (M) details'!DD179</f>
        <v>276594.76436339435</v>
      </c>
      <c r="DF69" s="324">
        <f>'(5) Middle (M) details'!DE179</f>
        <v>8789695.5657424536</v>
      </c>
      <c r="DG69" s="313"/>
      <c r="DH69" s="337">
        <f>'(5) Middle (M) details'!DG179</f>
        <v>2580.4548000000004</v>
      </c>
      <c r="DI69" s="337">
        <f>'(5) Middle (M) details'!DH179</f>
        <v>3326.0852280854056</v>
      </c>
      <c r="DJ69" s="337">
        <f>'(5) Middle (M) details'!DI179</f>
        <v>6111.0847929681695</v>
      </c>
      <c r="DK69" s="337">
        <f>'(5) Middle (M) details'!DJ179</f>
        <v>4693.1585275442076</v>
      </c>
      <c r="DL69" s="337">
        <f>'(5) Middle (M) details'!DK179</f>
        <v>6528.0561764465428</v>
      </c>
      <c r="DM69" s="337">
        <f>'(5) Middle (M) details'!DL179</f>
        <v>3418.2693256238167</v>
      </c>
      <c r="DN69" s="337">
        <f>'(5) Middle (M) details'!DM179</f>
        <v>3150.4758039366234</v>
      </c>
      <c r="DO69" s="337">
        <f>'(5) Middle (M) details'!DN179</f>
        <v>3121.8435197889744</v>
      </c>
      <c r="DP69" s="337">
        <f>'(5) Middle (M) details'!DO179</f>
        <v>4418.5794051547209</v>
      </c>
      <c r="DQ69" s="337">
        <f>'(5) Middle (M) details'!DP179</f>
        <v>3284.069359511127</v>
      </c>
      <c r="DR69" s="337">
        <f>'(5) Middle (M) details'!DQ179</f>
        <v>8215.5477769845202</v>
      </c>
      <c r="DS69" s="337">
        <f>'(5) Middle (M) details'!DR179</f>
        <v>6107.3524209351126</v>
      </c>
      <c r="DT69" s="337">
        <f>'(5) Middle (M) details'!DS179</f>
        <v>3731.1223475399843</v>
      </c>
      <c r="DU69" s="337">
        <f>'(5) Middle (M) details'!DT179</f>
        <v>5265.3934844897722</v>
      </c>
      <c r="DV69" s="337">
        <f>'(5) Middle (M) details'!DU179</f>
        <v>30699.517498011257</v>
      </c>
      <c r="DW69" s="337">
        <f>'(5) Middle (M) details'!DV179</f>
        <v>3105.0611016380944</v>
      </c>
      <c r="DX69" s="337">
        <f>'(5) Middle (M) details'!DW179</f>
        <v>3067.596317162594</v>
      </c>
      <c r="DY69" s="337">
        <f>'(5) Middle (M) details'!DX179</f>
        <v>8759.6782572473985</v>
      </c>
      <c r="DZ69" s="337">
        <f>'(5) Middle (M) details'!DY179</f>
        <v>3615.3988052420418</v>
      </c>
      <c r="EA69" s="337">
        <f>'(5) Middle (M) details'!DZ179</f>
        <v>3078.6753831621145</v>
      </c>
      <c r="EB69" s="337">
        <f>'(5) Middle (M) details'!EA179</f>
        <v>3900.9970026185447</v>
      </c>
      <c r="EC69" s="337">
        <f>'(5) Middle (M) details'!EB179</f>
        <v>4172.5201878058278</v>
      </c>
      <c r="ED69" s="337">
        <f>'(5) Middle (M) details'!EC179</f>
        <v>5163.1584388656975</v>
      </c>
      <c r="EE69" s="337">
        <f>'(5) Middle (M) details'!ED179</f>
        <v>4330.3312150440215</v>
      </c>
      <c r="EF69" s="337">
        <f>'(5) Middle (M) details'!EE179</f>
        <v>5364.1400056183766</v>
      </c>
      <c r="EG69" s="337">
        <f>'(5) Middle (M) details'!EF179</f>
        <v>5346.6204497745239</v>
      </c>
      <c r="EH69" s="337">
        <f>'(5) Middle (M) details'!EG179</f>
        <v>3669.7754927269707</v>
      </c>
      <c r="EI69" s="337">
        <f>'(5) Middle (M) details'!EH179</f>
        <v>6328.6066364219241</v>
      </c>
      <c r="EJ69" s="337">
        <f>'(5) Middle (M) details'!EI179</f>
        <v>4735.3757120187338</v>
      </c>
      <c r="EK69" s="337">
        <f>'(5) Middle (M) details'!EJ179</f>
        <v>3993.1229839320554</v>
      </c>
      <c r="EL69" s="337">
        <f>'(5) Middle (M) details'!EK179</f>
        <v>3717.2333962749958</v>
      </c>
      <c r="EM69" s="337">
        <f>'(5) Middle (M) details'!EL179</f>
        <v>4051.1720327917633</v>
      </c>
      <c r="EN69" s="337">
        <f>'(5) Middle (M) details'!EM179</f>
        <v>3603.1082223453664</v>
      </c>
      <c r="EO69" s="337">
        <f>'(5) Middle (M) details'!EN179</f>
        <v>3111.2528422737637</v>
      </c>
      <c r="EP69" s="337">
        <f>'(5) Middle (M) details'!EO179</f>
        <v>3276.5287800967285</v>
      </c>
      <c r="EQ69" s="337">
        <f>'(5) Middle (M) details'!EP179</f>
        <v>3394.1548784412093</v>
      </c>
      <c r="ER69" s="337">
        <f>'(5) Middle (M) details'!EQ179</f>
        <v>4712.3003538938674</v>
      </c>
      <c r="ES69" s="337">
        <f>'(5) Middle (M) details'!ER179</f>
        <v>2660.2527027061187</v>
      </c>
      <c r="ET69" s="337">
        <f>'(5) Middle (M) details'!ES179</f>
        <v>2887.0949556463197</v>
      </c>
      <c r="EU69" s="337">
        <f>'(5) Middle (M) details'!ET179</f>
        <v>3899.4824957730543</v>
      </c>
      <c r="EV69" s="337">
        <f>'(5) Middle (M) details'!EU179</f>
        <v>3351.0580681511174</v>
      </c>
      <c r="EW69" s="337">
        <f>'(5) Middle (M) details'!EV179</f>
        <v>3774.039363011841</v>
      </c>
      <c r="EX69" s="337">
        <f>'(5) Middle (M) details'!EW179</f>
        <v>3289.2637938628231</v>
      </c>
      <c r="EY69" s="337">
        <f>'(5) Middle (M) details'!EX179</f>
        <v>2940.6359285246313</v>
      </c>
      <c r="EZ69" s="337">
        <f>'(5) Middle (M) details'!EY179</f>
        <v>0</v>
      </c>
      <c r="FA69" s="337">
        <f>'(5) Middle (M) details'!EZ179</f>
        <v>6476.7306863676313</v>
      </c>
      <c r="FB69" s="337">
        <f>'(5) Middle (M) details'!FA179</f>
        <v>4113.3795945601687</v>
      </c>
      <c r="FC69" s="337">
        <f>'(5) Middle (M) details'!FB179</f>
        <v>5783.0084591787991</v>
      </c>
      <c r="FD69" s="337">
        <f>'(5) Middle (M) details'!FC179</f>
        <v>10198.205404024338</v>
      </c>
      <c r="FE69" s="337">
        <f>'(5) Middle (M) details'!FD179</f>
        <v>6776.1232155783837</v>
      </c>
      <c r="FF69" s="338">
        <f>'(5) Middle (M) details'!FE179</f>
        <v>4625.1676999199508</v>
      </c>
    </row>
    <row r="70" spans="1:162">
      <c r="A70" s="196"/>
      <c r="G70" s="196"/>
      <c r="DG70" s="313"/>
    </row>
    <row r="71" spans="1:162">
      <c r="A71" s="196"/>
      <c r="B71" s="1" t="str">
        <f>'(5) Middle (M) details'!A181</f>
        <v>Residual households in the merchant-pochetnye estate</v>
      </c>
      <c r="G71" s="196" t="str">
        <f>'(5) Middle (M) details'!F181</f>
        <v>Merchants &amp;c</v>
      </c>
      <c r="H71" s="323">
        <f>'(5) Middle (M) details'!G181</f>
        <v>262.32058072388975</v>
      </c>
      <c r="I71" s="323">
        <f>'(5) Middle (M) details'!H181</f>
        <v>685.50370269333405</v>
      </c>
      <c r="J71" s="323">
        <f>'(5) Middle (M) details'!I181</f>
        <v>1145.8515664420277</v>
      </c>
      <c r="K71" s="323">
        <f>'(5) Middle (M) details'!J181</f>
        <v>194.53721272354096</v>
      </c>
      <c r="L71" s="323">
        <f>'(5) Middle (M) details'!K181</f>
        <v>782.11108059694618</v>
      </c>
      <c r="M71" s="323">
        <f>'(5) Middle (M) details'!L181</f>
        <v>4975.612855863943</v>
      </c>
      <c r="N71" s="323">
        <f>'(5) Middle (M) details'!M181</f>
        <v>836.44920676864251</v>
      </c>
      <c r="O71" s="323">
        <f>'(5) Middle (M) details'!N181</f>
        <v>1033.3786407804068</v>
      </c>
      <c r="P71" s="323">
        <f>'(5) Middle (M) details'!O181</f>
        <v>601.8052620013874</v>
      </c>
      <c r="Q71" s="323">
        <f>'(5) Middle (M) details'!P181</f>
        <v>1455.9053497129116</v>
      </c>
      <c r="R71" s="323">
        <f>'(5) Middle (M) details'!Q181</f>
        <v>1082.8554851008091</v>
      </c>
      <c r="S71" s="323">
        <f>'(5) Middle (M) details'!R181</f>
        <v>515.31759607488061</v>
      </c>
      <c r="T71" s="323">
        <f>'(5) Middle (M) details'!S181</f>
        <v>2189.3249882592072</v>
      </c>
      <c r="U71" s="323">
        <f>'(5) Middle (M) details'!T181</f>
        <v>1125.7545963660452</v>
      </c>
      <c r="V71" s="323">
        <f>'(5) Middle (M) details'!U181</f>
        <v>1790.9737060291109</v>
      </c>
      <c r="W71" s="323">
        <f>'(5) Middle (M) details'!V181</f>
        <v>6645.5366528450149</v>
      </c>
      <c r="X71" s="323">
        <f>'(5) Middle (M) details'!W181</f>
        <v>1451.9400857962569</v>
      </c>
      <c r="Y71" s="323">
        <f>'(5) Middle (M) details'!X181</f>
        <v>1419.1396613641919</v>
      </c>
      <c r="Z71" s="323">
        <f>'(5) Middle (M) details'!Y181</f>
        <v>1550.9669300855685</v>
      </c>
      <c r="AA71" s="323">
        <f>'(5) Middle (M) details'!Z181</f>
        <v>2032.1576166512425</v>
      </c>
      <c r="AB71" s="323">
        <f>'(5) Middle (M) details'!AA181</f>
        <v>1494.3331142997204</v>
      </c>
      <c r="AC71" s="323">
        <f>'(5) Middle (M) details'!AB181</f>
        <v>1977.5057021786097</v>
      </c>
      <c r="AD71" s="323">
        <f>'(5) Middle (M) details'!AC181</f>
        <v>2563.3072538349661</v>
      </c>
      <c r="AE71" s="323">
        <f>'(5) Middle (M) details'!AD181</f>
        <v>692.12320718785463</v>
      </c>
      <c r="AF71" s="323">
        <f>'(5) Middle (M) details'!AE181</f>
        <v>1368.2473301415469</v>
      </c>
      <c r="AG71" s="323">
        <f>'(5) Middle (M) details'!AF181</f>
        <v>1872.4292880497503</v>
      </c>
      <c r="AH71" s="323">
        <f>'(5) Middle (M) details'!AG181</f>
        <v>615.47634644102163</v>
      </c>
      <c r="AI71" s="323">
        <f>'(5) Middle (M) details'!AH181</f>
        <v>2003.933481826243</v>
      </c>
      <c r="AJ71" s="323">
        <f>'(5) Middle (M) details'!AI181</f>
        <v>1896.2404584062674</v>
      </c>
      <c r="AK71" s="323">
        <f>'(5) Middle (M) details'!AJ181</f>
        <v>2462.3777818813264</v>
      </c>
      <c r="AL71" s="323">
        <f>'(5) Middle (M) details'!AK181</f>
        <v>2504.0406693359719</v>
      </c>
      <c r="AM71" s="323">
        <f>'(5) Middle (M) details'!AL181</f>
        <v>2748.7043964697546</v>
      </c>
      <c r="AN71" s="323">
        <f>'(5) Middle (M) details'!AM181</f>
        <v>346.41777795051655</v>
      </c>
      <c r="AO71" s="323">
        <f>'(5) Middle (M) details'!AN181</f>
        <v>1818.9758228857279</v>
      </c>
      <c r="AP71" s="323">
        <f>'(5) Middle (M) details'!AO181</f>
        <v>305.66471355581825</v>
      </c>
      <c r="AQ71" s="323">
        <f>'(5) Middle (M) details'!AP181</f>
        <v>713.01516153739863</v>
      </c>
      <c r="AR71" s="323">
        <f>'(5) Middle (M) details'!AQ181</f>
        <v>1241.0742418273765</v>
      </c>
      <c r="AS71" s="323">
        <f>'(5) Middle (M) details'!AR181</f>
        <v>836.60195232904823</v>
      </c>
      <c r="AT71" s="323">
        <f>'(5) Middle (M) details'!AS181</f>
        <v>620.00462641289278</v>
      </c>
      <c r="AU71" s="323">
        <f>'(5) Middle (M) details'!AT181</f>
        <v>1206.0942394889994</v>
      </c>
      <c r="AV71" s="323">
        <f>'(5) Middle (M) details'!AU181</f>
        <v>783.52776176584916</v>
      </c>
      <c r="AW71" s="323">
        <f>'(5) Middle (M) details'!AV181</f>
        <v>1536.2191499487665</v>
      </c>
      <c r="AX71" s="323">
        <f>'(5) Middle (M) details'!AW181</f>
        <v>4275.3598106741911</v>
      </c>
      <c r="AY71" s="323">
        <f>'(5) Middle (M) details'!AX181</f>
        <v>2468.8686234895745</v>
      </c>
      <c r="AZ71" s="323">
        <f>'(5) Middle (M) details'!AY181</f>
        <v>723.15158300931023</v>
      </c>
      <c r="BA71" s="323">
        <f>'(5) Middle (M) details'!AZ181</f>
        <v>4345.483855962385</v>
      </c>
      <c r="BB71" s="323">
        <f>'(5) Middle (M) details'!BA181</f>
        <v>1514.2055523634069</v>
      </c>
      <c r="BC71" s="323">
        <f>'(5) Middle (M) details'!BB181</f>
        <v>2571.7705598576576</v>
      </c>
      <c r="BD71" s="323">
        <f>'(5) Middle (M) details'!BC181</f>
        <v>1950.0050726340332</v>
      </c>
      <c r="BE71" s="323">
        <f>'(5) Middle (M) details'!BD181</f>
        <v>4165.9687074328194</v>
      </c>
      <c r="BF71" s="324">
        <f>'(5) Middle (M) details'!BE181</f>
        <v>85398.571020058152</v>
      </c>
      <c r="BH71" s="323">
        <f>'(5) Middle (M) details'!BG181</f>
        <v>299256.36777213635</v>
      </c>
      <c r="BI71" s="323">
        <f>'(5) Middle (M) details'!BH181</f>
        <v>718224.16543029225</v>
      </c>
      <c r="BJ71" s="323">
        <f>'(5) Middle (M) details'!BI181</f>
        <v>1304906.0765282791</v>
      </c>
      <c r="BK71" s="323">
        <f>'(5) Middle (M) details'!BJ181</f>
        <v>229641.84183392939</v>
      </c>
      <c r="BL71" s="323">
        <f>'(5) Middle (M) details'!BK181</f>
        <v>867779.61781013268</v>
      </c>
      <c r="BM71" s="323">
        <f>'(5) Middle (M) details'!BL181</f>
        <v>8862939.765441902</v>
      </c>
      <c r="BN71" s="323">
        <f>'(5) Middle (M) details'!BM181</f>
        <v>905322.43445397262</v>
      </c>
      <c r="BO71" s="323">
        <f>'(5) Middle (M) details'!BN181</f>
        <v>1047721.9363144389</v>
      </c>
      <c r="BP71" s="323">
        <f>'(5) Middle (M) details'!BO181</f>
        <v>857861.36487773783</v>
      </c>
      <c r="BQ71" s="323">
        <f>'(5) Middle (M) details'!BP181</f>
        <v>1792248.6036035884</v>
      </c>
      <c r="BR71" s="323">
        <f>'(5) Middle (M) details'!BQ181</f>
        <v>1200442.7622279059</v>
      </c>
      <c r="BS71" s="323">
        <f>'(5) Middle (M) details'!BR181</f>
        <v>585235.88751032052</v>
      </c>
      <c r="BT71" s="323">
        <f>'(5) Middle (M) details'!BS181</f>
        <v>2406696.4983684989</v>
      </c>
      <c r="BU71" s="323">
        <f>'(5) Middle (M) details'!BT181</f>
        <v>1224832.2583922208</v>
      </c>
      <c r="BV71" s="323">
        <f>'(5) Middle (M) details'!BU181</f>
        <v>1908730.2272005249</v>
      </c>
      <c r="BW71" s="323">
        <f>'(5) Middle (M) details'!BV181</f>
        <v>9507669.6061755698</v>
      </c>
      <c r="BX71" s="323">
        <f>'(5) Middle (M) details'!BW181</f>
        <v>1472093.0141871087</v>
      </c>
      <c r="BY71" s="323">
        <f>'(5) Middle (M) details'!BX181</f>
        <v>1494745.7459630307</v>
      </c>
      <c r="BZ71" s="323">
        <f>'(5) Middle (M) details'!BY181</f>
        <v>1809280.4722913199</v>
      </c>
      <c r="CA71" s="323">
        <f>'(5) Middle (M) details'!BZ181</f>
        <v>2209002.0689250836</v>
      </c>
      <c r="CB71" s="323">
        <f>'(5) Middle (M) details'!CA181</f>
        <v>1456078.1865736477</v>
      </c>
      <c r="CC71" s="323">
        <f>'(5) Middle (M) details'!CB181</f>
        <v>1972146.661725706</v>
      </c>
      <c r="CD71" s="323">
        <f>'(5) Middle (M) details'!CC181</f>
        <v>3330428.2156901564</v>
      </c>
      <c r="CE71" s="323">
        <f>'(5) Middle (M) details'!CD181</f>
        <v>658271.46112429677</v>
      </c>
      <c r="CF71" s="323">
        <f>'(5) Middle (M) details'!CE181</f>
        <v>1360746.5982777108</v>
      </c>
      <c r="CG71" s="323">
        <f>'(5) Middle (M) details'!CF181</f>
        <v>2053736.6160116075</v>
      </c>
      <c r="CH71" s="323">
        <f>'(5) Middle (M) details'!CG181</f>
        <v>628025.90914495406</v>
      </c>
      <c r="CI71" s="323">
        <f>'(5) Middle (M) details'!CH181</f>
        <v>1951791.1326291242</v>
      </c>
      <c r="CJ71" s="323">
        <f>'(5) Middle (M) details'!CI181</f>
        <v>2581598.6472880449</v>
      </c>
      <c r="CK71" s="323">
        <f>'(5) Middle (M) details'!CJ181</f>
        <v>2584462.4723070026</v>
      </c>
      <c r="CL71" s="323">
        <f>'(5) Middle (M) details'!CK181</f>
        <v>3013112.1374119753</v>
      </c>
      <c r="CM71" s="323">
        <f>'(5) Middle (M) details'!CL181</f>
        <v>2645435.5722943861</v>
      </c>
      <c r="CN71" s="323">
        <f>'(5) Middle (M) details'!CM181</f>
        <v>441658.76406022999</v>
      </c>
      <c r="CO71" s="323">
        <f>'(5) Middle (M) details'!CN181</f>
        <v>2508724.1790207047</v>
      </c>
      <c r="CP71" s="323">
        <f>'(5) Middle (M) details'!CO181</f>
        <v>394618.34150069184</v>
      </c>
      <c r="CQ71" s="323">
        <f>'(5) Middle (M) details'!CP181</f>
        <v>861744.42011280765</v>
      </c>
      <c r="CR71" s="323">
        <f>'(5) Middle (M) details'!CQ181</f>
        <v>1287490.4184717203</v>
      </c>
      <c r="CS71" s="323">
        <f>'(5) Middle (M) details'!CR181</f>
        <v>934317.89696303336</v>
      </c>
      <c r="CT71" s="323">
        <f>'(5) Middle (M) details'!CS181</f>
        <v>806894.48096641037</v>
      </c>
      <c r="CU71" s="323">
        <f>'(5) Middle (M) details'!CT181</f>
        <v>1228406.9829195458</v>
      </c>
      <c r="CV71" s="323">
        <f>'(5) Middle (M) details'!CU181</f>
        <v>840145.47783104947</v>
      </c>
      <c r="CW71" s="323">
        <f>'(5) Middle (M) details'!CV181</f>
        <v>1613352.7134676939</v>
      </c>
      <c r="CX71" s="323">
        <f>'(5) Middle (M) details'!CW181</f>
        <v>4228758.3887378424</v>
      </c>
      <c r="CY71" s="323">
        <f>'(5) Middle (M) details'!CX181</f>
        <v>2229906.8294220185</v>
      </c>
      <c r="CZ71" s="323">
        <f>'(5) Middle (M) details'!CY181</f>
        <v>819446.44780283002</v>
      </c>
      <c r="DA71" s="323">
        <f>'(5) Middle (M) details'!CZ181</f>
        <v>5155004.0434896173</v>
      </c>
      <c r="DB71" s="323">
        <f>'(5) Middle (M) details'!DA181</f>
        <v>2091375.2827577665</v>
      </c>
      <c r="DC71" s="323">
        <f>'(5) Middle (M) details'!DB181</f>
        <v>3765380.7120987941</v>
      </c>
      <c r="DD71" s="323">
        <f>'(5) Middle (M) details'!DC181</f>
        <v>2755123.1670231726</v>
      </c>
      <c r="DE71" s="323">
        <f>'(5) Middle (M) details'!DD181</f>
        <v>5635534.9988232832</v>
      </c>
      <c r="DF71" s="324">
        <f>'(5) Middle (M) details'!DE181</f>
        <v>102538347.87125579</v>
      </c>
      <c r="DG71" s="313"/>
      <c r="DH71" s="337">
        <f>'(5) Middle (M) details'!DG181</f>
        <v>1140.8040000000001</v>
      </c>
      <c r="DI71" s="337">
        <f>'(5) Middle (M) details'!DH181</f>
        <v>1047.732</v>
      </c>
      <c r="DJ71" s="337">
        <f>'(5) Middle (M) details'!DI181</f>
        <v>1138.809</v>
      </c>
      <c r="DK71" s="337">
        <f>'(5) Middle (M) details'!DJ181</f>
        <v>1180.452</v>
      </c>
      <c r="DL71" s="337">
        <f>'(5) Middle (M) details'!DK181</f>
        <v>1109.5350000000001</v>
      </c>
      <c r="DM71" s="337">
        <f>'(5) Middle (M) details'!DL181</f>
        <v>1781.2760000000003</v>
      </c>
      <c r="DN71" s="337">
        <f>'(5) Middle (M) details'!DM181</f>
        <v>1082.3400000000001</v>
      </c>
      <c r="DO71" s="337">
        <f>'(5) Middle (M) details'!DN181</f>
        <v>1013.88</v>
      </c>
      <c r="DP71" s="337">
        <f>'(5) Middle (M) details'!DO181</f>
        <v>1425.4800000000002</v>
      </c>
      <c r="DQ71" s="337">
        <f>'(5) Middle (M) details'!DP181</f>
        <v>1231.02</v>
      </c>
      <c r="DR71" s="337">
        <f>'(5) Middle (M) details'!DQ181</f>
        <v>1108.5899999999999</v>
      </c>
      <c r="DS71" s="337">
        <f>'(5) Middle (M) details'!DR181</f>
        <v>1135.6800000000003</v>
      </c>
      <c r="DT71" s="337">
        <f>'(5) Middle (M) details'!DS181</f>
        <v>1099.2869999999998</v>
      </c>
      <c r="DU71" s="337">
        <f>'(5) Middle (M) details'!DT181</f>
        <v>1088.01</v>
      </c>
      <c r="DV71" s="337">
        <f>'(5) Middle (M) details'!DU181</f>
        <v>1065.75</v>
      </c>
      <c r="DW71" s="337">
        <f>'(5) Middle (M) details'!DV181</f>
        <v>1430.6849999999999</v>
      </c>
      <c r="DX71" s="337">
        <f>'(5) Middle (M) details'!DW181</f>
        <v>1013.8799999999999</v>
      </c>
      <c r="DY71" s="337">
        <f>'(5) Middle (M) details'!DX181</f>
        <v>1053.2760000000001</v>
      </c>
      <c r="DZ71" s="337">
        <f>'(5) Middle (M) details'!DY181</f>
        <v>1166.55</v>
      </c>
      <c r="EA71" s="337">
        <f>'(5) Middle (M) details'!DZ181</f>
        <v>1087.0229999999999</v>
      </c>
      <c r="EB71" s="337">
        <f>'(5) Middle (M) details'!EA181</f>
        <v>974.40000000000009</v>
      </c>
      <c r="EC71" s="337">
        <f>'(5) Middle (M) details'!EB181</f>
        <v>997.29000000000019</v>
      </c>
      <c r="ED71" s="337">
        <f>'(5) Middle (M) details'!EC181</f>
        <v>1299.27</v>
      </c>
      <c r="EE71" s="337">
        <f>'(5) Middle (M) details'!ED181</f>
        <v>951.09000000000015</v>
      </c>
      <c r="EF71" s="337">
        <f>'(5) Middle (M) details'!EE181</f>
        <v>994.51799999999992</v>
      </c>
      <c r="EG71" s="337">
        <f>'(5) Middle (M) details'!EF181</f>
        <v>1096.83</v>
      </c>
      <c r="EH71" s="337">
        <f>'(5) Middle (M) details'!EG181</f>
        <v>1020.39</v>
      </c>
      <c r="EI71" s="337">
        <f>'(5) Middle (M) details'!EH181</f>
        <v>973.98</v>
      </c>
      <c r="EJ71" s="337">
        <f>'(5) Middle (M) details'!EI181</f>
        <v>1361.43</v>
      </c>
      <c r="EK71" s="337">
        <f>'(5) Middle (M) details'!EJ181</f>
        <v>1049.58</v>
      </c>
      <c r="EL71" s="337">
        <f>'(5) Middle (M) details'!EK181</f>
        <v>1203.3000000000002</v>
      </c>
      <c r="EM71" s="337">
        <f>'(5) Middle (M) details'!EL181</f>
        <v>962.43000000000006</v>
      </c>
      <c r="EN71" s="337">
        <f>'(5) Middle (M) details'!EM181</f>
        <v>1274.931</v>
      </c>
      <c r="EO71" s="337">
        <f>'(5) Middle (M) details'!EN181</f>
        <v>1379.1960000000001</v>
      </c>
      <c r="EP71" s="337">
        <f>'(5) Middle (M) details'!EO181</f>
        <v>1291.0170000000001</v>
      </c>
      <c r="EQ71" s="337">
        <f>'(5) Middle (M) details'!EP181</f>
        <v>1208.5919999999999</v>
      </c>
      <c r="ER71" s="337">
        <f>'(5) Middle (M) details'!EQ181</f>
        <v>1037.3999999999999</v>
      </c>
      <c r="ES71" s="337">
        <f>'(5) Middle (M) details'!ER181</f>
        <v>1116.8009999999999</v>
      </c>
      <c r="ET71" s="337">
        <f>'(5) Middle (M) details'!ES181</f>
        <v>1301.4330000000002</v>
      </c>
      <c r="EU71" s="337">
        <f>'(5) Middle (M) details'!ET181</f>
        <v>1018.5</v>
      </c>
      <c r="EV71" s="337">
        <f>'(5) Middle (M) details'!EU181</f>
        <v>1072.26</v>
      </c>
      <c r="EW71" s="337">
        <f>'(5) Middle (M) details'!EV181</f>
        <v>1050.2099999999998</v>
      </c>
      <c r="EX71" s="337">
        <f>'(5) Middle (M) details'!EW181</f>
        <v>989.1</v>
      </c>
      <c r="EY71" s="337">
        <f>'(5) Middle (M) details'!EX181</f>
        <v>903.20999999999992</v>
      </c>
      <c r="EZ71" s="337">
        <f>'(5) Middle (M) details'!EY181</f>
        <v>1133.1600000000001</v>
      </c>
      <c r="FA71" s="337">
        <f>'(5) Middle (M) details'!EZ181</f>
        <v>1186.29</v>
      </c>
      <c r="FB71" s="337">
        <f>'(5) Middle (M) details'!FA181</f>
        <v>1381.1699999999998</v>
      </c>
      <c r="FC71" s="337">
        <f>'(5) Middle (M) details'!FB181</f>
        <v>1464.1200000000001</v>
      </c>
      <c r="FD71" s="337">
        <f>'(5) Middle (M) details'!FC181</f>
        <v>1412.8799999999999</v>
      </c>
      <c r="FE71" s="337">
        <f>'(5) Middle (M) details'!FD181</f>
        <v>1352.7549999999999</v>
      </c>
      <c r="FF71" s="338">
        <f>'(5) Middle (M) details'!FE181</f>
        <v>1200.7033214545463</v>
      </c>
    </row>
    <row r="72" spans="1:162" s="131" customFormat="1">
      <c r="A72" s="317"/>
      <c r="B72" s="131" t="str">
        <f>'(5) Middle (M) details'!A182</f>
        <v>Estate subtotals</v>
      </c>
      <c r="C72" s="1"/>
      <c r="D72" s="1"/>
      <c r="E72" s="1"/>
      <c r="F72" s="1"/>
      <c r="G72" s="317" t="str">
        <f>'(5) Middle (M) details'!F182</f>
        <v>Merchants &amp;c</v>
      </c>
      <c r="H72" s="324">
        <f>'(5) Middle (M) details'!G182</f>
        <v>384.88367903261008</v>
      </c>
      <c r="I72" s="324">
        <f>'(5) Middle (M) details'!H182</f>
        <v>918.74781151008347</v>
      </c>
      <c r="J72" s="324">
        <f>'(5) Middle (M) details'!I182</f>
        <v>1413.2108011166654</v>
      </c>
      <c r="K72" s="324">
        <f>'(5) Middle (M) details'!J182</f>
        <v>306.982762916242</v>
      </c>
      <c r="L72" s="324">
        <f>'(5) Middle (M) details'!K182</f>
        <v>936.12035057644823</v>
      </c>
      <c r="M72" s="324">
        <f>'(5) Middle (M) details'!L182</f>
        <v>8229.2065942185091</v>
      </c>
      <c r="N72" s="324">
        <f>'(5) Middle (M) details'!M182</f>
        <v>1259.881280126421</v>
      </c>
      <c r="O72" s="324">
        <f>'(5) Middle (M) details'!N182</f>
        <v>1465.4598102262707</v>
      </c>
      <c r="P72" s="324">
        <f>'(5) Middle (M) details'!O182</f>
        <v>774.38129020272265</v>
      </c>
      <c r="Q72" s="324">
        <f>'(5) Middle (M) details'!P182</f>
        <v>2085.5025239414017</v>
      </c>
      <c r="R72" s="324">
        <f>'(5) Middle (M) details'!Q182</f>
        <v>1503.6504919851573</v>
      </c>
      <c r="S72" s="324">
        <f>'(5) Middle (M) details'!R182</f>
        <v>777.10783940704482</v>
      </c>
      <c r="T72" s="324">
        <f>'(5) Middle (M) details'!S182</f>
        <v>2641.476040365867</v>
      </c>
      <c r="U72" s="324">
        <f>'(5) Middle (M) details'!T182</f>
        <v>1331.7686272123085</v>
      </c>
      <c r="V72" s="324">
        <f>'(5) Middle (M) details'!U182</f>
        <v>2117.4423558410126</v>
      </c>
      <c r="W72" s="324">
        <f>'(5) Middle (M) details'!V182</f>
        <v>8419.6971263601881</v>
      </c>
      <c r="X72" s="324">
        <f>'(5) Middle (M) details'!W182</f>
        <v>1933.2615420548395</v>
      </c>
      <c r="Y72" s="324">
        <f>'(5) Middle (M) details'!X182</f>
        <v>1649.8818888209942</v>
      </c>
      <c r="Z72" s="324">
        <f>'(5) Middle (M) details'!Y182</f>
        <v>1907.2135368800205</v>
      </c>
      <c r="AA72" s="324">
        <f>'(5) Middle (M) details'!Z182</f>
        <v>2375.3506053163333</v>
      </c>
      <c r="AB72" s="324">
        <f>'(5) Middle (M) details'!AA182</f>
        <v>1868.691900238204</v>
      </c>
      <c r="AC72" s="324">
        <f>'(5) Middle (M) details'!AB182</f>
        <v>2317.6762728969652</v>
      </c>
      <c r="AD72" s="324">
        <f>'(5) Middle (M) details'!AC182</f>
        <v>2896.4942223492912</v>
      </c>
      <c r="AE72" s="324">
        <f>'(5) Middle (M) details'!AD182</f>
        <v>957.16131277624936</v>
      </c>
      <c r="AF72" s="324">
        <f>'(5) Middle (M) details'!AE182</f>
        <v>1661.1671621159335</v>
      </c>
      <c r="AG72" s="324">
        <f>'(5) Middle (M) details'!AF182</f>
        <v>2354.001728035767</v>
      </c>
      <c r="AH72" s="324">
        <f>'(5) Middle (M) details'!AG182</f>
        <v>928.47316469327689</v>
      </c>
      <c r="AI72" s="324">
        <f>'(5) Middle (M) details'!AH182</f>
        <v>2437.3116834836815</v>
      </c>
      <c r="AJ72" s="324">
        <f>'(5) Middle (M) details'!AI182</f>
        <v>2158.5449744450621</v>
      </c>
      <c r="AK72" s="324">
        <f>'(5) Middle (M) details'!AJ182</f>
        <v>2818.3294408358238</v>
      </c>
      <c r="AL72" s="324">
        <f>'(5) Middle (M) details'!AK182</f>
        <v>2982.5946832067348</v>
      </c>
      <c r="AM72" s="324">
        <f>'(5) Middle (M) details'!AL182</f>
        <v>3083.4489048424921</v>
      </c>
      <c r="AN72" s="324">
        <f>'(5) Middle (M) details'!AM182</f>
        <v>488.23498822927843</v>
      </c>
      <c r="AO72" s="324">
        <f>'(5) Middle (M) details'!AN182</f>
        <v>2170.1685109817749</v>
      </c>
      <c r="AP72" s="324">
        <f>'(5) Middle (M) details'!AO182</f>
        <v>408.30981919944298</v>
      </c>
      <c r="AQ72" s="324">
        <f>'(5) Middle (M) details'!AP182</f>
        <v>875.63626062452852</v>
      </c>
      <c r="AR72" s="324">
        <f>'(5) Middle (M) details'!AQ182</f>
        <v>1476.2860750594571</v>
      </c>
      <c r="AS72" s="324">
        <f>'(5) Middle (M) details'!AR182</f>
        <v>993.05582206650581</v>
      </c>
      <c r="AT72" s="324">
        <f>'(5) Middle (M) details'!AS182</f>
        <v>759.5222915750827</v>
      </c>
      <c r="AU72" s="324">
        <f>'(5) Middle (M) details'!AT182</f>
        <v>1498.9224961981927</v>
      </c>
      <c r="AV72" s="324">
        <f>'(5) Middle (M) details'!AU182</f>
        <v>945.96297006476152</v>
      </c>
      <c r="AW72" s="324">
        <f>'(5) Middle (M) details'!AV182</f>
        <v>1950.3472431699665</v>
      </c>
      <c r="AX72" s="324">
        <f>'(5) Middle (M) details'!AW182</f>
        <v>4881.1868949966065</v>
      </c>
      <c r="AY72" s="324">
        <f>'(5) Middle (M) details'!AX182</f>
        <v>2914.8581099839248</v>
      </c>
      <c r="AZ72" s="324">
        <f>'(5) Middle (M) details'!AY182</f>
        <v>905.98500123307053</v>
      </c>
      <c r="BA72" s="324">
        <f>'(5) Middle (M) details'!AZ182</f>
        <v>4778.7045446705724</v>
      </c>
      <c r="BB72" s="324">
        <f>'(5) Middle (M) details'!BA182</f>
        <v>1952.0333049058243</v>
      </c>
      <c r="BC72" s="324">
        <f>'(5) Middle (M) details'!BB182</f>
        <v>2957.2890715182739</v>
      </c>
      <c r="BD72" s="324">
        <f>'(5) Middle (M) details'!BC182</f>
        <v>2299.69788617925</v>
      </c>
      <c r="BE72" s="324">
        <f>'(5) Middle (M) details'!BD182</f>
        <v>4801.5501874222773</v>
      </c>
      <c r="BF72" s="352">
        <f>'(5) Middle (M) details'!BE182</f>
        <v>105952.87388610939</v>
      </c>
      <c r="BG72" s="323"/>
      <c r="BH72" s="324">
        <f>'(5) Middle (M) details'!BG182</f>
        <v>774400.45735890791</v>
      </c>
      <c r="BI72" s="324">
        <f>'(5) Middle (M) details'!BH182</f>
        <v>1917086.7707686371</v>
      </c>
      <c r="BJ72" s="324">
        <f>'(5) Middle (M) details'!BI182</f>
        <v>4049909.264438008</v>
      </c>
      <c r="BK72" s="324">
        <f>'(5) Middle (M) details'!BJ182</f>
        <v>982521.98840870347</v>
      </c>
      <c r="BL72" s="324">
        <f>'(5) Middle (M) details'!BK182</f>
        <v>2507038.4372425117</v>
      </c>
      <c r="BM72" s="324">
        <f>'(5) Middle (M) details'!BL182</f>
        <v>35364609.120685928</v>
      </c>
      <c r="BN72" s="324">
        <f>'(5) Middle (M) details'!BM182</f>
        <v>3042268.0011445018</v>
      </c>
      <c r="BO72" s="324">
        <f>'(5) Middle (M) details'!BN182</f>
        <v>3085902.2997646173</v>
      </c>
      <c r="BP72" s="324">
        <f>'(5) Middle (M) details'!BO182</f>
        <v>1968224.5590772349</v>
      </c>
      <c r="BQ72" s="324">
        <f>'(5) Middle (M) details'!BP182</f>
        <v>5619415.6137352688</v>
      </c>
      <c r="BR72" s="324">
        <f>'(5) Middle (M) details'!BQ182</f>
        <v>6437781.2648188099</v>
      </c>
      <c r="BS72" s="324">
        <f>'(5) Middle (M) details'!BR182</f>
        <v>2739347.5985780936</v>
      </c>
      <c r="BT72" s="324">
        <f>'(5) Middle (M) details'!BS182</f>
        <v>6216008.7195476908</v>
      </c>
      <c r="BU72" s="324">
        <f>'(5) Middle (M) details'!BT182</f>
        <v>2796717.3552204873</v>
      </c>
      <c r="BV72" s="324">
        <f>'(5) Middle (M) details'!BU182</f>
        <v>5022310.582235517</v>
      </c>
      <c r="BW72" s="324">
        <f>'(5) Middle (M) details'!BV182</f>
        <v>37869547.177222759</v>
      </c>
      <c r="BX72" s="324">
        <f>'(5) Middle (M) details'!BW182</f>
        <v>4164367.3969867765</v>
      </c>
      <c r="BY72" s="324">
        <f>'(5) Middle (M) details'!BX182</f>
        <v>4707407.8974950146</v>
      </c>
      <c r="BZ72" s="324">
        <f>'(5) Middle (M) details'!BY182</f>
        <v>3831295.4234715514</v>
      </c>
      <c r="CA72" s="324">
        <f>'(5) Middle (M) details'!BZ182</f>
        <v>4175242.4052959438</v>
      </c>
      <c r="CB72" s="324">
        <f>'(5) Middle (M) details'!CA182</f>
        <v>4036566.9556351006</v>
      </c>
      <c r="CC72" s="324">
        <f>'(5) Middle (M) details'!CB182</f>
        <v>4420334.0589337451</v>
      </c>
      <c r="CD72" s="324">
        <f>'(5) Middle (M) details'!CC182</f>
        <v>6138879.9396704165</v>
      </c>
      <c r="CE72" s="324">
        <f>'(5) Middle (M) details'!CD182</f>
        <v>2318209.0760132186</v>
      </c>
      <c r="CF72" s="324">
        <f>'(5) Middle (M) details'!CE182</f>
        <v>4121781.8092138385</v>
      </c>
      <c r="CG72" s="324">
        <f>'(5) Middle (M) details'!CF182</f>
        <v>5918493.9413222326</v>
      </c>
      <c r="CH72" s="324">
        <f>'(5) Middle (M) details'!CG182</f>
        <v>2537360.7482675239</v>
      </c>
      <c r="CI72" s="324">
        <f>'(5) Middle (M) details'!CH182</f>
        <v>6532940.5320833344</v>
      </c>
      <c r="CJ72" s="324">
        <f>'(5) Middle (M) details'!CI182</f>
        <v>4601688.2309853612</v>
      </c>
      <c r="CK72" s="324">
        <f>'(5) Middle (M) details'!CJ182</f>
        <v>4791630.4273652378</v>
      </c>
      <c r="CL72" s="324">
        <f>'(5) Middle (M) details'!CK182</f>
        <v>7762881.3545958474</v>
      </c>
      <c r="CM72" s="324">
        <f>'(5) Middle (M) details'!CL182</f>
        <v>4755811.6126462137</v>
      </c>
      <c r="CN72" s="324">
        <f>'(5) Middle (M) details'!CM182</f>
        <v>1182065.706701129</v>
      </c>
      <c r="CO72" s="324">
        <f>'(5) Middle (M) details'!CN182</f>
        <v>4859581.0465301489</v>
      </c>
      <c r="CP72" s="324">
        <f>'(5) Middle (M) details'!CO182</f>
        <v>932239.21265398944</v>
      </c>
      <c r="CQ72" s="324">
        <f>'(5) Middle (M) details'!CP182</f>
        <v>1636485.5669215731</v>
      </c>
      <c r="CR72" s="324">
        <f>'(5) Middle (M) details'!CQ182</f>
        <v>2822238.8119634502</v>
      </c>
      <c r="CS72" s="324">
        <f>'(5) Middle (M) details'!CR182</f>
        <v>1521444.0651723756</v>
      </c>
      <c r="CT72" s="324">
        <f>'(5) Middle (M) details'!CS182</f>
        <v>1400966.0750208483</v>
      </c>
      <c r="CU72" s="324">
        <f>'(5) Middle (M) details'!CT182</f>
        <v>2737245.1580776852</v>
      </c>
      <c r="CV72" s="324">
        <f>'(5) Middle (M) details'!CU182</f>
        <v>1636032.6301429039</v>
      </c>
      <c r="CW72" s="324">
        <f>'(5) Middle (M) details'!CV182</f>
        <v>3772853.0688327556</v>
      </c>
      <c r="CX72" s="324">
        <f>'(5) Middle (M) details'!CW182</f>
        <v>8113917.9791445415</v>
      </c>
      <c r="CY72" s="324">
        <f>'(5) Middle (M) details'!CX182</f>
        <v>4294032.9284919174</v>
      </c>
      <c r="CZ72" s="324">
        <f>'(5) Middle (M) details'!CY182</f>
        <v>1865443.4852301963</v>
      </c>
      <c r="DA72" s="324">
        <f>'(5) Middle (M) details'!CZ182</f>
        <v>8840815.2581157647</v>
      </c>
      <c r="DB72" s="324">
        <f>'(5) Middle (M) details'!DA182</f>
        <v>5058885.8490101891</v>
      </c>
      <c r="DC72" s="324">
        <f>'(5) Middle (M) details'!DB182</f>
        <v>8142391.1708213473</v>
      </c>
      <c r="DD72" s="324">
        <f>'(5) Middle (M) details'!DC182</f>
        <v>8381777.4492626749</v>
      </c>
      <c r="DE72" s="324">
        <f>'(5) Middle (M) details'!DD182</f>
        <v>13173712.805477688</v>
      </c>
      <c r="DF72" s="352">
        <f>'(5) Middle (M) details'!DE182</f>
        <v>275580109.28780025</v>
      </c>
      <c r="DG72" s="313"/>
      <c r="DH72" s="338">
        <f>'(5) Middle (M) details'!DG182</f>
        <v>2012.0376611066827</v>
      </c>
      <c r="DI72" s="338">
        <f>'(5) Middle (M) details'!DH182</f>
        <v>2086.6300270339166</v>
      </c>
      <c r="DJ72" s="338">
        <f>'(5) Middle (M) details'!DI182</f>
        <v>2865.7502909246969</v>
      </c>
      <c r="DK72" s="338">
        <f>'(5) Middle (M) details'!DJ182</f>
        <v>3200.577058708594</v>
      </c>
      <c r="DL72" s="338">
        <f>'(5) Middle (M) details'!DK182</f>
        <v>2678.1155176241141</v>
      </c>
      <c r="DM72" s="338">
        <f>'(5) Middle (M) details'!DL182</f>
        <v>4297.4506370433819</v>
      </c>
      <c r="DN72" s="338">
        <f>'(5) Middle (M) details'!DM182</f>
        <v>2414.725934208047</v>
      </c>
      <c r="DO72" s="338">
        <f>'(5) Middle (M) details'!DN182</f>
        <v>2105.7570314999948</v>
      </c>
      <c r="DP72" s="338">
        <f>'(5) Middle (M) details'!DO182</f>
        <v>2541.6736999960058</v>
      </c>
      <c r="DQ72" s="338">
        <f>'(5) Middle (M) details'!DP182</f>
        <v>2694.5139357180478</v>
      </c>
      <c r="DR72" s="338">
        <f>'(5) Middle (M) details'!DQ182</f>
        <v>4281.4346147152119</v>
      </c>
      <c r="DS72" s="338">
        <f>'(5) Middle (M) details'!DR182</f>
        <v>3525.054644498623</v>
      </c>
      <c r="DT72" s="338">
        <f>'(5) Middle (M) details'!DS182</f>
        <v>2353.2330502179079</v>
      </c>
      <c r="DU72" s="338">
        <f>'(5) Middle (M) details'!DT182</f>
        <v>2100.0024314093102</v>
      </c>
      <c r="DV72" s="338">
        <f>'(5) Middle (M) details'!DU182</f>
        <v>2371.8759419265225</v>
      </c>
      <c r="DW72" s="338">
        <f>'(5) Middle (M) details'!DV182</f>
        <v>4497.7327104393908</v>
      </c>
      <c r="DX72" s="338">
        <f>'(5) Middle (M) details'!DW182</f>
        <v>2154.0631241029719</v>
      </c>
      <c r="DY72" s="338">
        <f>'(5) Middle (M) details'!DX182</f>
        <v>2853.1787210895013</v>
      </c>
      <c r="DZ72" s="338">
        <f>'(5) Middle (M) details'!DY182</f>
        <v>2008.8444997821823</v>
      </c>
      <c r="EA72" s="338">
        <f>'(5) Middle (M) details'!DZ182</f>
        <v>1757.7373192619341</v>
      </c>
      <c r="EB72" s="338">
        <f>'(5) Middle (M) details'!EA182</f>
        <v>2160.1029870791194</v>
      </c>
      <c r="EC72" s="338">
        <f>'(5) Middle (M) details'!EB182</f>
        <v>1907.2266953868307</v>
      </c>
      <c r="ED72" s="338">
        <f>'(5) Middle (M) details'!EC182</f>
        <v>2119.4172915322747</v>
      </c>
      <c r="EE72" s="338">
        <f>'(5) Middle (M) details'!ED182</f>
        <v>2421.9627821033073</v>
      </c>
      <c r="EF72" s="338">
        <f>'(5) Middle (M) details'!EE182</f>
        <v>2481.2564943576567</v>
      </c>
      <c r="EG72" s="338">
        <f>'(5) Middle (M) details'!EF182</f>
        <v>2514.226676571202</v>
      </c>
      <c r="EH72" s="338">
        <f>'(5) Middle (M) details'!EG182</f>
        <v>2732.8315397308725</v>
      </c>
      <c r="EI72" s="338">
        <f>'(5) Middle (M) details'!EH182</f>
        <v>2680.3878126681429</v>
      </c>
      <c r="EJ72" s="338">
        <f>'(5) Middle (M) details'!EI182</f>
        <v>2131.8472792851603</v>
      </c>
      <c r="EK72" s="338">
        <f>'(5) Middle (M) details'!EJ182</f>
        <v>1700.1668995602579</v>
      </c>
      <c r="EL72" s="338">
        <f>'(5) Middle (M) details'!EK182</f>
        <v>2602.7275507141958</v>
      </c>
      <c r="EM72" s="338">
        <f>'(5) Middle (M) details'!EL182</f>
        <v>1542.367575858744</v>
      </c>
      <c r="EN72" s="338">
        <f>'(5) Middle (M) details'!EM182</f>
        <v>2421.0999522754869</v>
      </c>
      <c r="EO72" s="338">
        <f>'(5) Middle (M) details'!EN182</f>
        <v>2239.2643805948946</v>
      </c>
      <c r="EP72" s="338">
        <f>'(5) Middle (M) details'!EO182</f>
        <v>2283.1662840776012</v>
      </c>
      <c r="EQ72" s="338">
        <f>'(5) Middle (M) details'!EP182</f>
        <v>1868.9102319202557</v>
      </c>
      <c r="ER72" s="338">
        <f>'(5) Middle (M) details'!EQ182</f>
        <v>1911.7153915102701</v>
      </c>
      <c r="ES72" s="338">
        <f>'(5) Middle (M) details'!ER182</f>
        <v>1532.0831229873029</v>
      </c>
      <c r="ET72" s="338">
        <f>'(5) Middle (M) details'!ES182</f>
        <v>1844.5358227940246</v>
      </c>
      <c r="EU72" s="338">
        <f>'(5) Middle (M) details'!ET182</f>
        <v>1826.1418886035301</v>
      </c>
      <c r="EV72" s="338">
        <f>'(5) Middle (M) details'!EU182</f>
        <v>1729.4890835218418</v>
      </c>
      <c r="EW72" s="338">
        <f>'(5) Middle (M) details'!EV182</f>
        <v>1934.4519710759853</v>
      </c>
      <c r="EX72" s="338">
        <f>'(5) Middle (M) details'!EW182</f>
        <v>1662.2838161475852</v>
      </c>
      <c r="EY72" s="338">
        <f>'(5) Middle (M) details'!EX182</f>
        <v>1473.1533290708269</v>
      </c>
      <c r="EZ72" s="338">
        <f>'(5) Middle (M) details'!EY182</f>
        <v>2059.0224812676547</v>
      </c>
      <c r="FA72" s="338">
        <f>'(5) Middle (M) details'!EZ182</f>
        <v>1850.0443321978216</v>
      </c>
      <c r="FB72" s="338">
        <f>'(5) Middle (M) details'!FA182</f>
        <v>2591.5981229911722</v>
      </c>
      <c r="FC72" s="338">
        <f>'(5) Middle (M) details'!FB182</f>
        <v>2753.3294763913759</v>
      </c>
      <c r="FD72" s="338">
        <f>'(5) Middle (M) details'!FC182</f>
        <v>3644.7298141358369</v>
      </c>
      <c r="FE72" s="338">
        <f>'(5) Middle (M) details'!FD182</f>
        <v>2743.6374277595596</v>
      </c>
      <c r="FF72" s="356">
        <f>'(5) Middle (M) details'!FE182</f>
        <v>2600.9687059930643</v>
      </c>
    </row>
    <row r="73" spans="1:162">
      <c r="DG73" s="313"/>
    </row>
    <row r="74" spans="1:162">
      <c r="A74" s="257"/>
      <c r="B74" s="106" t="s">
        <v>343</v>
      </c>
      <c r="DG74" s="313"/>
    </row>
    <row r="75" spans="1:162">
      <c r="A75" s="257"/>
      <c r="B75" s="1" t="str">
        <f>'(5) Middle (M) details'!A227</f>
        <v>Estim. full income</v>
      </c>
      <c r="C75" s="1">
        <f>'(5) Middle (M) details'!B227</f>
        <v>0</v>
      </c>
      <c r="D75" s="1" t="str">
        <f>'(5) Middle (M) details'!C227</f>
        <v>Agric</v>
      </c>
      <c r="E75" s="1">
        <f>'(5) Middle (M) details'!D227</f>
        <v>1</v>
      </c>
      <c r="F75" s="1">
        <f>'(5) Middle (M) details'!E227</f>
        <v>4</v>
      </c>
      <c r="G75" s="257" t="str">
        <f>'(5) Middle (M) details'!F227</f>
        <v>Meshchanye</v>
      </c>
      <c r="H75" s="323">
        <f>'(5) Middle (M) details'!G227</f>
        <v>0</v>
      </c>
      <c r="I75" s="323">
        <f>'(5) Middle (M) details'!H227</f>
        <v>0</v>
      </c>
      <c r="J75" s="323">
        <f>'(5) Middle (M) details'!I227</f>
        <v>0</v>
      </c>
      <c r="K75" s="323">
        <f>'(5) Middle (M) details'!J227</f>
        <v>0</v>
      </c>
      <c r="L75" s="323">
        <f>'(5) Middle (M) details'!K227</f>
        <v>0</v>
      </c>
      <c r="M75" s="323">
        <f>'(5) Middle (M) details'!L227</f>
        <v>0</v>
      </c>
      <c r="N75" s="323">
        <f>'(5) Middle (M) details'!M227</f>
        <v>0</v>
      </c>
      <c r="O75" s="323">
        <f>'(5) Middle (M) details'!N227</f>
        <v>0</v>
      </c>
      <c r="P75" s="323">
        <f>'(5) Middle (M) details'!O227</f>
        <v>0</v>
      </c>
      <c r="Q75" s="323">
        <f>'(5) Middle (M) details'!P227</f>
        <v>0</v>
      </c>
      <c r="R75" s="323">
        <f>'(5) Middle (M) details'!Q227</f>
        <v>0</v>
      </c>
      <c r="S75" s="323">
        <f>'(5) Middle (M) details'!R227</f>
        <v>0</v>
      </c>
      <c r="T75" s="323">
        <f>'(5) Middle (M) details'!S227</f>
        <v>0</v>
      </c>
      <c r="U75" s="323">
        <f>'(5) Middle (M) details'!T227</f>
        <v>0</v>
      </c>
      <c r="V75" s="323">
        <f>'(5) Middle (M) details'!U227</f>
        <v>0</v>
      </c>
      <c r="W75" s="323">
        <f>'(5) Middle (M) details'!V227</f>
        <v>0</v>
      </c>
      <c r="X75" s="323">
        <f>'(5) Middle (M) details'!W227</f>
        <v>0</v>
      </c>
      <c r="Y75" s="323">
        <f>'(5) Middle (M) details'!X227</f>
        <v>0</v>
      </c>
      <c r="Z75" s="323">
        <f>'(5) Middle (M) details'!Y227</f>
        <v>0</v>
      </c>
      <c r="AA75" s="323">
        <f>'(5) Middle (M) details'!Z227</f>
        <v>0</v>
      </c>
      <c r="AB75" s="323">
        <f>'(5) Middle (M) details'!AA227</f>
        <v>0</v>
      </c>
      <c r="AC75" s="323">
        <f>'(5) Middle (M) details'!AB227</f>
        <v>0</v>
      </c>
      <c r="AD75" s="323">
        <f>'(5) Middle (M) details'!AC227</f>
        <v>0</v>
      </c>
      <c r="AE75" s="323">
        <f>'(5) Middle (M) details'!AD227</f>
        <v>0</v>
      </c>
      <c r="AF75" s="323">
        <f>'(5) Middle (M) details'!AE227</f>
        <v>0</v>
      </c>
      <c r="AG75" s="323">
        <f>'(5) Middle (M) details'!AF227</f>
        <v>0</v>
      </c>
      <c r="AH75" s="323">
        <f>'(5) Middle (M) details'!AG227</f>
        <v>0</v>
      </c>
      <c r="AI75" s="323">
        <f>'(5) Middle (M) details'!AH227</f>
        <v>0</v>
      </c>
      <c r="AJ75" s="323">
        <f>'(5) Middle (M) details'!AI227</f>
        <v>0</v>
      </c>
      <c r="AK75" s="323">
        <f>'(5) Middle (M) details'!AJ227</f>
        <v>0</v>
      </c>
      <c r="AL75" s="323">
        <f>'(5) Middle (M) details'!AK227</f>
        <v>0</v>
      </c>
      <c r="AM75" s="323">
        <f>'(5) Middle (M) details'!AL227</f>
        <v>0</v>
      </c>
      <c r="AN75" s="323">
        <f>'(5) Middle (M) details'!AM227</f>
        <v>0</v>
      </c>
      <c r="AO75" s="323">
        <f>'(5) Middle (M) details'!AN227</f>
        <v>0</v>
      </c>
      <c r="AP75" s="323">
        <f>'(5) Middle (M) details'!AO227</f>
        <v>0</v>
      </c>
      <c r="AQ75" s="323">
        <f>'(5) Middle (M) details'!AP227</f>
        <v>0</v>
      </c>
      <c r="AR75" s="323">
        <f>'(5) Middle (M) details'!AQ227</f>
        <v>0</v>
      </c>
      <c r="AS75" s="323">
        <f>'(5) Middle (M) details'!AR227</f>
        <v>0</v>
      </c>
      <c r="AT75" s="323">
        <f>'(5) Middle (M) details'!AS227</f>
        <v>0</v>
      </c>
      <c r="AU75" s="323">
        <f>'(5) Middle (M) details'!AT227</f>
        <v>4180.4894413354341</v>
      </c>
      <c r="AV75" s="323">
        <f>'(5) Middle (M) details'!AU227</f>
        <v>0</v>
      </c>
      <c r="AW75" s="323">
        <f>'(5) Middle (M) details'!AV227</f>
        <v>0</v>
      </c>
      <c r="AX75" s="323">
        <f>'(5) Middle (M) details'!AW227</f>
        <v>0</v>
      </c>
      <c r="AY75" s="323">
        <f>'(5) Middle (M) details'!AX227</f>
        <v>0</v>
      </c>
      <c r="AZ75" s="323">
        <f>'(5) Middle (M) details'!AY227</f>
        <v>0</v>
      </c>
      <c r="BA75" s="323">
        <f>'(5) Middle (M) details'!AZ227</f>
        <v>3847.8775279033835</v>
      </c>
      <c r="BB75" s="323">
        <f>'(5) Middle (M) details'!BA227</f>
        <v>0</v>
      </c>
      <c r="BC75" s="323">
        <f>'(5) Middle (M) details'!BB227</f>
        <v>0</v>
      </c>
      <c r="BD75" s="323">
        <f>'(5) Middle (M) details'!BC227</f>
        <v>0</v>
      </c>
      <c r="BE75" s="323">
        <f>'(5) Middle (M) details'!BD227</f>
        <v>2842.7267331911717</v>
      </c>
      <c r="BF75" s="324">
        <f>'(5) Middle (M) details'!BE227</f>
        <v>10871.093702429989</v>
      </c>
      <c r="BH75" s="323">
        <f>'(5) Middle (M) details'!BG227</f>
        <v>0</v>
      </c>
      <c r="BI75" s="323">
        <f>'(5) Middle (M) details'!BH227</f>
        <v>0</v>
      </c>
      <c r="BJ75" s="323">
        <f>'(5) Middle (M) details'!BI227</f>
        <v>0</v>
      </c>
      <c r="BK75" s="323">
        <f>'(5) Middle (M) details'!BJ227</f>
        <v>0</v>
      </c>
      <c r="BL75" s="323">
        <f>'(5) Middle (M) details'!BK227</f>
        <v>0</v>
      </c>
      <c r="BM75" s="323">
        <f>'(5) Middle (M) details'!BL227</f>
        <v>0</v>
      </c>
      <c r="BN75" s="323">
        <f>'(5) Middle (M) details'!BM227</f>
        <v>0</v>
      </c>
      <c r="BO75" s="323">
        <f>'(5) Middle (M) details'!BN227</f>
        <v>0</v>
      </c>
      <c r="BP75" s="323">
        <f>'(5) Middle (M) details'!BO227</f>
        <v>0</v>
      </c>
      <c r="BQ75" s="323">
        <f>'(5) Middle (M) details'!BP227</f>
        <v>0</v>
      </c>
      <c r="BR75" s="323">
        <f>'(5) Middle (M) details'!BQ227</f>
        <v>0</v>
      </c>
      <c r="BS75" s="323">
        <f>'(5) Middle (M) details'!BR227</f>
        <v>0</v>
      </c>
      <c r="BT75" s="323">
        <f>'(5) Middle (M) details'!BS227</f>
        <v>0</v>
      </c>
      <c r="BU75" s="323">
        <f>'(5) Middle (M) details'!BT227</f>
        <v>0</v>
      </c>
      <c r="BV75" s="323">
        <f>'(5) Middle (M) details'!BU227</f>
        <v>0</v>
      </c>
      <c r="BW75" s="323">
        <f>'(5) Middle (M) details'!BV227</f>
        <v>0</v>
      </c>
      <c r="BX75" s="323">
        <f>'(5) Middle (M) details'!BW227</f>
        <v>0</v>
      </c>
      <c r="BY75" s="323">
        <f>'(5) Middle (M) details'!BX227</f>
        <v>0</v>
      </c>
      <c r="BZ75" s="323">
        <f>'(5) Middle (M) details'!BY227</f>
        <v>0</v>
      </c>
      <c r="CA75" s="323">
        <f>'(5) Middle (M) details'!BZ227</f>
        <v>0</v>
      </c>
      <c r="CB75" s="323">
        <f>'(5) Middle (M) details'!CA227</f>
        <v>0</v>
      </c>
      <c r="CC75" s="323">
        <f>'(5) Middle (M) details'!CB227</f>
        <v>0</v>
      </c>
      <c r="CD75" s="323">
        <f>'(5) Middle (M) details'!CC227</f>
        <v>0</v>
      </c>
      <c r="CE75" s="323">
        <f>'(5) Middle (M) details'!CD227</f>
        <v>0</v>
      </c>
      <c r="CF75" s="323">
        <f>'(5) Middle (M) details'!CE227</f>
        <v>0</v>
      </c>
      <c r="CG75" s="323">
        <f>'(5) Middle (M) details'!CF227</f>
        <v>0</v>
      </c>
      <c r="CH75" s="323">
        <f>'(5) Middle (M) details'!CG227</f>
        <v>0</v>
      </c>
      <c r="CI75" s="323">
        <f>'(5) Middle (M) details'!CH227</f>
        <v>0</v>
      </c>
      <c r="CJ75" s="323">
        <f>'(5) Middle (M) details'!CI227</f>
        <v>0</v>
      </c>
      <c r="CK75" s="323">
        <f>'(5) Middle (M) details'!CJ227</f>
        <v>0</v>
      </c>
      <c r="CL75" s="323">
        <f>'(5) Middle (M) details'!CK227</f>
        <v>0</v>
      </c>
      <c r="CM75" s="323">
        <f>'(5) Middle (M) details'!CL227</f>
        <v>0</v>
      </c>
      <c r="CN75" s="323">
        <f>'(5) Middle (M) details'!CM227</f>
        <v>0</v>
      </c>
      <c r="CO75" s="323">
        <f>'(5) Middle (M) details'!CN227</f>
        <v>0</v>
      </c>
      <c r="CP75" s="323">
        <f>'(5) Middle (M) details'!CO227</f>
        <v>0</v>
      </c>
      <c r="CQ75" s="323">
        <f>'(5) Middle (M) details'!CP227</f>
        <v>0</v>
      </c>
      <c r="CR75" s="323">
        <f>'(5) Middle (M) details'!CQ227</f>
        <v>0</v>
      </c>
      <c r="CS75" s="323">
        <f>'(5) Middle (M) details'!CR227</f>
        <v>0</v>
      </c>
      <c r="CT75" s="323">
        <f>'(5) Middle (M) details'!CS227</f>
        <v>0</v>
      </c>
      <c r="CU75" s="323">
        <f>'(5) Middle (M) details'!CT227</f>
        <v>3160743.0051353378</v>
      </c>
      <c r="CV75" s="323">
        <f>'(5) Middle (M) details'!CU227</f>
        <v>0</v>
      </c>
      <c r="CW75" s="323">
        <f>'(5) Middle (M) details'!CV227</f>
        <v>0</v>
      </c>
      <c r="CX75" s="323">
        <f>'(5) Middle (M) details'!CW227</f>
        <v>0</v>
      </c>
      <c r="CY75" s="323">
        <f>'(5) Middle (M) details'!CX227</f>
        <v>0</v>
      </c>
      <c r="CZ75" s="323">
        <f>'(5) Middle (M) details'!CY227</f>
        <v>0</v>
      </c>
      <c r="DA75" s="323">
        <f>'(5) Middle (M) details'!CZ227</f>
        <v>2940432.3570159702</v>
      </c>
      <c r="DB75" s="323">
        <f>'(5) Middle (M) details'!DA227</f>
        <v>0</v>
      </c>
      <c r="DC75" s="323">
        <f>'(5) Middle (M) details'!DB227</f>
        <v>0</v>
      </c>
      <c r="DD75" s="323">
        <f>'(5) Middle (M) details'!DC227</f>
        <v>0</v>
      </c>
      <c r="DE75" s="323">
        <f>'(5) Middle (M) details'!DD227</f>
        <v>2077242.5583278509</v>
      </c>
      <c r="DF75" s="324">
        <f>'(5) Middle (M) details'!DE227</f>
        <v>8178417.9204791589</v>
      </c>
      <c r="DG75" s="313"/>
      <c r="DH75" s="337">
        <f>'(5) Middle (M) details'!DG227</f>
        <v>0</v>
      </c>
      <c r="DI75" s="337">
        <f>'(5) Middle (M) details'!DH227</f>
        <v>0</v>
      </c>
      <c r="DJ75" s="337">
        <f>'(5) Middle (M) details'!DI227</f>
        <v>0</v>
      </c>
      <c r="DK75" s="337">
        <f>'(5) Middle (M) details'!DJ227</f>
        <v>0</v>
      </c>
      <c r="DL75" s="337">
        <f>'(5) Middle (M) details'!DK227</f>
        <v>0</v>
      </c>
      <c r="DM75" s="337">
        <f>'(5) Middle (M) details'!DL227</f>
        <v>0</v>
      </c>
      <c r="DN75" s="337">
        <f>'(5) Middle (M) details'!DM227</f>
        <v>0</v>
      </c>
      <c r="DO75" s="337">
        <f>'(5) Middle (M) details'!DN227</f>
        <v>0</v>
      </c>
      <c r="DP75" s="337">
        <f>'(5) Middle (M) details'!DO227</f>
        <v>0</v>
      </c>
      <c r="DQ75" s="337">
        <f>'(5) Middle (M) details'!DP227</f>
        <v>0</v>
      </c>
      <c r="DR75" s="337">
        <f>'(5) Middle (M) details'!DQ227</f>
        <v>0</v>
      </c>
      <c r="DS75" s="337">
        <f>'(5) Middle (M) details'!DR227</f>
        <v>0</v>
      </c>
      <c r="DT75" s="337">
        <f>'(5) Middle (M) details'!DS227</f>
        <v>0</v>
      </c>
      <c r="DU75" s="337">
        <f>'(5) Middle (M) details'!DT227</f>
        <v>0</v>
      </c>
      <c r="DV75" s="337">
        <f>'(5) Middle (M) details'!DU227</f>
        <v>0</v>
      </c>
      <c r="DW75" s="337">
        <f>'(5) Middle (M) details'!DV227</f>
        <v>0</v>
      </c>
      <c r="DX75" s="337">
        <f>'(5) Middle (M) details'!DW227</f>
        <v>0</v>
      </c>
      <c r="DY75" s="337">
        <f>'(5) Middle (M) details'!DX227</f>
        <v>0</v>
      </c>
      <c r="DZ75" s="337">
        <f>'(5) Middle (M) details'!DY227</f>
        <v>0</v>
      </c>
      <c r="EA75" s="337">
        <f>'(5) Middle (M) details'!DZ227</f>
        <v>0</v>
      </c>
      <c r="EB75" s="337">
        <f>'(5) Middle (M) details'!EA227</f>
        <v>0</v>
      </c>
      <c r="EC75" s="337">
        <f>'(5) Middle (M) details'!EB227</f>
        <v>0</v>
      </c>
      <c r="ED75" s="337">
        <f>'(5) Middle (M) details'!EC227</f>
        <v>0</v>
      </c>
      <c r="EE75" s="337">
        <f>'(5) Middle (M) details'!ED227</f>
        <v>0</v>
      </c>
      <c r="EF75" s="337">
        <f>'(5) Middle (M) details'!EE227</f>
        <v>0</v>
      </c>
      <c r="EG75" s="337">
        <f>'(5) Middle (M) details'!EF227</f>
        <v>0</v>
      </c>
      <c r="EH75" s="337">
        <f>'(5) Middle (M) details'!EG227</f>
        <v>0</v>
      </c>
      <c r="EI75" s="337">
        <f>'(5) Middle (M) details'!EH227</f>
        <v>0</v>
      </c>
      <c r="EJ75" s="337">
        <f>'(5) Middle (M) details'!EI227</f>
        <v>0</v>
      </c>
      <c r="EK75" s="337">
        <f>'(5) Middle (M) details'!EJ227</f>
        <v>0</v>
      </c>
      <c r="EL75" s="337">
        <f>'(5) Middle (M) details'!EK227</f>
        <v>0</v>
      </c>
      <c r="EM75" s="337">
        <f>'(5) Middle (M) details'!EL227</f>
        <v>0</v>
      </c>
      <c r="EN75" s="337">
        <f>'(5) Middle (M) details'!EM227</f>
        <v>0</v>
      </c>
      <c r="EO75" s="337">
        <f>'(5) Middle (M) details'!EN227</f>
        <v>0</v>
      </c>
      <c r="EP75" s="337">
        <f>'(5) Middle (M) details'!EO227</f>
        <v>0</v>
      </c>
      <c r="EQ75" s="337">
        <f>'(5) Middle (M) details'!EP227</f>
        <v>0</v>
      </c>
      <c r="ER75" s="337">
        <f>'(5) Middle (M) details'!EQ227</f>
        <v>0</v>
      </c>
      <c r="ES75" s="337">
        <f>'(5) Middle (M) details'!ER227</f>
        <v>0</v>
      </c>
      <c r="ET75" s="337">
        <f>'(5) Middle (M) details'!ES227</f>
        <v>0</v>
      </c>
      <c r="EU75" s="337">
        <f>'(5) Middle (M) details'!ET227</f>
        <v>756.0700844936606</v>
      </c>
      <c r="EV75" s="337">
        <f>'(5) Middle (M) details'!EU227</f>
        <v>0</v>
      </c>
      <c r="EW75" s="337">
        <f>'(5) Middle (M) details'!EV227</f>
        <v>0</v>
      </c>
      <c r="EX75" s="337">
        <f>'(5) Middle (M) details'!EW227</f>
        <v>0</v>
      </c>
      <c r="EY75" s="337">
        <f>'(5) Middle (M) details'!EX227</f>
        <v>0</v>
      </c>
      <c r="EZ75" s="337">
        <f>'(5) Middle (M) details'!EY227</f>
        <v>0</v>
      </c>
      <c r="FA75" s="337">
        <f>'(5) Middle (M) details'!EZ227</f>
        <v>764.16994451955475</v>
      </c>
      <c r="FB75" s="337">
        <f>'(5) Middle (M) details'!FA227</f>
        <v>0</v>
      </c>
      <c r="FC75" s="337">
        <f>'(5) Middle (M) details'!FB227</f>
        <v>0</v>
      </c>
      <c r="FD75" s="337">
        <f>'(5) Middle (M) details'!FC227</f>
        <v>0</v>
      </c>
      <c r="FE75" s="337">
        <f>'(5) Middle (M) details'!FD227</f>
        <v>730.72185731900868</v>
      </c>
      <c r="FF75" s="338">
        <f>'(5) Middle (M) details'!FE227</f>
        <v>752.30865857140543</v>
      </c>
    </row>
    <row r="76" spans="1:162">
      <c r="A76" s="257"/>
      <c r="B76" s="1" t="str">
        <f>'(5) Middle (M) details'!A228</f>
        <v>Estim. full income</v>
      </c>
      <c r="C76" s="1">
        <f>'(5) Middle (M) details'!B228</f>
        <v>0</v>
      </c>
      <c r="D76" s="1" t="str">
        <f>'(5) Middle (M) details'!C228</f>
        <v>Servants</v>
      </c>
      <c r="E76" s="1">
        <f>'(5) Middle (M) details'!D228</f>
        <v>2</v>
      </c>
      <c r="F76" s="1">
        <f>'(5) Middle (M) details'!E228</f>
        <v>4</v>
      </c>
      <c r="G76" s="257" t="str">
        <f>'(5) Middle (M) details'!F228</f>
        <v>Meshchanye</v>
      </c>
      <c r="H76" s="323">
        <f>'(5) Middle (M) details'!G228</f>
        <v>0</v>
      </c>
      <c r="I76" s="323">
        <f>'(5) Middle (M) details'!H228</f>
        <v>0</v>
      </c>
      <c r="J76" s="323">
        <f>'(5) Middle (M) details'!I228</f>
        <v>0</v>
      </c>
      <c r="K76" s="323">
        <f>'(5) Middle (M) details'!J228</f>
        <v>0</v>
      </c>
      <c r="L76" s="323">
        <f>'(5) Middle (M) details'!K228</f>
        <v>0</v>
      </c>
      <c r="M76" s="323">
        <f>'(5) Middle (M) details'!L228</f>
        <v>0</v>
      </c>
      <c r="N76" s="323">
        <f>'(5) Middle (M) details'!M228</f>
        <v>0</v>
      </c>
      <c r="O76" s="323">
        <f>'(5) Middle (M) details'!N228</f>
        <v>0</v>
      </c>
      <c r="P76" s="323">
        <f>'(5) Middle (M) details'!O228</f>
        <v>791.12843210834035</v>
      </c>
      <c r="Q76" s="323">
        <f>'(5) Middle (M) details'!P228</f>
        <v>0</v>
      </c>
      <c r="R76" s="323">
        <f>'(5) Middle (M) details'!Q228</f>
        <v>0</v>
      </c>
      <c r="S76" s="323">
        <f>'(5) Middle (M) details'!R228</f>
        <v>0</v>
      </c>
      <c r="T76" s="323">
        <f>'(5) Middle (M) details'!S228</f>
        <v>0</v>
      </c>
      <c r="U76" s="323">
        <f>'(5) Middle (M) details'!T228</f>
        <v>0</v>
      </c>
      <c r="V76" s="323">
        <f>'(5) Middle (M) details'!U228</f>
        <v>0</v>
      </c>
      <c r="W76" s="323">
        <f>'(5) Middle (M) details'!V228</f>
        <v>0</v>
      </c>
      <c r="X76" s="323">
        <f>'(5) Middle (M) details'!W228</f>
        <v>0</v>
      </c>
      <c r="Y76" s="323">
        <f>'(5) Middle (M) details'!X228</f>
        <v>0</v>
      </c>
      <c r="Z76" s="323">
        <f>'(5) Middle (M) details'!Y228</f>
        <v>0</v>
      </c>
      <c r="AA76" s="323">
        <f>'(5) Middle (M) details'!Z228</f>
        <v>0</v>
      </c>
      <c r="AB76" s="323">
        <f>'(5) Middle (M) details'!AA228</f>
        <v>0</v>
      </c>
      <c r="AC76" s="323">
        <f>'(5) Middle (M) details'!AB228</f>
        <v>0</v>
      </c>
      <c r="AD76" s="323">
        <f>'(5) Middle (M) details'!AC228</f>
        <v>0</v>
      </c>
      <c r="AE76" s="323">
        <f>'(5) Middle (M) details'!AD228</f>
        <v>0</v>
      </c>
      <c r="AF76" s="323">
        <f>'(5) Middle (M) details'!AE228</f>
        <v>0</v>
      </c>
      <c r="AG76" s="323">
        <f>'(5) Middle (M) details'!AF228</f>
        <v>0</v>
      </c>
      <c r="AH76" s="323">
        <f>'(5) Middle (M) details'!AG228</f>
        <v>0</v>
      </c>
      <c r="AI76" s="323">
        <f>'(5) Middle (M) details'!AH228</f>
        <v>0</v>
      </c>
      <c r="AJ76" s="323">
        <f>'(5) Middle (M) details'!AI228</f>
        <v>0</v>
      </c>
      <c r="AK76" s="323">
        <f>'(5) Middle (M) details'!AJ228</f>
        <v>0</v>
      </c>
      <c r="AL76" s="323">
        <f>'(5) Middle (M) details'!AK228</f>
        <v>0</v>
      </c>
      <c r="AM76" s="323">
        <f>'(5) Middle (M) details'!AL228</f>
        <v>0</v>
      </c>
      <c r="AN76" s="323">
        <f>'(5) Middle (M) details'!AM228</f>
        <v>0</v>
      </c>
      <c r="AO76" s="323">
        <f>'(5) Middle (M) details'!AN228</f>
        <v>0</v>
      </c>
      <c r="AP76" s="323">
        <f>'(5) Middle (M) details'!AO228</f>
        <v>0</v>
      </c>
      <c r="AQ76" s="323">
        <f>'(5) Middle (M) details'!AP228</f>
        <v>1733.9343479438567</v>
      </c>
      <c r="AR76" s="323">
        <f>'(5) Middle (M) details'!AQ228</f>
        <v>0</v>
      </c>
      <c r="AS76" s="323">
        <f>'(5) Middle (M) details'!AR228</f>
        <v>630.46705852785601</v>
      </c>
      <c r="AT76" s="323">
        <f>'(5) Middle (M) details'!AS228</f>
        <v>0</v>
      </c>
      <c r="AU76" s="323">
        <f>'(5) Middle (M) details'!AT228</f>
        <v>10596.206475769019</v>
      </c>
      <c r="AV76" s="323">
        <f>'(5) Middle (M) details'!AU228</f>
        <v>2538.3946502231352</v>
      </c>
      <c r="AW76" s="323">
        <f>'(5) Middle (M) details'!AV228</f>
        <v>14361.02865846615</v>
      </c>
      <c r="AX76" s="323">
        <f>'(5) Middle (M) details'!AW228</f>
        <v>0</v>
      </c>
      <c r="AY76" s="323">
        <f>'(5) Middle (M) details'!AX228</f>
        <v>2466.3662119245791</v>
      </c>
      <c r="AZ76" s="323">
        <f>'(5) Middle (M) details'!AY228</f>
        <v>0</v>
      </c>
      <c r="BA76" s="323">
        <f>'(5) Middle (M) details'!AZ228</f>
        <v>19385.208920394554</v>
      </c>
      <c r="BB76" s="323">
        <f>'(5) Middle (M) details'!BA228</f>
        <v>0</v>
      </c>
      <c r="BC76" s="323">
        <f>'(5) Middle (M) details'!BB228</f>
        <v>0</v>
      </c>
      <c r="BD76" s="323">
        <f>'(5) Middle (M) details'!BC228</f>
        <v>0</v>
      </c>
      <c r="BE76" s="323">
        <f>'(5) Middle (M) details'!BD228</f>
        <v>10926.93504165272</v>
      </c>
      <c r="BF76" s="324">
        <f>'(5) Middle (M) details'!BE228</f>
        <v>63429.66979701021</v>
      </c>
      <c r="BH76" s="323">
        <f>'(5) Middle (M) details'!BG228</f>
        <v>0</v>
      </c>
      <c r="BI76" s="323">
        <f>'(5) Middle (M) details'!BH228</f>
        <v>0</v>
      </c>
      <c r="BJ76" s="323">
        <f>'(5) Middle (M) details'!BI228</f>
        <v>0</v>
      </c>
      <c r="BK76" s="323">
        <f>'(5) Middle (M) details'!BJ228</f>
        <v>0</v>
      </c>
      <c r="BL76" s="323">
        <f>'(5) Middle (M) details'!BK228</f>
        <v>0</v>
      </c>
      <c r="BM76" s="323">
        <f>'(5) Middle (M) details'!BL228</f>
        <v>0</v>
      </c>
      <c r="BN76" s="323">
        <f>'(5) Middle (M) details'!BM228</f>
        <v>0</v>
      </c>
      <c r="BO76" s="323">
        <f>'(5) Middle (M) details'!BN228</f>
        <v>0</v>
      </c>
      <c r="BP76" s="323">
        <f>'(5) Middle (M) details'!BO228</f>
        <v>509584.54980386409</v>
      </c>
      <c r="BQ76" s="323">
        <f>'(5) Middle (M) details'!BP228</f>
        <v>0</v>
      </c>
      <c r="BR76" s="323">
        <f>'(5) Middle (M) details'!BQ228</f>
        <v>0</v>
      </c>
      <c r="BS76" s="323">
        <f>'(5) Middle (M) details'!BR228</f>
        <v>0</v>
      </c>
      <c r="BT76" s="323">
        <f>'(5) Middle (M) details'!BS228</f>
        <v>0</v>
      </c>
      <c r="BU76" s="323">
        <f>'(5) Middle (M) details'!BT228</f>
        <v>0</v>
      </c>
      <c r="BV76" s="323">
        <f>'(5) Middle (M) details'!BU228</f>
        <v>0</v>
      </c>
      <c r="BW76" s="323">
        <f>'(5) Middle (M) details'!BV228</f>
        <v>0</v>
      </c>
      <c r="BX76" s="323">
        <f>'(5) Middle (M) details'!BW228</f>
        <v>0</v>
      </c>
      <c r="BY76" s="323">
        <f>'(5) Middle (M) details'!BX228</f>
        <v>0</v>
      </c>
      <c r="BZ76" s="323">
        <f>'(5) Middle (M) details'!BY228</f>
        <v>0</v>
      </c>
      <c r="CA76" s="323">
        <f>'(5) Middle (M) details'!BZ228</f>
        <v>0</v>
      </c>
      <c r="CB76" s="323">
        <f>'(5) Middle (M) details'!CA228</f>
        <v>0</v>
      </c>
      <c r="CC76" s="323">
        <f>'(5) Middle (M) details'!CB228</f>
        <v>0</v>
      </c>
      <c r="CD76" s="323">
        <f>'(5) Middle (M) details'!CC228</f>
        <v>0</v>
      </c>
      <c r="CE76" s="323">
        <f>'(5) Middle (M) details'!CD228</f>
        <v>0</v>
      </c>
      <c r="CF76" s="323">
        <f>'(5) Middle (M) details'!CE228</f>
        <v>0</v>
      </c>
      <c r="CG76" s="323">
        <f>'(5) Middle (M) details'!CF228</f>
        <v>0</v>
      </c>
      <c r="CH76" s="323">
        <f>'(5) Middle (M) details'!CG228</f>
        <v>0</v>
      </c>
      <c r="CI76" s="323">
        <f>'(5) Middle (M) details'!CH228</f>
        <v>0</v>
      </c>
      <c r="CJ76" s="323">
        <f>'(5) Middle (M) details'!CI228</f>
        <v>0</v>
      </c>
      <c r="CK76" s="323">
        <f>'(5) Middle (M) details'!CJ228</f>
        <v>0</v>
      </c>
      <c r="CL76" s="323">
        <f>'(5) Middle (M) details'!CK228</f>
        <v>0</v>
      </c>
      <c r="CM76" s="323">
        <f>'(5) Middle (M) details'!CL228</f>
        <v>0</v>
      </c>
      <c r="CN76" s="323">
        <f>'(5) Middle (M) details'!CM228</f>
        <v>0</v>
      </c>
      <c r="CO76" s="323">
        <f>'(5) Middle (M) details'!CN228</f>
        <v>0</v>
      </c>
      <c r="CP76" s="323">
        <f>'(5) Middle (M) details'!CO228</f>
        <v>0</v>
      </c>
      <c r="CQ76" s="323">
        <f>'(5) Middle (M) details'!CP228</f>
        <v>897680.03248691827</v>
      </c>
      <c r="CR76" s="323">
        <f>'(5) Middle (M) details'!CQ228</f>
        <v>0</v>
      </c>
      <c r="CS76" s="323">
        <f>'(5) Middle (M) details'!CR228</f>
        <v>434835.83713409264</v>
      </c>
      <c r="CT76" s="323">
        <f>'(5) Middle (M) details'!CS228</f>
        <v>0</v>
      </c>
      <c r="CU76" s="323">
        <f>'(5) Middle (M) details'!CT228</f>
        <v>4110525.4935126477</v>
      </c>
      <c r="CV76" s="323">
        <f>'(5) Middle (M) details'!CU228</f>
        <v>1586142.7786525765</v>
      </c>
      <c r="CW76" s="323">
        <f>'(5) Middle (M) details'!CV228</f>
        <v>6659567.3395127337</v>
      </c>
      <c r="CX76" s="323">
        <f>'(5) Middle (M) details'!CW228</f>
        <v>0</v>
      </c>
      <c r="CY76" s="323">
        <f>'(5) Middle (M) details'!CX228</f>
        <v>831514.30219942832</v>
      </c>
      <c r="CZ76" s="323">
        <f>'(5) Middle (M) details'!CY228</f>
        <v>0</v>
      </c>
      <c r="DA76" s="323">
        <f>'(5) Middle (M) details'!CZ228</f>
        <v>13899553.453203255</v>
      </c>
      <c r="DB76" s="323">
        <f>'(5) Middle (M) details'!DA228</f>
        <v>0</v>
      </c>
      <c r="DC76" s="323">
        <f>'(5) Middle (M) details'!DB228</f>
        <v>0</v>
      </c>
      <c r="DD76" s="323">
        <f>'(5) Middle (M) details'!DC228</f>
        <v>0</v>
      </c>
      <c r="DE76" s="323">
        <f>'(5) Middle (M) details'!DD228</f>
        <v>8667400.9204999693</v>
      </c>
      <c r="DF76" s="324">
        <f>'(5) Middle (M) details'!DE228</f>
        <v>37596804.707005486</v>
      </c>
      <c r="DG76" s="313"/>
      <c r="DH76" s="337">
        <f>'(5) Middle (M) details'!DG228</f>
        <v>0</v>
      </c>
      <c r="DI76" s="337">
        <f>'(5) Middle (M) details'!DH228</f>
        <v>0</v>
      </c>
      <c r="DJ76" s="337">
        <f>'(5) Middle (M) details'!DI228</f>
        <v>0</v>
      </c>
      <c r="DK76" s="337">
        <f>'(5) Middle (M) details'!DJ228</f>
        <v>0</v>
      </c>
      <c r="DL76" s="337">
        <f>'(5) Middle (M) details'!DK228</f>
        <v>0</v>
      </c>
      <c r="DM76" s="337">
        <f>'(5) Middle (M) details'!DL228</f>
        <v>0</v>
      </c>
      <c r="DN76" s="337">
        <f>'(5) Middle (M) details'!DM228</f>
        <v>0</v>
      </c>
      <c r="DO76" s="337">
        <f>'(5) Middle (M) details'!DN228</f>
        <v>0</v>
      </c>
      <c r="DP76" s="337">
        <f>'(5) Middle (M) details'!DO228</f>
        <v>644.12367085054973</v>
      </c>
      <c r="DQ76" s="337">
        <f>'(5) Middle (M) details'!DP228</f>
        <v>0</v>
      </c>
      <c r="DR76" s="337">
        <f>'(5) Middle (M) details'!DQ228</f>
        <v>0</v>
      </c>
      <c r="DS76" s="337">
        <f>'(5) Middle (M) details'!DR228</f>
        <v>0</v>
      </c>
      <c r="DT76" s="337">
        <f>'(5) Middle (M) details'!DS228</f>
        <v>0</v>
      </c>
      <c r="DU76" s="337">
        <f>'(5) Middle (M) details'!DT228</f>
        <v>0</v>
      </c>
      <c r="DV76" s="337">
        <f>'(5) Middle (M) details'!DU228</f>
        <v>0</v>
      </c>
      <c r="DW76" s="337">
        <f>'(5) Middle (M) details'!DV228</f>
        <v>0</v>
      </c>
      <c r="DX76" s="337">
        <f>'(5) Middle (M) details'!DW228</f>
        <v>0</v>
      </c>
      <c r="DY76" s="337">
        <f>'(5) Middle (M) details'!DX228</f>
        <v>0</v>
      </c>
      <c r="DZ76" s="337">
        <f>'(5) Middle (M) details'!DY228</f>
        <v>0</v>
      </c>
      <c r="EA76" s="337">
        <f>'(5) Middle (M) details'!DZ228</f>
        <v>0</v>
      </c>
      <c r="EB76" s="337">
        <f>'(5) Middle (M) details'!EA228</f>
        <v>0</v>
      </c>
      <c r="EC76" s="337">
        <f>'(5) Middle (M) details'!EB228</f>
        <v>0</v>
      </c>
      <c r="ED76" s="337">
        <f>'(5) Middle (M) details'!EC228</f>
        <v>0</v>
      </c>
      <c r="EE76" s="337">
        <f>'(5) Middle (M) details'!ED228</f>
        <v>0</v>
      </c>
      <c r="EF76" s="337">
        <f>'(5) Middle (M) details'!EE228</f>
        <v>0</v>
      </c>
      <c r="EG76" s="337">
        <f>'(5) Middle (M) details'!EF228</f>
        <v>0</v>
      </c>
      <c r="EH76" s="337">
        <f>'(5) Middle (M) details'!EG228</f>
        <v>0</v>
      </c>
      <c r="EI76" s="337">
        <f>'(5) Middle (M) details'!EH228</f>
        <v>0</v>
      </c>
      <c r="EJ76" s="337">
        <f>'(5) Middle (M) details'!EI228</f>
        <v>0</v>
      </c>
      <c r="EK76" s="337">
        <f>'(5) Middle (M) details'!EJ228</f>
        <v>0</v>
      </c>
      <c r="EL76" s="337">
        <f>'(5) Middle (M) details'!EK228</f>
        <v>0</v>
      </c>
      <c r="EM76" s="337">
        <f>'(5) Middle (M) details'!EL228</f>
        <v>0</v>
      </c>
      <c r="EN76" s="337">
        <f>'(5) Middle (M) details'!EM228</f>
        <v>0</v>
      </c>
      <c r="EO76" s="337">
        <f>'(5) Middle (M) details'!EN228</f>
        <v>0</v>
      </c>
      <c r="EP76" s="337">
        <f>'(5) Middle (M) details'!EO228</f>
        <v>0</v>
      </c>
      <c r="EQ76" s="337">
        <f>'(5) Middle (M) details'!EP228</f>
        <v>517.71281510825941</v>
      </c>
      <c r="ER76" s="337">
        <f>'(5) Middle (M) details'!EQ228</f>
        <v>0</v>
      </c>
      <c r="ES76" s="337">
        <f>'(5) Middle (M) details'!ER228</f>
        <v>689.70429343197827</v>
      </c>
      <c r="ET76" s="337">
        <f>'(5) Middle (M) details'!ES228</f>
        <v>0</v>
      </c>
      <c r="EU76" s="337">
        <f>'(5) Middle (M) details'!ET228</f>
        <v>387.92425411041518</v>
      </c>
      <c r="EV76" s="337">
        <f>'(5) Middle (M) details'!EU228</f>
        <v>624.86058994536097</v>
      </c>
      <c r="EW76" s="337">
        <f>'(5) Middle (M) details'!EV228</f>
        <v>463.72495298843154</v>
      </c>
      <c r="EX76" s="337">
        <f>'(5) Middle (M) details'!EW228</f>
        <v>0</v>
      </c>
      <c r="EY76" s="337">
        <f>'(5) Middle (M) details'!EX228</f>
        <v>337.14145862814627</v>
      </c>
      <c r="EZ76" s="337">
        <f>'(5) Middle (M) details'!EY228</f>
        <v>0</v>
      </c>
      <c r="FA76" s="337">
        <f>'(5) Middle (M) details'!EZ228</f>
        <v>717.01850159478977</v>
      </c>
      <c r="FB76" s="337">
        <f>'(5) Middle (M) details'!FA228</f>
        <v>0</v>
      </c>
      <c r="FC76" s="337">
        <f>'(5) Middle (M) details'!FB228</f>
        <v>0</v>
      </c>
      <c r="FD76" s="337">
        <f>'(5) Middle (M) details'!FC228</f>
        <v>0</v>
      </c>
      <c r="FE76" s="337">
        <f>'(5) Middle (M) details'!FD228</f>
        <v>793.21428080797011</v>
      </c>
      <c r="FF76" s="338">
        <f>'(5) Middle (M) details'!FE228</f>
        <v>592.73215243472123</v>
      </c>
    </row>
    <row r="77" spans="1:162">
      <c r="A77" s="257"/>
      <c r="B77" s="1" t="str">
        <f>'(5) Middle (M) details'!A229</f>
        <v>Estim. full income</v>
      </c>
      <c r="C77" s="1">
        <f>'(5) Middle (M) details'!B229</f>
        <v>0</v>
      </c>
      <c r="D77" s="1" t="str">
        <f>'(5) Middle (M) details'!C229</f>
        <v>Clergy zan.</v>
      </c>
      <c r="E77" s="1">
        <f>'(5) Middle (M) details'!D229</f>
        <v>3</v>
      </c>
      <c r="F77" s="1">
        <f>'(5) Middle (M) details'!E229</f>
        <v>4</v>
      </c>
      <c r="G77" s="257" t="str">
        <f>'(5) Middle (M) details'!F229</f>
        <v>Meshchanye</v>
      </c>
      <c r="H77" s="323">
        <f>'(5) Middle (M) details'!G229</f>
        <v>0</v>
      </c>
      <c r="I77" s="323">
        <f>'(5) Middle (M) details'!H229</f>
        <v>0</v>
      </c>
      <c r="J77" s="323">
        <f>'(5) Middle (M) details'!I229</f>
        <v>0</v>
      </c>
      <c r="K77" s="323">
        <f>'(5) Middle (M) details'!J229</f>
        <v>0</v>
      </c>
      <c r="L77" s="323">
        <f>'(5) Middle (M) details'!K229</f>
        <v>0</v>
      </c>
      <c r="M77" s="323">
        <f>'(5) Middle (M) details'!L229</f>
        <v>0</v>
      </c>
      <c r="N77" s="323">
        <f>'(5) Middle (M) details'!M229</f>
        <v>28.598637689224404</v>
      </c>
      <c r="O77" s="323">
        <f>'(5) Middle (M) details'!N229</f>
        <v>1168.0536606070687</v>
      </c>
      <c r="P77" s="323">
        <f>'(5) Middle (M) details'!O229</f>
        <v>101.92154832078302</v>
      </c>
      <c r="Q77" s="323">
        <f>'(5) Middle (M) details'!P229</f>
        <v>85.525384392273736</v>
      </c>
      <c r="R77" s="323">
        <f>'(5) Middle (M) details'!Q229</f>
        <v>571.43102696193887</v>
      </c>
      <c r="S77" s="323">
        <f>'(5) Middle (M) details'!R229</f>
        <v>1685.7519045102963</v>
      </c>
      <c r="T77" s="323">
        <f>'(5) Middle (M) details'!S229</f>
        <v>0</v>
      </c>
      <c r="U77" s="323">
        <f>'(5) Middle (M) details'!T229</f>
        <v>141.29838215645702</v>
      </c>
      <c r="V77" s="323">
        <f>'(5) Middle (M) details'!U229</f>
        <v>69.803180208148603</v>
      </c>
      <c r="W77" s="323">
        <f>'(5) Middle (M) details'!V229</f>
        <v>0</v>
      </c>
      <c r="X77" s="323">
        <f>'(5) Middle (M) details'!W229</f>
        <v>563.75560038632784</v>
      </c>
      <c r="Y77" s="323">
        <f>'(5) Middle (M) details'!X229</f>
        <v>0</v>
      </c>
      <c r="Z77" s="323">
        <f>'(5) Middle (M) details'!Y229</f>
        <v>45.707929595996688</v>
      </c>
      <c r="AA77" s="323">
        <f>'(5) Middle (M) details'!Z229</f>
        <v>0</v>
      </c>
      <c r="AB77" s="323">
        <f>'(5) Middle (M) details'!AA229</f>
        <v>122.86799310790559</v>
      </c>
      <c r="AC77" s="323">
        <f>'(5) Middle (M) details'!AB229</f>
        <v>233.27162244990228</v>
      </c>
      <c r="AD77" s="323">
        <f>'(5) Middle (M) details'!AC229</f>
        <v>108.73370704326078</v>
      </c>
      <c r="AE77" s="323">
        <f>'(5) Middle (M) details'!AD229</f>
        <v>305.9356999603973</v>
      </c>
      <c r="AF77" s="323">
        <f>'(5) Middle (M) details'!AE229</f>
        <v>166.30787800695177</v>
      </c>
      <c r="AG77" s="323">
        <f>'(5) Middle (M) details'!AF229</f>
        <v>401.96270168276851</v>
      </c>
      <c r="AH77" s="323">
        <f>'(5) Middle (M) details'!AG229</f>
        <v>218.52345375979274</v>
      </c>
      <c r="AI77" s="323">
        <f>'(5) Middle (M) details'!AH229</f>
        <v>608.80919552574335</v>
      </c>
      <c r="AJ77" s="323">
        <f>'(5) Middle (M) details'!AI229</f>
        <v>106.85163756307111</v>
      </c>
      <c r="AK77" s="323">
        <f>'(5) Middle (M) details'!AJ229</f>
        <v>0</v>
      </c>
      <c r="AL77" s="323">
        <f>'(5) Middle (M) details'!AK229</f>
        <v>286.44038200196724</v>
      </c>
      <c r="AM77" s="323">
        <f>'(5) Middle (M) details'!AL229</f>
        <v>339.93839360766731</v>
      </c>
      <c r="AN77" s="323">
        <f>'(5) Middle (M) details'!AM229</f>
        <v>110.66799371033551</v>
      </c>
      <c r="AO77" s="323">
        <f>'(5) Middle (M) details'!AN229</f>
        <v>156.45596942144707</v>
      </c>
      <c r="AP77" s="323">
        <f>'(5) Middle (M) details'!AO229</f>
        <v>63.902060858792851</v>
      </c>
      <c r="AQ77" s="323">
        <f>'(5) Middle (M) details'!AP229</f>
        <v>758.97547917600286</v>
      </c>
      <c r="AR77" s="323">
        <f>'(5) Middle (M) details'!AQ229</f>
        <v>266.72486006618038</v>
      </c>
      <c r="AS77" s="323">
        <f>'(5) Middle (M) details'!AR229</f>
        <v>598.17301428498308</v>
      </c>
      <c r="AT77" s="323">
        <f>'(5) Middle (M) details'!AS229</f>
        <v>1370.4766156110873</v>
      </c>
      <c r="AU77" s="323">
        <f>'(5) Middle (M) details'!AT229</f>
        <v>1045.2634631207425</v>
      </c>
      <c r="AV77" s="323">
        <f>'(5) Middle (M) details'!AU229</f>
        <v>369.73636290786897</v>
      </c>
      <c r="AW77" s="323">
        <f>'(5) Middle (M) details'!AV229</f>
        <v>1218.7064999485265</v>
      </c>
      <c r="AX77" s="323">
        <f>'(5) Middle (M) details'!AW229</f>
        <v>1557.091664539741</v>
      </c>
      <c r="AY77" s="323">
        <f>'(5) Middle (M) details'!AX229</f>
        <v>1573.6449753471675</v>
      </c>
      <c r="AZ77" s="323">
        <f>'(5) Middle (M) details'!AY229</f>
        <v>0</v>
      </c>
      <c r="BA77" s="323">
        <f>'(5) Middle (M) details'!AZ229</f>
        <v>815.92165195824339</v>
      </c>
      <c r="BB77" s="323">
        <f>'(5) Middle (M) details'!BA229</f>
        <v>0</v>
      </c>
      <c r="BC77" s="323">
        <f>'(5) Middle (M) details'!BB229</f>
        <v>0</v>
      </c>
      <c r="BD77" s="323">
        <f>'(5) Middle (M) details'!BC229</f>
        <v>206.04865898822788</v>
      </c>
      <c r="BE77" s="323">
        <f>'(5) Middle (M) details'!BD229</f>
        <v>732.07764634527985</v>
      </c>
      <c r="BF77" s="324">
        <f>'(5) Middle (M) details'!BE229</f>
        <v>18205.356835822568</v>
      </c>
      <c r="BH77" s="323">
        <f>'(5) Middle (M) details'!BG229</f>
        <v>0</v>
      </c>
      <c r="BI77" s="323">
        <f>'(5) Middle (M) details'!BH229</f>
        <v>0</v>
      </c>
      <c r="BJ77" s="323">
        <f>'(5) Middle (M) details'!BI229</f>
        <v>0</v>
      </c>
      <c r="BK77" s="323">
        <f>'(5) Middle (M) details'!BJ229</f>
        <v>0</v>
      </c>
      <c r="BL77" s="323">
        <f>'(5) Middle (M) details'!BK229</f>
        <v>0</v>
      </c>
      <c r="BM77" s="323">
        <f>'(5) Middle (M) details'!BL229</f>
        <v>0</v>
      </c>
      <c r="BN77" s="323">
        <f>'(5) Middle (M) details'!BM229</f>
        <v>32207.830057499134</v>
      </c>
      <c r="BO77" s="323">
        <f>'(5) Middle (M) details'!BN229</f>
        <v>1181352.2198605898</v>
      </c>
      <c r="BP77" s="323">
        <f>'(5) Middle (M) details'!BO229</f>
        <v>167627.38452048253</v>
      </c>
      <c r="BQ77" s="323">
        <f>'(5) Middle (M) details'!BP229</f>
        <v>113543.40879481488</v>
      </c>
      <c r="BR77" s="323">
        <f>'(5) Middle (M) details'!BQ229</f>
        <v>683407.67864897591</v>
      </c>
      <c r="BS77" s="323">
        <f>'(5) Middle (M) details'!BR229</f>
        <v>2083619.0942530062</v>
      </c>
      <c r="BT77" s="323">
        <f>'(5) Middle (M) details'!BS229</f>
        <v>0</v>
      </c>
      <c r="BU77" s="323">
        <f>'(5) Middle (M) details'!BT229</f>
        <v>207172.31183605091</v>
      </c>
      <c r="BV77" s="323">
        <f>'(5) Middle (M) details'!BU229</f>
        <v>89107.139473080679</v>
      </c>
      <c r="BW77" s="323">
        <f>'(5) Middle (M) details'!BV229</f>
        <v>0</v>
      </c>
      <c r="BX77" s="323">
        <f>'(5) Middle (M) details'!BW229</f>
        <v>651431.91185123404</v>
      </c>
      <c r="BY77" s="323">
        <f>'(5) Middle (M) details'!BX229</f>
        <v>0</v>
      </c>
      <c r="BZ77" s="323">
        <f>'(5) Middle (M) details'!BY229</f>
        <v>65817.038259556153</v>
      </c>
      <c r="CA77" s="323">
        <f>'(5) Middle (M) details'!BZ229</f>
        <v>0</v>
      </c>
      <c r="CB77" s="323">
        <f>'(5) Middle (M) details'!CA229</f>
        <v>132431.8548850533</v>
      </c>
      <c r="CC77" s="323">
        <f>'(5) Middle (M) details'!CB229</f>
        <v>283260.53581945604</v>
      </c>
      <c r="CD77" s="323">
        <f>'(5) Middle (M) details'!CC229</f>
        <v>195504.97537746551</v>
      </c>
      <c r="CE77" s="323">
        <f>'(5) Middle (M) details'!CD229</f>
        <v>327916.94947026542</v>
      </c>
      <c r="CF77" s="323">
        <f>'(5) Middle (M) details'!CE229</f>
        <v>217674.39892065685</v>
      </c>
      <c r="CG77" s="323">
        <f>'(5) Middle (M) details'!CF229</f>
        <v>501944.5686057331</v>
      </c>
      <c r="CH77" s="323">
        <f>'(5) Middle (M) details'!CG229</f>
        <v>248707.34085435385</v>
      </c>
      <c r="CI77" s="323">
        <f>'(5) Middle (M) details'!CH229</f>
        <v>675801.71364269301</v>
      </c>
      <c r="CJ77" s="323">
        <f>'(5) Middle (M) details'!CI229</f>
        <v>182375.91354597753</v>
      </c>
      <c r="CK77" s="323">
        <f>'(5) Middle (M) details'!CJ229</f>
        <v>0</v>
      </c>
      <c r="CL77" s="323">
        <f>'(5) Middle (M) details'!CK229</f>
        <v>412740.4799684817</v>
      </c>
      <c r="CM77" s="323">
        <f>'(5) Middle (M) details'!CL229</f>
        <v>600856.78993024398</v>
      </c>
      <c r="CN77" s="323">
        <f>'(5) Middle (M) details'!CM229</f>
        <v>179331.14930986048</v>
      </c>
      <c r="CO77" s="323">
        <f>'(5) Middle (M) details'!CN229</f>
        <v>261204.06663198088</v>
      </c>
      <c r="CP77" s="323">
        <f>'(5) Middle (M) details'!CO229</f>
        <v>101684.53480119575</v>
      </c>
      <c r="CQ77" s="323">
        <f>'(5) Middle (M) details'!CP229</f>
        <v>1239084.6122886164</v>
      </c>
      <c r="CR77" s="323">
        <f>'(5) Middle (M) details'!CQ229</f>
        <v>377445.62200015754</v>
      </c>
      <c r="CS77" s="323">
        <f>'(5) Middle (M) details'!CR229</f>
        <v>1251076.0624442699</v>
      </c>
      <c r="CT77" s="323">
        <f>'(5) Middle (M) details'!CS229</f>
        <v>3330568.1033817288</v>
      </c>
      <c r="CU77" s="323">
        <f>'(5) Middle (M) details'!CT229</f>
        <v>1234523.1443856705</v>
      </c>
      <c r="CV77" s="323">
        <f>'(5) Middle (M) details'!CU229</f>
        <v>700703.96335918258</v>
      </c>
      <c r="CW77" s="323">
        <f>'(5) Middle (M) details'!CV229</f>
        <v>1697171.7264904722</v>
      </c>
      <c r="CX77" s="323">
        <f>'(5) Middle (M) details'!CW229</f>
        <v>1700579.2376645496</v>
      </c>
      <c r="CY77" s="323">
        <f>'(5) Middle (M) details'!CX229</f>
        <v>1523334.1357499573</v>
      </c>
      <c r="CZ77" s="323">
        <f>'(5) Middle (M) details'!CY229</f>
        <v>0</v>
      </c>
      <c r="DA77" s="323">
        <f>'(5) Middle (M) details'!CZ229</f>
        <v>1239767.1323715872</v>
      </c>
      <c r="DB77" s="323">
        <f>'(5) Middle (M) details'!DA229</f>
        <v>0</v>
      </c>
      <c r="DC77" s="323">
        <f>'(5) Middle (M) details'!DB229</f>
        <v>0</v>
      </c>
      <c r="DD77" s="323">
        <f>'(5) Middle (M) details'!DC229</f>
        <v>568878.41695511632</v>
      </c>
      <c r="DE77" s="323">
        <f>'(5) Middle (M) details'!DD229</f>
        <v>1274612.7541089528</v>
      </c>
      <c r="DF77" s="324">
        <f>'(5) Middle (M) details'!DE229</f>
        <v>25734466.200518969</v>
      </c>
      <c r="DG77" s="313"/>
      <c r="DH77" s="337">
        <f>'(5) Middle (M) details'!DG229</f>
        <v>0</v>
      </c>
      <c r="DI77" s="337">
        <f>'(5) Middle (M) details'!DH229</f>
        <v>0</v>
      </c>
      <c r="DJ77" s="337">
        <f>'(5) Middle (M) details'!DI229</f>
        <v>0</v>
      </c>
      <c r="DK77" s="337">
        <f>'(5) Middle (M) details'!DJ229</f>
        <v>0</v>
      </c>
      <c r="DL77" s="337">
        <f>'(5) Middle (M) details'!DK229</f>
        <v>0</v>
      </c>
      <c r="DM77" s="337">
        <f>'(5) Middle (M) details'!DL229</f>
        <v>0</v>
      </c>
      <c r="DN77" s="337">
        <f>'(5) Middle (M) details'!DM229</f>
        <v>1126.2015487414153</v>
      </c>
      <c r="DO77" s="337">
        <f>'(5) Middle (M) details'!DN229</f>
        <v>1011.385229721903</v>
      </c>
      <c r="DP77" s="337">
        <f>'(5) Middle (M) details'!DO229</f>
        <v>1644.6707029302588</v>
      </c>
      <c r="DQ77" s="337">
        <f>'(5) Middle (M) details'!DP229</f>
        <v>1327.5989298572772</v>
      </c>
      <c r="DR77" s="337">
        <f>'(5) Middle (M) details'!DQ229</f>
        <v>1195.9582983835692</v>
      </c>
      <c r="DS77" s="337">
        <f>'(5) Middle (M) details'!DR229</f>
        <v>1236.0176421442563</v>
      </c>
      <c r="DT77" s="337">
        <f>'(5) Middle (M) details'!DS229</f>
        <v>0</v>
      </c>
      <c r="DU77" s="337">
        <f>'(5) Middle (M) details'!DT229</f>
        <v>1466.204415607908</v>
      </c>
      <c r="DV77" s="337">
        <f>'(5) Middle (M) details'!DU229</f>
        <v>1276.5484209654762</v>
      </c>
      <c r="DW77" s="337">
        <f>'(5) Middle (M) details'!DV229</f>
        <v>0</v>
      </c>
      <c r="DX77" s="337">
        <f>'(5) Middle (M) details'!DW229</f>
        <v>1155.5218456452119</v>
      </c>
      <c r="DY77" s="337">
        <f>'(5) Middle (M) details'!DX229</f>
        <v>0</v>
      </c>
      <c r="DZ77" s="337">
        <f>'(5) Middle (M) details'!DY229</f>
        <v>1439.947922413023</v>
      </c>
      <c r="EA77" s="337" t="e">
        <f>'(5) Middle (M) details'!DZ229</f>
        <v>#DIV/0!</v>
      </c>
      <c r="EB77" s="337">
        <f>'(5) Middle (M) details'!EA229</f>
        <v>1077.8385121725598</v>
      </c>
      <c r="EC77" s="337">
        <f>'(5) Middle (M) details'!EB229</f>
        <v>1214.2948758385278</v>
      </c>
      <c r="ED77" s="337">
        <f>'(5) Middle (M) details'!EC229</f>
        <v>1798.0162793464028</v>
      </c>
      <c r="EE77" s="337">
        <f>'(5) Middle (M) details'!ED229</f>
        <v>1071.8492464681747</v>
      </c>
      <c r="EF77" s="337">
        <f>'(5) Middle (M) details'!EE229</f>
        <v>1308.8640269437983</v>
      </c>
      <c r="EG77" s="337">
        <f>'(5) Middle (M) details'!EF229</f>
        <v>1248.7341897753263</v>
      </c>
      <c r="EH77" s="337">
        <f>'(5) Middle (M) details'!EG229</f>
        <v>1138.1265332175287</v>
      </c>
      <c r="EI77" s="337">
        <f>'(5) Middle (M) details'!EH229</f>
        <v>1110.0386107984089</v>
      </c>
      <c r="EJ77" s="337">
        <f>'(5) Middle (M) details'!EI229</f>
        <v>1706.814398968166</v>
      </c>
      <c r="EK77" s="337">
        <f>'(5) Middle (M) details'!EJ229</f>
        <v>0</v>
      </c>
      <c r="EL77" s="337">
        <f>'(5) Middle (M) details'!EK229</f>
        <v>1440.9297916857513</v>
      </c>
      <c r="EM77" s="337">
        <f>'(5) Middle (M) details'!EL229</f>
        <v>1767.5461237359088</v>
      </c>
      <c r="EN77" s="337">
        <f>'(5) Middle (M) details'!EM229</f>
        <v>1620.4427612489769</v>
      </c>
      <c r="EO77" s="337">
        <f>'(5) Middle (M) details'!EN229</f>
        <v>1669.5052774136907</v>
      </c>
      <c r="EP77" s="337">
        <f>'(5) Middle (M) details'!EO229</f>
        <v>1591.2559537929844</v>
      </c>
      <c r="EQ77" s="337">
        <f>'(5) Middle (M) details'!EP229</f>
        <v>1632.5752890381304</v>
      </c>
      <c r="ER77" s="337">
        <f>'(5) Middle (M) details'!EQ229</f>
        <v>1415.1122692744309</v>
      </c>
      <c r="ES77" s="337">
        <f>'(5) Middle (M) details'!ER229</f>
        <v>2091.4953242077036</v>
      </c>
      <c r="ET77" s="337">
        <f>'(5) Middle (M) details'!ES229</f>
        <v>2430.2261457388299</v>
      </c>
      <c r="EU77" s="337">
        <f>'(5) Middle (M) details'!ET229</f>
        <v>1181.064093352956</v>
      </c>
      <c r="EV77" s="337">
        <f>'(5) Middle (M) details'!EU229</f>
        <v>1895.1448482057585</v>
      </c>
      <c r="EW77" s="337">
        <f>'(5) Middle (M) details'!EV229</f>
        <v>1392.6008653947069</v>
      </c>
      <c r="EX77" s="337">
        <f>'(5) Middle (M) details'!EW229</f>
        <v>1092.1510122958766</v>
      </c>
      <c r="EY77" s="337">
        <f>'(5) Middle (M) details'!EX229</f>
        <v>968.02910415920792</v>
      </c>
      <c r="EZ77" s="337">
        <f>'(5) Middle (M) details'!EY229</f>
        <v>0</v>
      </c>
      <c r="FA77" s="337">
        <f>'(5) Middle (M) details'!EZ229</f>
        <v>1519.4683575268512</v>
      </c>
      <c r="FB77" s="337">
        <f>'(5) Middle (M) details'!FA229</f>
        <v>0</v>
      </c>
      <c r="FC77" s="337">
        <f>'(5) Middle (M) details'!FB229</f>
        <v>0</v>
      </c>
      <c r="FD77" s="337">
        <f>'(5) Middle (M) details'!FC229</f>
        <v>2760.8935663474417</v>
      </c>
      <c r="FE77" s="337">
        <f>'(5) Middle (M) details'!FD229</f>
        <v>1741.0895694905423</v>
      </c>
      <c r="FF77" s="338">
        <f>'(5) Middle (M) details'!FE229</f>
        <v>1413.5656022891801</v>
      </c>
    </row>
    <row r="78" spans="1:162">
      <c r="A78" s="257"/>
      <c r="B78" s="1" t="str">
        <f>'(5) Middle (M) details'!A230</f>
        <v>Estim. full income</v>
      </c>
      <c r="C78" s="1" t="str">
        <f>'(5) Middle (M) details'!B230</f>
        <v>10k-up</v>
      </c>
      <c r="D78" s="1" t="str">
        <f>'(5) Middle (M) details'!C230</f>
        <v>Free professions</v>
      </c>
      <c r="E78" s="1">
        <f>'(5) Middle (M) details'!D230</f>
        <v>4</v>
      </c>
      <c r="F78" s="1">
        <f>'(5) Middle (M) details'!E230</f>
        <v>4</v>
      </c>
      <c r="G78" s="257" t="str">
        <f>'(5) Middle (M) details'!F230</f>
        <v>Meshchanye</v>
      </c>
      <c r="H78" s="323">
        <f>'(5) Middle (M) details'!G230</f>
        <v>0.34851701130775281</v>
      </c>
      <c r="I78" s="323">
        <f>'(5) Middle (M) details'!H230</f>
        <v>1.1178526915583644</v>
      </c>
      <c r="J78" s="323">
        <f>'(5) Middle (M) details'!I230</f>
        <v>1.3429840027860809</v>
      </c>
      <c r="K78" s="323">
        <f>'(5) Middle (M) details'!J230</f>
        <v>0.51961937372701317</v>
      </c>
      <c r="L78" s="323">
        <f>'(5) Middle (M) details'!K230</f>
        <v>0.69577845039022201</v>
      </c>
      <c r="M78" s="323">
        <f>'(5) Middle (M) details'!L230</f>
        <v>6.9313951907545164</v>
      </c>
      <c r="N78" s="323">
        <f>'(5) Middle (M) details'!M230</f>
        <v>1.8995170079222576</v>
      </c>
      <c r="O78" s="323">
        <f>'(5) Middle (M) details'!N230</f>
        <v>2.0867452041959771</v>
      </c>
      <c r="P78" s="323">
        <f>'(5) Middle (M) details'!O230</f>
        <v>0.61876518068101172</v>
      </c>
      <c r="Q78" s="323">
        <f>'(5) Middle (M) details'!P230</f>
        <v>2.6845555167813826</v>
      </c>
      <c r="R78" s="323">
        <f>'(5) Middle (M) details'!Q230</f>
        <v>1.898412519220863</v>
      </c>
      <c r="S78" s="323">
        <f>'(5) Middle (M) details'!R230</f>
        <v>0.97877545347890837</v>
      </c>
      <c r="T78" s="323">
        <f>'(5) Middle (M) details'!S230</f>
        <v>1.7284094530375675</v>
      </c>
      <c r="U78" s="323">
        <f>'(5) Middle (M) details'!T230</f>
        <v>0.8689717645440681</v>
      </c>
      <c r="V78" s="323">
        <f>'(5) Middle (M) details'!U230</f>
        <v>1.1251246037572527</v>
      </c>
      <c r="W78" s="323">
        <f>'(5) Middle (M) details'!V230</f>
        <v>6.3389623820754748</v>
      </c>
      <c r="X78" s="323">
        <f>'(5) Middle (M) details'!W230</f>
        <v>1.4052650976258101</v>
      </c>
      <c r="Y78" s="323">
        <f>'(5) Middle (M) details'!X230</f>
        <v>0.91446888475608057</v>
      </c>
      <c r="Z78" s="323">
        <f>'(5) Middle (M) details'!Y230</f>
        <v>1.7621387738939642</v>
      </c>
      <c r="AA78" s="323">
        <f>'(5) Middle (M) details'!Z230</f>
        <v>1.3685933318381942</v>
      </c>
      <c r="AB78" s="323">
        <f>'(5) Middle (M) details'!AA230</f>
        <v>1.7486927997086392</v>
      </c>
      <c r="AC78" s="323">
        <f>'(5) Middle (M) details'!AB230</f>
        <v>1.3170342377249573</v>
      </c>
      <c r="AD78" s="323">
        <f>'(5) Middle (M) details'!AC230</f>
        <v>1.487004832994528</v>
      </c>
      <c r="AE78" s="323">
        <f>'(5) Middle (M) details'!AD230</f>
        <v>1.0844188713613403</v>
      </c>
      <c r="AF78" s="323">
        <f>'(5) Middle (M) details'!AE230</f>
        <v>1.1455670205862136</v>
      </c>
      <c r="AG78" s="323">
        <f>'(5) Middle (M) details'!AF230</f>
        <v>2.0595189858222591</v>
      </c>
      <c r="AH78" s="323">
        <f>'(5) Middle (M) details'!AG230</f>
        <v>1.4141075702576416</v>
      </c>
      <c r="AI78" s="323">
        <f>'(5) Middle (M) details'!AH230</f>
        <v>1.6176842398382163</v>
      </c>
      <c r="AJ78" s="323">
        <f>'(5) Middle (M) details'!AI230</f>
        <v>1.3087999234393695</v>
      </c>
      <c r="AK78" s="323">
        <f>'(5) Middle (M) details'!AJ230</f>
        <v>2.2005854685628603</v>
      </c>
      <c r="AL78" s="323">
        <f>'(5) Middle (M) details'!AK230</f>
        <v>2.3138310758442122</v>
      </c>
      <c r="AM78" s="323">
        <f>'(5) Middle (M) details'!AL230</f>
        <v>2.3038125162225631</v>
      </c>
      <c r="AN78" s="323">
        <f>'(5) Middle (M) details'!AM230</f>
        <v>1.3604746210024317</v>
      </c>
      <c r="AO78" s="323">
        <f>'(5) Middle (M) details'!AN230</f>
        <v>3.4942326526697709</v>
      </c>
      <c r="AP78" s="323">
        <f>'(5) Middle (M) details'!AO230</f>
        <v>0.96511291397829146</v>
      </c>
      <c r="AQ78" s="323">
        <f>'(5) Middle (M) details'!AP230</f>
        <v>2.1919792834136369</v>
      </c>
      <c r="AR78" s="323">
        <f>'(5) Middle (M) details'!AQ230</f>
        <v>1.9792076676942225</v>
      </c>
      <c r="AS78" s="323">
        <f>'(5) Middle (M) details'!AR230</f>
        <v>2.9569604410279049</v>
      </c>
      <c r="AT78" s="323">
        <f>'(5) Middle (M) details'!AS230</f>
        <v>1.9375562159390813</v>
      </c>
      <c r="AU78" s="323">
        <f>'(5) Middle (M) details'!AT230</f>
        <v>4.5578701948256661</v>
      </c>
      <c r="AV78" s="323">
        <f>'(5) Middle (M) details'!AU230</f>
        <v>2.1385385275395783</v>
      </c>
      <c r="AW78" s="323">
        <f>'(5) Middle (M) details'!AV230</f>
        <v>5.83824119665507</v>
      </c>
      <c r="AX78" s="323">
        <f>'(5) Middle (M) details'!AW230</f>
        <v>7.0719813141173153</v>
      </c>
      <c r="AY78" s="323">
        <f>'(5) Middle (M) details'!AX230</f>
        <v>4.9118830502484627</v>
      </c>
      <c r="AZ78" s="323">
        <f>'(5) Middle (M) details'!AY230</f>
        <v>0.38266608215011894</v>
      </c>
      <c r="BA78" s="323">
        <f>'(5) Middle (M) details'!AZ230</f>
        <v>6.052649141773542</v>
      </c>
      <c r="BB78" s="323">
        <f>'(5) Middle (M) details'!BA230</f>
        <v>2.2002829008337006</v>
      </c>
      <c r="BC78" s="323">
        <f>'(5) Middle (M) details'!BB230</f>
        <v>2.3651640749064047</v>
      </c>
      <c r="BD78" s="323">
        <f>'(5) Middle (M) details'!BC230</f>
        <v>2.4886507406136018</v>
      </c>
      <c r="BE78" s="323">
        <f>'(5) Middle (M) details'!BD230</f>
        <v>5.6244560642028292</v>
      </c>
      <c r="BF78" s="324">
        <f>'(5) Middle (M) details'!BE230</f>
        <v>115.15381652028721</v>
      </c>
      <c r="BH78" s="323">
        <f>'(5) Middle (M) details'!BG230</f>
        <v>7250.3145973966175</v>
      </c>
      <c r="BI78" s="323">
        <f>'(5) Middle (M) details'!BH230</f>
        <v>25098.967160781278</v>
      </c>
      <c r="BJ78" s="323">
        <f>'(5) Middle (M) details'!BI230</f>
        <v>31838.351247136608</v>
      </c>
      <c r="BK78" s="323">
        <f>'(5) Middle (M) details'!BJ230</f>
        <v>10858.08795842098</v>
      </c>
      <c r="BL78" s="323">
        <f>'(5) Middle (M) details'!BK230</f>
        <v>17743.495621632563</v>
      </c>
      <c r="BM78" s="323">
        <f>'(5) Middle (M) details'!BL230</f>
        <v>144724.09758172711</v>
      </c>
      <c r="BN78" s="323">
        <f>'(5) Middle (M) details'!BM230</f>
        <v>39799.940681511849</v>
      </c>
      <c r="BO78" s="323">
        <f>'(5) Middle (M) details'!BN230</f>
        <v>43760.375646318775</v>
      </c>
      <c r="BP78" s="323">
        <f>'(5) Middle (M) details'!BO230</f>
        <v>12978.347466735833</v>
      </c>
      <c r="BQ78" s="323">
        <f>'(5) Middle (M) details'!BP230</f>
        <v>55849.085844955502</v>
      </c>
      <c r="BR78" s="323">
        <f>'(5) Middle (M) details'!BQ230</f>
        <v>40851.376611257183</v>
      </c>
      <c r="BS78" s="323">
        <f>'(5) Middle (M) details'!BR230</f>
        <v>20903.874433875575</v>
      </c>
      <c r="BT78" s="323">
        <f>'(5) Middle (M) details'!BS230</f>
        <v>36948.882626219049</v>
      </c>
      <c r="BU78" s="323">
        <f>'(5) Middle (M) details'!BT230</f>
        <v>21234.823209167625</v>
      </c>
      <c r="BV78" s="323">
        <f>'(5) Middle (M) details'!BU230</f>
        <v>24519.951135506693</v>
      </c>
      <c r="BW78" s="323">
        <f>'(5) Middle (M) details'!BV230</f>
        <v>132498.35063080079</v>
      </c>
      <c r="BX78" s="323">
        <f>'(5) Middle (M) details'!BW230</f>
        <v>29837.424737094461</v>
      </c>
      <c r="BY78" s="323">
        <f>'(5) Middle (M) details'!BX230</f>
        <v>22820.081233989615</v>
      </c>
      <c r="BZ78" s="323">
        <f>'(5) Middle (M) details'!BY230</f>
        <v>38259.311496877956</v>
      </c>
      <c r="CA78" s="323">
        <f>'(5) Middle (M) details'!BZ230</f>
        <v>32573.562998062658</v>
      </c>
      <c r="CB78" s="323">
        <f>'(5) Middle (M) details'!CA230</f>
        <v>37673.702294286733</v>
      </c>
      <c r="CC78" s="323">
        <f>'(5) Middle (M) details'!CB230</f>
        <v>28838.323300445431</v>
      </c>
      <c r="CD78" s="323">
        <f>'(5) Middle (M) details'!CC230</f>
        <v>34662.607472308395</v>
      </c>
      <c r="CE78" s="323">
        <f>'(5) Middle (M) details'!CD230</f>
        <v>24116.268974219591</v>
      </c>
      <c r="CF78" s="323">
        <f>'(5) Middle (M) details'!CE230</f>
        <v>26794.015979026681</v>
      </c>
      <c r="CG78" s="323">
        <f>'(5) Middle (M) details'!CF230</f>
        <v>44096.884307325927</v>
      </c>
      <c r="CH78" s="323">
        <f>'(5) Middle (M) details'!CG230</f>
        <v>30458.121727863581</v>
      </c>
      <c r="CI78" s="323">
        <f>'(5) Middle (M) details'!CH230</f>
        <v>35770.042348470408</v>
      </c>
      <c r="CJ78" s="323">
        <f>'(5) Middle (M) details'!CI230</f>
        <v>29398.545359340984</v>
      </c>
      <c r="CK78" s="323">
        <f>'(5) Middle (M) details'!CJ230</f>
        <v>60247.600984122233</v>
      </c>
      <c r="CL78" s="323">
        <f>'(5) Middle (M) details'!CK230</f>
        <v>50072.616874422463</v>
      </c>
      <c r="CM78" s="323">
        <f>'(5) Middle (M) details'!CL230</f>
        <v>62766.26574699326</v>
      </c>
      <c r="CN78" s="323">
        <f>'(5) Middle (M) details'!CM230</f>
        <v>28355.953404194097</v>
      </c>
      <c r="CO78" s="323">
        <f>'(5) Middle (M) details'!CN230</f>
        <v>72643.776029061832</v>
      </c>
      <c r="CP78" s="323">
        <f>'(5) Middle (M) details'!CO230</f>
        <v>20342.851698690185</v>
      </c>
      <c r="CQ78" s="323">
        <f>'(5) Middle (M) details'!CP230</f>
        <v>47295.633037817825</v>
      </c>
      <c r="CR78" s="323">
        <f>'(5) Middle (M) details'!CQ230</f>
        <v>50023.567038527231</v>
      </c>
      <c r="CS78" s="323">
        <f>'(5) Middle (M) details'!CR230</f>
        <v>92058.968546853313</v>
      </c>
      <c r="CT78" s="323">
        <f>'(5) Middle (M) details'!CS230</f>
        <v>43238.923995083685</v>
      </c>
      <c r="CU78" s="323">
        <f>'(5) Middle (M) details'!CT230</f>
        <v>98088.586309229257</v>
      </c>
      <c r="CV78" s="323">
        <f>'(5) Middle (M) details'!CU230</f>
        <v>67314.881399335005</v>
      </c>
      <c r="CW78" s="323">
        <f>'(5) Middle (M) details'!CV230</f>
        <v>141301.5549123814</v>
      </c>
      <c r="CX78" s="323">
        <f>'(5) Middle (M) details'!CW230</f>
        <v>149459.47805649915</v>
      </c>
      <c r="CY78" s="323">
        <f>'(5) Middle (M) details'!CX230</f>
        <v>104179.07441433107</v>
      </c>
      <c r="CZ78" s="323">
        <f>'(5) Middle (M) details'!CY230</f>
        <v>7975.5278986501598</v>
      </c>
      <c r="DA78" s="323">
        <f>'(5) Middle (M) details'!CZ230</f>
        <v>140492.973485739</v>
      </c>
      <c r="DB78" s="323">
        <f>'(5) Middle (M) details'!DA230</f>
        <v>47096.222131169343</v>
      </c>
      <c r="DC78" s="323">
        <f>'(5) Middle (M) details'!DB230</f>
        <v>51146.7375589039</v>
      </c>
      <c r="DD78" s="323">
        <f>'(5) Middle (M) details'!DC230</f>
        <v>57052.551748718332</v>
      </c>
      <c r="DE78" s="323">
        <f>'(5) Middle (M) details'!DD230</f>
        <v>124839.43054136024</v>
      </c>
      <c r="DF78" s="324">
        <f>'(5) Middle (M) details'!DE230</f>
        <v>2598150.3904948393</v>
      </c>
      <c r="DG78" s="313"/>
      <c r="DH78" s="337">
        <f>'(5) Middle (M) details'!DG230</f>
        <v>20803.33057543161</v>
      </c>
      <c r="DI78" s="337">
        <f>'(5) Middle (M) details'!DH230</f>
        <v>22452.839582817993</v>
      </c>
      <c r="DJ78" s="337">
        <f>'(5) Middle (M) details'!DI230</f>
        <v>23707.17088296399</v>
      </c>
      <c r="DK78" s="337">
        <f>'(5) Middle (M) details'!DJ230</f>
        <v>20896.233873153036</v>
      </c>
      <c r="DL78" s="337">
        <f>'(5) Middle (M) details'!DK230</f>
        <v>25501.645835224215</v>
      </c>
      <c r="DM78" s="337">
        <f>'(5) Middle (M) details'!DL230</f>
        <v>20879.504572869864</v>
      </c>
      <c r="DN78" s="337">
        <f>'(5) Middle (M) details'!DM230</f>
        <v>20952.663501047609</v>
      </c>
      <c r="DO78" s="337">
        <f>'(5) Middle (M) details'!DN230</f>
        <v>20970.636740090005</v>
      </c>
      <c r="DP78" s="337">
        <f>'(5) Middle (M) details'!DO230</f>
        <v>20974.592417194337</v>
      </c>
      <c r="DQ78" s="337">
        <f>'(5) Middle (M) details'!DP230</f>
        <v>20803.848345038186</v>
      </c>
      <c r="DR78" s="337">
        <f>'(5) Middle (M) details'!DQ230</f>
        <v>21518.70375782351</v>
      </c>
      <c r="DS78" s="337">
        <f>'(5) Middle (M) details'!DR230</f>
        <v>21357.170696890626</v>
      </c>
      <c r="DT78" s="337">
        <f>'(5) Middle (M) details'!DS230</f>
        <v>21377.38980846453</v>
      </c>
      <c r="DU78" s="337">
        <f>'(5) Middle (M) details'!DT230</f>
        <v>24436.724040520588</v>
      </c>
      <c r="DV78" s="337">
        <f>'(5) Middle (M) details'!DU230</f>
        <v>21793.098340952209</v>
      </c>
      <c r="DW78" s="337">
        <f>'(5) Middle (M) details'!DV230</f>
        <v>20902.214375883199</v>
      </c>
      <c r="DX78" s="337">
        <f>'(5) Middle (M) details'!DW230</f>
        <v>21232.595036697825</v>
      </c>
      <c r="DY78" s="337">
        <f>'(5) Middle (M) details'!DX230</f>
        <v>24954.464404851231</v>
      </c>
      <c r="DZ78" s="337">
        <f>'(5) Middle (M) details'!DY230</f>
        <v>21711.860645534034</v>
      </c>
      <c r="EA78" s="337">
        <f>'(5) Middle (M) details'!DZ230</f>
        <v>23800.761146711302</v>
      </c>
      <c r="EB78" s="337">
        <f>'(5) Middle (M) details'!EA230</f>
        <v>21543.922580663562</v>
      </c>
      <c r="EC78" s="337">
        <f>'(5) Middle (M) details'!EB230</f>
        <v>21896.411250675381</v>
      </c>
      <c r="ED78" s="337">
        <f>'(5) Middle (M) details'!EC230</f>
        <v>23310.352934431889</v>
      </c>
      <c r="EE78" s="337">
        <f>'(5) Middle (M) details'!ED230</f>
        <v>22238.887215181803</v>
      </c>
      <c r="EF78" s="337">
        <f>'(5) Middle (M) details'!EE230</f>
        <v>23389.30459547932</v>
      </c>
      <c r="EG78" s="337">
        <f>'(5) Middle (M) details'!EF230</f>
        <v>21411.254089371905</v>
      </c>
      <c r="EH78" s="337">
        <f>'(5) Middle (M) details'!EG230</f>
        <v>21538.758697341746</v>
      </c>
      <c r="EI78" s="337">
        <f>'(5) Middle (M) details'!EH230</f>
        <v>22111.881582061869</v>
      </c>
      <c r="EJ78" s="337">
        <f>'(5) Middle (M) details'!EI230</f>
        <v>22462.21506652073</v>
      </c>
      <c r="EK78" s="337">
        <f>'(5) Middle (M) details'!EJ230</f>
        <v>27377.987287841279</v>
      </c>
      <c r="EL78" s="337">
        <f>'(5) Middle (M) details'!EK230</f>
        <v>21640.567194886182</v>
      </c>
      <c r="EM78" s="337">
        <f>'(5) Middle (M) details'!EL230</f>
        <v>27244.519814445543</v>
      </c>
      <c r="EN78" s="337">
        <f>'(5) Middle (M) details'!EM230</f>
        <v>20842.691930041827</v>
      </c>
      <c r="EO78" s="337">
        <f>'(5) Middle (M) details'!EN230</f>
        <v>20789.621999999999</v>
      </c>
      <c r="EP78" s="337">
        <f>'(5) Middle (M) details'!EO230</f>
        <v>21078.208988868388</v>
      </c>
      <c r="EQ78" s="337">
        <f>'(5) Middle (M) details'!EP230</f>
        <v>21576.67884714808</v>
      </c>
      <c r="ER78" s="337">
        <f>'(5) Middle (M) details'!EQ230</f>
        <v>25274.541855835017</v>
      </c>
      <c r="ES78" s="337">
        <f>'(5) Middle (M) details'!ER230</f>
        <v>31132.972653111174</v>
      </c>
      <c r="ET78" s="337">
        <f>'(5) Middle (M) details'!ES230</f>
        <v>22316.216499621376</v>
      </c>
      <c r="EU78" s="337">
        <f>'(5) Middle (M) details'!ET230</f>
        <v>21520.706408134345</v>
      </c>
      <c r="EV78" s="337">
        <f>'(5) Middle (M) details'!EU230</f>
        <v>31477.048709887786</v>
      </c>
      <c r="EW78" s="337">
        <f>'(5) Middle (M) details'!EV230</f>
        <v>24202.760754957835</v>
      </c>
      <c r="EX78" s="337">
        <f>'(5) Middle (M) details'!EW230</f>
        <v>21134.031810596469</v>
      </c>
      <c r="EY78" s="337">
        <f>'(5) Middle (M) details'!EX230</f>
        <v>21209.599933178637</v>
      </c>
      <c r="EZ78" s="337">
        <f>'(5) Middle (M) details'!EY230</f>
        <v>20842.003696375108</v>
      </c>
      <c r="FA78" s="337">
        <f>'(5) Middle (M) details'!EZ230</f>
        <v>23211.815222544334</v>
      </c>
      <c r="FB78" s="337">
        <f>'(5) Middle (M) details'!FA230</f>
        <v>21404.621248169631</v>
      </c>
      <c r="FC78" s="337">
        <f>'(5) Middle (M) details'!FB230</f>
        <v>21625.027245066667</v>
      </c>
      <c r="FD78" s="337">
        <f>'(5) Middle (M) details'!FC230</f>
        <v>22925.093834039344</v>
      </c>
      <c r="FE78" s="337">
        <f>'(5) Middle (M) details'!FD230</f>
        <v>22195.822870038563</v>
      </c>
      <c r="FF78" s="338">
        <f>'(5) Middle (M) details'!FE230</f>
        <v>22562.434046961098</v>
      </c>
    </row>
    <row r="79" spans="1:162">
      <c r="A79" s="257"/>
      <c r="B79" s="1" t="str">
        <f>'(5) Middle (M) details'!A231</f>
        <v>Estim. full income</v>
      </c>
      <c r="C79" s="1" t="str">
        <f>'(5) Middle (M) details'!B231</f>
        <v>5k-10k</v>
      </c>
      <c r="D79" s="1" t="str">
        <f>'(5) Middle (M) details'!C231</f>
        <v>Free professions</v>
      </c>
      <c r="E79" s="1">
        <f>'(5) Middle (M) details'!D231</f>
        <v>4</v>
      </c>
      <c r="F79" s="1">
        <f>'(5) Middle (M) details'!E231</f>
        <v>4</v>
      </c>
      <c r="G79" s="257" t="str">
        <f>'(5) Middle (M) details'!F231</f>
        <v>Meshchanye</v>
      </c>
      <c r="H79" s="323">
        <f>'(5) Middle (M) details'!G231</f>
        <v>3.1475442583731428</v>
      </c>
      <c r="I79" s="323">
        <f>'(5) Middle (M) details'!H231</f>
        <v>10.095607120636478</v>
      </c>
      <c r="J79" s="323">
        <f>'(5) Middle (M) details'!I231</f>
        <v>12.128824275161794</v>
      </c>
      <c r="K79" s="323">
        <f>'(5) Middle (M) details'!J231</f>
        <v>4.6928124689720887</v>
      </c>
      <c r="L79" s="323">
        <f>'(5) Middle (M) details'!K231</f>
        <v>6.2837491300866928</v>
      </c>
      <c r="M79" s="323">
        <f>'(5) Middle (M) details'!L231</f>
        <v>62.599162816501732</v>
      </c>
      <c r="N79" s="323">
        <f>'(5) Middle (M) details'!M231</f>
        <v>17.155012977797888</v>
      </c>
      <c r="O79" s="323">
        <f>'(5) Middle (M) details'!N231</f>
        <v>18.845917625394918</v>
      </c>
      <c r="P79" s="323">
        <f>'(5) Middle (M) details'!O231</f>
        <v>5.5882230380253874</v>
      </c>
      <c r="Q79" s="323">
        <f>'(5) Middle (M) details'!P231</f>
        <v>24.244892010931864</v>
      </c>
      <c r="R79" s="323">
        <f>'(5) Middle (M) details'!Q231</f>
        <v>17.145038064213416</v>
      </c>
      <c r="S79" s="323">
        <f>'(5) Middle (M) details'!R231</f>
        <v>8.8395658142313902</v>
      </c>
      <c r="T79" s="323">
        <f>'(5) Middle (M) details'!S231</f>
        <v>15.609697872745533</v>
      </c>
      <c r="U79" s="323">
        <f>'(5) Middle (M) details'!T231</f>
        <v>7.8479012485386157</v>
      </c>
      <c r="V79" s="323">
        <f>'(5) Middle (M) details'!U231</f>
        <v>10.16128157768269</v>
      </c>
      <c r="W79" s="323">
        <f>'(5) Middle (M) details'!V231</f>
        <v>57.248754013119139</v>
      </c>
      <c r="X79" s="323">
        <f>'(5) Middle (M) details'!W231</f>
        <v>12.691300412933096</v>
      </c>
      <c r="Y79" s="323">
        <f>'(5) Middle (M) details'!X231</f>
        <v>8.258797115453353</v>
      </c>
      <c r="Z79" s="323">
        <f>'(5) Middle (M) details'!Y231</f>
        <v>15.914315801729861</v>
      </c>
      <c r="AA79" s="323">
        <f>'(5) Middle (M) details'!Z231</f>
        <v>12.360108528163693</v>
      </c>
      <c r="AB79" s="323">
        <f>'(5) Middle (M) details'!AA231</f>
        <v>15.792881847368648</v>
      </c>
      <c r="AC79" s="323">
        <f>'(5) Middle (M) details'!AB231</f>
        <v>11.894465459453521</v>
      </c>
      <c r="AD79" s="323">
        <f>'(5) Middle (M) details'!AC231</f>
        <v>13.42951239798183</v>
      </c>
      <c r="AE79" s="323">
        <f>'(5) Middle (M) details'!AD231</f>
        <v>9.7936579319821035</v>
      </c>
      <c r="AF79" s="323">
        <f>'(5) Middle (M) details'!AE231</f>
        <v>10.345902154669242</v>
      </c>
      <c r="AG79" s="323">
        <f>'(5) Middle (M) details'!AF231</f>
        <v>18.60003084070728</v>
      </c>
      <c r="AH79" s="323">
        <f>'(5) Middle (M) details'!AG231</f>
        <v>12.771158993889326</v>
      </c>
      <c r="AI79" s="323">
        <f>'(5) Middle (M) details'!AH231</f>
        <v>14.609710791038891</v>
      </c>
      <c r="AJ79" s="323">
        <f>'(5) Middle (M) details'!AI231</f>
        <v>11.820099308561806</v>
      </c>
      <c r="AK79" s="323">
        <f>'(5) Middle (M) details'!AJ231</f>
        <v>19.874037512958331</v>
      </c>
      <c r="AL79" s="323">
        <f>'(5) Middle (M) details'!AK231</f>
        <v>20.896786903718041</v>
      </c>
      <c r="AM79" s="323">
        <f>'(5) Middle (M) details'!AL231</f>
        <v>20.806306787135025</v>
      </c>
      <c r="AN79" s="323">
        <f>'(5) Middle (M) details'!AM231</f>
        <v>12.286786420928211</v>
      </c>
      <c r="AO79" s="323">
        <f>'(5) Middle (M) details'!AN231</f>
        <v>31.55728864442387</v>
      </c>
      <c r="AP79" s="323">
        <f>'(5) Middle (M) details'!AO231</f>
        <v>8.716176004366444</v>
      </c>
      <c r="AQ79" s="323">
        <f>'(5) Middle (M) details'!AP231</f>
        <v>19.796312903329408</v>
      </c>
      <c r="AR79" s="323">
        <f>'(5) Middle (M) details'!AQ231</f>
        <v>17.874719248863446</v>
      </c>
      <c r="AS79" s="323">
        <f>'(5) Middle (M) details'!AR231</f>
        <v>26.705048983033265</v>
      </c>
      <c r="AT79" s="323">
        <f>'(5) Middle (M) details'!AS231</f>
        <v>17.498554575199829</v>
      </c>
      <c r="AU79" s="323">
        <f>'(5) Middle (M) details'!AT231</f>
        <v>41.163265197019307</v>
      </c>
      <c r="AV79" s="323">
        <f>'(5) Middle (M) details'!AU231</f>
        <v>19.313676076841816</v>
      </c>
      <c r="AW79" s="323">
        <f>'(5) Middle (M) details'!AV231</f>
        <v>52.726615807291097</v>
      </c>
      <c r="AX79" s="323">
        <f>'(5) Middle (M) details'!AW231</f>
        <v>63.86883124312201</v>
      </c>
      <c r="AY79" s="323">
        <f>'(5) Middle (M) details'!AX231</f>
        <v>44.360443797556428</v>
      </c>
      <c r="AZ79" s="323">
        <f>'(5) Middle (M) details'!AY231</f>
        <v>3.4559530544182615</v>
      </c>
      <c r="BA79" s="323">
        <f>'(5) Middle (M) details'!AZ231</f>
        <v>54.662987561642296</v>
      </c>
      <c r="BB79" s="323">
        <f>'(5) Middle (M) details'!BA231</f>
        <v>19.871304948154361</v>
      </c>
      <c r="BC79" s="323">
        <f>'(5) Middle (M) details'!BB231</f>
        <v>21.360388051498472</v>
      </c>
      <c r="BD79" s="323">
        <f>'(5) Middle (M) details'!BC231</f>
        <v>22.475627001166597</v>
      </c>
      <c r="BE79" s="323">
        <f>'(5) Middle (M) details'!BD231</f>
        <v>50.795868829831811</v>
      </c>
      <c r="BF79" s="324">
        <f>'(5) Middle (M) details'!BE231</f>
        <v>1039.9829054488439</v>
      </c>
      <c r="BH79" s="323">
        <f>'(5) Middle (M) details'!BG231</f>
        <v>32167.295587005694</v>
      </c>
      <c r="BI79" s="323">
        <f>'(5) Middle (M) details'!BH231</f>
        <v>111355.98114312203</v>
      </c>
      <c r="BJ79" s="323">
        <f>'(5) Middle (M) details'!BI231</f>
        <v>141256.44367725769</v>
      </c>
      <c r="BK79" s="323">
        <f>'(5) Middle (M) details'!BJ231</f>
        <v>48173.816484273622</v>
      </c>
      <c r="BL79" s="323">
        <f>'(5) Middle (M) details'!BK231</f>
        <v>78722.138293521741</v>
      </c>
      <c r="BM79" s="323">
        <f>'(5) Middle (M) details'!BL231</f>
        <v>642093.90681415226</v>
      </c>
      <c r="BN79" s="323">
        <f>'(5) Middle (M) details'!BM231</f>
        <v>176579.43514715735</v>
      </c>
      <c r="BO79" s="323">
        <f>'(5) Middle (M) details'!BN231</f>
        <v>194150.60126066659</v>
      </c>
      <c r="BP79" s="323">
        <f>'(5) Middle (M) details'!BO231</f>
        <v>57580.72061359416</v>
      </c>
      <c r="BQ79" s="323">
        <f>'(5) Middle (M) details'!BP231</f>
        <v>247784.28970293456</v>
      </c>
      <c r="BR79" s="323">
        <f>'(5) Middle (M) details'!BQ231</f>
        <v>181244.31553111481</v>
      </c>
      <c r="BS79" s="323">
        <f>'(5) Middle (M) details'!BR231</f>
        <v>92743.714606477108</v>
      </c>
      <c r="BT79" s="323">
        <f>'(5) Middle (M) details'!BS231</f>
        <v>163930.2147625346</v>
      </c>
      <c r="BU79" s="323">
        <f>'(5) Middle (M) details'!BT231</f>
        <v>94212.027041195382</v>
      </c>
      <c r="BV79" s="323">
        <f>'(5) Middle (M) details'!BU231</f>
        <v>108787.0747343838</v>
      </c>
      <c r="BW79" s="323">
        <f>'(5) Middle (M) details'!BV231</f>
        <v>587852.2307241807</v>
      </c>
      <c r="BX79" s="323">
        <f>'(5) Middle (M) details'!BW231</f>
        <v>132378.98137796475</v>
      </c>
      <c r="BY79" s="323">
        <f>'(5) Middle (M) details'!BX231</f>
        <v>101245.30301578993</v>
      </c>
      <c r="BZ79" s="323">
        <f>'(5) Middle (M) details'!BY231</f>
        <v>169744.16286947147</v>
      </c>
      <c r="CA79" s="323">
        <f>'(5) Middle (M) details'!BZ231</f>
        <v>144518.33988788145</v>
      </c>
      <c r="CB79" s="323">
        <f>'(5) Middle (M) details'!CA231</f>
        <v>167146.00467024159</v>
      </c>
      <c r="CC79" s="323">
        <f>'(5) Middle (M) details'!CB231</f>
        <v>127946.29217498434</v>
      </c>
      <c r="CD79" s="323">
        <f>'(5) Middle (M) details'!CC231</f>
        <v>153786.75302978739</v>
      </c>
      <c r="CE79" s="323">
        <f>'(5) Middle (M) details'!CD231</f>
        <v>106996.06784345712</v>
      </c>
      <c r="CF79" s="323">
        <f>'(5) Middle (M) details'!CE231</f>
        <v>118876.36327805491</v>
      </c>
      <c r="CG79" s="323">
        <f>'(5) Middle (M) details'!CF231</f>
        <v>195643.58110599517</v>
      </c>
      <c r="CH79" s="323">
        <f>'(5) Middle (M) details'!CG231</f>
        <v>135132.8127191875</v>
      </c>
      <c r="CI79" s="323">
        <f>'(5) Middle (M) details'!CH231</f>
        <v>158700.08258622541</v>
      </c>
      <c r="CJ79" s="323">
        <f>'(5) Middle (M) details'!CI231</f>
        <v>130431.81584720197</v>
      </c>
      <c r="CK79" s="323">
        <f>'(5) Middle (M) details'!CJ231</f>
        <v>267299.07554082084</v>
      </c>
      <c r="CL79" s="323">
        <f>'(5) Middle (M) details'!CK231</f>
        <v>222155.96939652707</v>
      </c>
      <c r="CM79" s="323">
        <f>'(5) Middle (M) details'!CL231</f>
        <v>278473.57463647937</v>
      </c>
      <c r="CN79" s="323">
        <f>'(5) Middle (M) details'!CM231</f>
        <v>125806.17331165096</v>
      </c>
      <c r="CO79" s="323">
        <f>'(5) Middle (M) details'!CN231</f>
        <v>322296.88583749626</v>
      </c>
      <c r="CP79" s="323">
        <f>'(5) Middle (M) details'!CO231</f>
        <v>90254.638593110867</v>
      </c>
      <c r="CQ79" s="323">
        <f>'(5) Middle (M) details'!CP231</f>
        <v>209835.39230812408</v>
      </c>
      <c r="CR79" s="323">
        <f>'(5) Middle (M) details'!CQ231</f>
        <v>221938.35117478771</v>
      </c>
      <c r="CS79" s="323">
        <f>'(5) Middle (M) details'!CR231</f>
        <v>408435.80135747552</v>
      </c>
      <c r="CT79" s="323">
        <f>'(5) Middle (M) details'!CS231</f>
        <v>191837.08931931798</v>
      </c>
      <c r="CU79" s="323">
        <f>'(5) Middle (M) details'!CT231</f>
        <v>435187.2607918912</v>
      </c>
      <c r="CV79" s="323">
        <f>'(5) Middle (M) details'!CU231</f>
        <v>298654.30779433367</v>
      </c>
      <c r="CW79" s="323">
        <f>'(5) Middle (M) details'!CV231</f>
        <v>626909.19445097912</v>
      </c>
      <c r="CX79" s="323">
        <f>'(5) Middle (M) details'!CW231</f>
        <v>663103.25494693848</v>
      </c>
      <c r="CY79" s="323">
        <f>'(5) Middle (M) details'!CX231</f>
        <v>462208.78220508609</v>
      </c>
      <c r="CZ79" s="323">
        <f>'(5) Middle (M) details'!CY231</f>
        <v>35384.831917557101</v>
      </c>
      <c r="DA79" s="323">
        <f>'(5) Middle (M) details'!CZ231</f>
        <v>623321.78077291488</v>
      </c>
      <c r="DB79" s="323">
        <f>'(5) Middle (M) details'!DA231</f>
        <v>208950.67075690508</v>
      </c>
      <c r="DC79" s="323">
        <f>'(5) Middle (M) details'!DB231</f>
        <v>226921.49468369706</v>
      </c>
      <c r="DD79" s="323">
        <f>'(5) Middle (M) details'!DC231</f>
        <v>253123.67779915908</v>
      </c>
      <c r="DE79" s="323">
        <f>'(5) Middle (M) details'!DD231</f>
        <v>553872.08502364054</v>
      </c>
      <c r="DF79" s="324">
        <f>'(5) Middle (M) details'!DE231</f>
        <v>11527151.059148708</v>
      </c>
      <c r="DG79" s="313"/>
      <c r="DH79" s="337">
        <f>'(5) Middle (M) details'!DG231</f>
        <v>10219.807235889944</v>
      </c>
      <c r="DI79" s="337">
        <f>'(5) Middle (M) details'!DH231</f>
        <v>11030.14210165714</v>
      </c>
      <c r="DJ79" s="337">
        <f>'(5) Middle (M) details'!DI231</f>
        <v>11646.3426687228</v>
      </c>
      <c r="DK79" s="337">
        <f>'(5) Middle (M) details'!DJ231</f>
        <v>10265.446744950708</v>
      </c>
      <c r="DL79" s="337">
        <f>'(5) Middle (M) details'!DK231</f>
        <v>12527.893247137901</v>
      </c>
      <c r="DM79" s="337">
        <f>'(5) Middle (M) details'!DL231</f>
        <v>10257.228338601522</v>
      </c>
      <c r="DN79" s="337">
        <f>'(5) Middle (M) details'!DM231</f>
        <v>10293.168263742349</v>
      </c>
      <c r="DO79" s="337">
        <f>'(5) Middle (M) details'!DN231</f>
        <v>10301.9977652374</v>
      </c>
      <c r="DP79" s="337">
        <f>'(5) Middle (M) details'!DO231</f>
        <v>10303.941024147178</v>
      </c>
      <c r="DQ79" s="337">
        <f>'(5) Middle (M) details'!DP231</f>
        <v>10220.061594467414</v>
      </c>
      <c r="DR79" s="337">
        <f>'(5) Middle (M) details'!DQ231</f>
        <v>10571.240195110642</v>
      </c>
      <c r="DS79" s="337">
        <f>'(5) Middle (M) details'!DR231</f>
        <v>10491.885750447493</v>
      </c>
      <c r="DT79" s="337">
        <f>'(5) Middle (M) details'!DS231</f>
        <v>10501.818555294145</v>
      </c>
      <c r="DU79" s="337">
        <f>'(5) Middle (M) details'!DT231</f>
        <v>12004.741657362078</v>
      </c>
      <c r="DV79" s="337">
        <f>'(5) Middle (M) details'!DU231</f>
        <v>10706.038790747989</v>
      </c>
      <c r="DW79" s="337">
        <f>'(5) Middle (M) details'!DV231</f>
        <v>10268.38471610174</v>
      </c>
      <c r="DX79" s="337">
        <f>'(5) Middle (M) details'!DW231</f>
        <v>10430.686932842886</v>
      </c>
      <c r="DY79" s="337">
        <f>'(5) Middle (M) details'!DX231</f>
        <v>12259.085869338762</v>
      </c>
      <c r="DZ79" s="337">
        <f>'(5) Middle (M) details'!DY231</f>
        <v>10666.13010475892</v>
      </c>
      <c r="EA79" s="337">
        <f>'(5) Middle (M) details'!DZ231</f>
        <v>11692.319655493522</v>
      </c>
      <c r="EB79" s="337">
        <f>'(5) Middle (M) details'!EA231</f>
        <v>10583.62914923541</v>
      </c>
      <c r="EC79" s="337">
        <f>'(5) Middle (M) details'!EB231</f>
        <v>10756.792107315321</v>
      </c>
      <c r="ED79" s="337">
        <f>'(5) Middle (M) details'!EC231</f>
        <v>11451.402587997034</v>
      </c>
      <c r="EE79" s="337">
        <f>'(5) Middle (M) details'!ED231</f>
        <v>10925.036241469235</v>
      </c>
      <c r="EF79" s="337">
        <f>'(5) Middle (M) details'!EE231</f>
        <v>11490.188240800677</v>
      </c>
      <c r="EG79" s="337">
        <f>'(5) Middle (M) details'!EF231</f>
        <v>10518.454661796446</v>
      </c>
      <c r="EH79" s="337">
        <f>'(5) Middle (M) details'!EG231</f>
        <v>10581.092349084769</v>
      </c>
      <c r="EI79" s="337">
        <f>'(5) Middle (M) details'!EH231</f>
        <v>10862.643679679597</v>
      </c>
      <c r="EJ79" s="337">
        <f>'(5) Middle (M) details'!EI231</f>
        <v>11034.747885131947</v>
      </c>
      <c r="EK79" s="337">
        <f>'(5) Middle (M) details'!EJ231</f>
        <v>13449.661417139605</v>
      </c>
      <c r="EL79" s="337">
        <f>'(5) Middle (M) details'!EK231</f>
        <v>10631.106610796714</v>
      </c>
      <c r="EM79" s="337">
        <f>'(5) Middle (M) details'!EL231</f>
        <v>13384.094423171027</v>
      </c>
      <c r="EN79" s="337">
        <f>'(5) Middle (M) details'!EM231</f>
        <v>10239.143825057787</v>
      </c>
      <c r="EO79" s="337">
        <f>'(5) Middle (M) details'!EN231</f>
        <v>10213.072785467128</v>
      </c>
      <c r="EP79" s="337">
        <f>'(5) Middle (M) details'!EO231</f>
        <v>10354.843517145251</v>
      </c>
      <c r="EQ79" s="337">
        <f>'(5) Middle (M) details'!EP231</f>
        <v>10599.720934539951</v>
      </c>
      <c r="ER79" s="337">
        <f>'(5) Middle (M) details'!EQ231</f>
        <v>12416.32654951487</v>
      </c>
      <c r="ES79" s="337">
        <f>'(5) Middle (M) details'!ER231</f>
        <v>15294.328859571475</v>
      </c>
      <c r="ET79" s="337">
        <f>'(5) Middle (M) details'!ES231</f>
        <v>10963.02488842152</v>
      </c>
      <c r="EU79" s="337">
        <f>'(5) Middle (M) details'!ET231</f>
        <v>10572.224013546032</v>
      </c>
      <c r="EV79" s="337">
        <f>'(5) Middle (M) details'!EU231</f>
        <v>15463.359052212592</v>
      </c>
      <c r="EW79" s="337">
        <f>'(5) Middle (M) details'!EV231</f>
        <v>11889.805269168999</v>
      </c>
      <c r="EX79" s="337">
        <f>'(5) Middle (M) details'!EW231</f>
        <v>10382.266937417109</v>
      </c>
      <c r="EY79" s="337">
        <f>'(5) Middle (M) details'!EX231</f>
        <v>10419.390399122802</v>
      </c>
      <c r="EZ79" s="337">
        <f>'(5) Middle (M) details'!EY231</f>
        <v>10238.805724608839</v>
      </c>
      <c r="FA79" s="337">
        <f>'(5) Middle (M) details'!EZ231</f>
        <v>11402.995126638625</v>
      </c>
      <c r="FB79" s="337">
        <f>'(5) Middle (M) details'!FA231</f>
        <v>10515.196224006031</v>
      </c>
      <c r="FC79" s="337">
        <f>'(5) Middle (M) details'!FB231</f>
        <v>10623.472482644251</v>
      </c>
      <c r="FD79" s="337">
        <f>'(5) Middle (M) details'!FC231</f>
        <v>11262.140886482086</v>
      </c>
      <c r="FE79" s="337">
        <f>'(5) Middle (M) details'!FD231</f>
        <v>10903.880527747919</v>
      </c>
      <c r="FF79" s="338">
        <f>'(5) Middle (M) details'!FE231</f>
        <v>11083.981283494011</v>
      </c>
    </row>
    <row r="80" spans="1:162">
      <c r="A80" s="257"/>
      <c r="B80" s="1" t="str">
        <f>'(5) Middle (M) details'!A232</f>
        <v>Estim. full income</v>
      </c>
      <c r="C80" s="1" t="str">
        <f>'(5) Middle (M) details'!B232</f>
        <v>2k-5k</v>
      </c>
      <c r="D80" s="1" t="str">
        <f>'(5) Middle (M) details'!C232</f>
        <v>Free professions</v>
      </c>
      <c r="E80" s="1">
        <f>'(5) Middle (M) details'!D232</f>
        <v>4</v>
      </c>
      <c r="F80" s="1">
        <f>'(5) Middle (M) details'!E232</f>
        <v>4</v>
      </c>
      <c r="G80" s="257" t="str">
        <f>'(5) Middle (M) details'!F232</f>
        <v>Meshchanye</v>
      </c>
      <c r="H80" s="323">
        <f>'(5) Middle (M) details'!G232</f>
        <v>12.266165124542395</v>
      </c>
      <c r="I80" s="323">
        <f>'(5) Middle (M) details'!H232</f>
        <v>39.343174808362754</v>
      </c>
      <c r="J80" s="323">
        <f>'(5) Middle (M) details'!I232</f>
        <v>47.266741660556988</v>
      </c>
      <c r="K80" s="323">
        <f>'(5) Middle (M) details'!J232</f>
        <v>18.288166239376519</v>
      </c>
      <c r="L80" s="323">
        <f>'(5) Middle (M) details'!K232</f>
        <v>24.488139992249611</v>
      </c>
      <c r="M80" s="323">
        <f>'(5) Middle (M) details'!L232</f>
        <v>243.95261979960236</v>
      </c>
      <c r="N80" s="323">
        <f>'(5) Middle (M) details'!M232</f>
        <v>66.854094692888836</v>
      </c>
      <c r="O80" s="323">
        <f>'(5) Middle (M) details'!N232</f>
        <v>73.443649569553713</v>
      </c>
      <c r="P80" s="323">
        <f>'(5) Middle (M) details'!O232</f>
        <v>21.777633898187169</v>
      </c>
      <c r="Q80" s="323">
        <f>'(5) Middle (M) details'!P232</f>
        <v>94.483770336719758</v>
      </c>
      <c r="R80" s="323">
        <f>'(5) Middle (M) details'!Q232</f>
        <v>66.815221867890514</v>
      </c>
      <c r="S80" s="323">
        <f>'(5) Middle (M) details'!R232</f>
        <v>34.448307952519393</v>
      </c>
      <c r="T80" s="323">
        <f>'(5) Middle (M) details'!S232</f>
        <v>60.831910827611267</v>
      </c>
      <c r="U80" s="323">
        <f>'(5) Middle (M) details'!T232</f>
        <v>30.583732806804896</v>
      </c>
      <c r="V80" s="323">
        <f>'(5) Middle (M) details'!U232</f>
        <v>39.599112030675187</v>
      </c>
      <c r="W80" s="323">
        <f>'(5) Middle (M) details'!V232</f>
        <v>223.10176196289075</v>
      </c>
      <c r="X80" s="323">
        <f>'(5) Middle (M) details'!W232</f>
        <v>49.458744256283389</v>
      </c>
      <c r="Y80" s="323">
        <f>'(5) Middle (M) details'!X232</f>
        <v>32.185018170516734</v>
      </c>
      <c r="Z80" s="323">
        <f>'(5) Middle (M) details'!Y232</f>
        <v>62.019024815564912</v>
      </c>
      <c r="AA80" s="323">
        <f>'(5) Middle (M) details'!Z232</f>
        <v>48.168069999461444</v>
      </c>
      <c r="AB80" s="323">
        <f>'(5) Middle (M) details'!AA232</f>
        <v>61.545789552245466</v>
      </c>
      <c r="AC80" s="323">
        <f>'(5) Middle (M) details'!AB232</f>
        <v>46.353431569929164</v>
      </c>
      <c r="AD80" s="323">
        <f>'(5) Middle (M) details'!AC232</f>
        <v>52.335599786252722</v>
      </c>
      <c r="AE80" s="323">
        <f>'(5) Middle (M) details'!AD232</f>
        <v>38.166461058459667</v>
      </c>
      <c r="AF80" s="323">
        <f>'(5) Middle (M) details'!AE232</f>
        <v>40.318589279225719</v>
      </c>
      <c r="AG80" s="323">
        <f>'(5) Middle (M) details'!AF232</f>
        <v>72.485414305697489</v>
      </c>
      <c r="AH80" s="323">
        <f>'(5) Middle (M) details'!AG232</f>
        <v>49.769957843833403</v>
      </c>
      <c r="AI80" s="323">
        <f>'(5) Middle (M) details'!AH232</f>
        <v>56.934902347430963</v>
      </c>
      <c r="AJ80" s="323">
        <f>'(5) Middle (M) details'!AI232</f>
        <v>46.06362230542468</v>
      </c>
      <c r="AK80" s="323">
        <f>'(5) Middle (M) details'!AJ232</f>
        <v>77.450293249028789</v>
      </c>
      <c r="AL80" s="323">
        <f>'(5) Middle (M) details'!AK232</f>
        <v>81.436007786548259</v>
      </c>
      <c r="AM80" s="323">
        <f>'(5) Middle (M) details'!AL232</f>
        <v>81.083401449864439</v>
      </c>
      <c r="AN80" s="323">
        <f>'(5) Middle (M) details'!AM232</f>
        <v>47.882329434499646</v>
      </c>
      <c r="AO80" s="323">
        <f>'(5) Middle (M) details'!AN232</f>
        <v>122.98061015841654</v>
      </c>
      <c r="AP80" s="323">
        <f>'(5) Middle (M) details'!AO232</f>
        <v>33.967450605251592</v>
      </c>
      <c r="AQ80" s="323">
        <f>'(5) Middle (M) details'!AP232</f>
        <v>77.147395873269019</v>
      </c>
      <c r="AR80" s="323">
        <f>'(5) Middle (M) details'!AQ232</f>
        <v>69.658832366894316</v>
      </c>
      <c r="AS80" s="323">
        <f>'(5) Middle (M) details'!AR232</f>
        <v>104.07114677211493</v>
      </c>
      <c r="AT80" s="323">
        <f>'(5) Middle (M) details'!AS232</f>
        <v>68.192896506293465</v>
      </c>
      <c r="AU80" s="323">
        <f>'(5) Middle (M) details'!AT232</f>
        <v>160.41566584132522</v>
      </c>
      <c r="AV80" s="323">
        <f>'(5) Middle (M) details'!AU232</f>
        <v>75.266531770045319</v>
      </c>
      <c r="AW80" s="323">
        <f>'(5) Middle (M) details'!AV232</f>
        <v>205.47872336664915</v>
      </c>
      <c r="AX80" s="323">
        <f>'(5) Middle (M) details'!AW232</f>
        <v>248.90059234451959</v>
      </c>
      <c r="AY80" s="323">
        <f>'(5) Middle (M) details'!AX232</f>
        <v>172.87525891694784</v>
      </c>
      <c r="AZ80" s="323">
        <f>'(5) Middle (M) details'!AY232</f>
        <v>13.468052344424109</v>
      </c>
      <c r="BA80" s="323">
        <f>'(5) Middle (M) details'!AZ232</f>
        <v>213.0248779975766</v>
      </c>
      <c r="BB80" s="323">
        <f>'(5) Middle (M) details'!BA232</f>
        <v>77.439644283248612</v>
      </c>
      <c r="BC80" s="323">
        <f>'(5) Middle (M) details'!BB232</f>
        <v>83.242688730104334</v>
      </c>
      <c r="BD80" s="323">
        <f>'(5) Middle (M) details'!BC232</f>
        <v>87.588840519252173</v>
      </c>
      <c r="BE80" s="323">
        <f>'(5) Middle (M) details'!BD232</f>
        <v>197.95448882213864</v>
      </c>
      <c r="BF80" s="324">
        <f>'(5) Middle (M) details'!BE232</f>
        <v>4052.874557999171</v>
      </c>
      <c r="BH80" s="323">
        <f>'(5) Middle (M) details'!BG232</f>
        <v>62294.997339521688</v>
      </c>
      <c r="BI80" s="323">
        <f>'(5) Middle (M) details'!BH232</f>
        <v>215651.34471089498</v>
      </c>
      <c r="BJ80" s="323">
        <f>'(5) Middle (M) details'!BI232</f>
        <v>273556.40635887766</v>
      </c>
      <c r="BK80" s="323">
        <f>'(5) Middle (M) details'!BJ232</f>
        <v>93293.132511105796</v>
      </c>
      <c r="BL80" s="323">
        <f>'(5) Middle (M) details'!BK232</f>
        <v>152452.83465910683</v>
      </c>
      <c r="BM80" s="323">
        <f>'(5) Middle (M) details'!BL232</f>
        <v>1243475.3213406231</v>
      </c>
      <c r="BN80" s="323">
        <f>'(5) Middle (M) details'!BM232</f>
        <v>341962.70597115345</v>
      </c>
      <c r="BO80" s="323">
        <f>'(5) Middle (M) details'!BN232</f>
        <v>375990.92395835416</v>
      </c>
      <c r="BP80" s="323">
        <f>'(5) Middle (M) details'!BO232</f>
        <v>111510.48827619164</v>
      </c>
      <c r="BQ80" s="323">
        <f>'(5) Middle (M) details'!BP232</f>
        <v>479857.61271317437</v>
      </c>
      <c r="BR80" s="323">
        <f>'(5) Middle (M) details'!BQ232</f>
        <v>350996.68616143113</v>
      </c>
      <c r="BS80" s="323">
        <f>'(5) Middle (M) details'!BR232</f>
        <v>179606.93770606312</v>
      </c>
      <c r="BT80" s="323">
        <f>'(5) Middle (M) details'!BS232</f>
        <v>317466.29942445538</v>
      </c>
      <c r="BU80" s="323">
        <f>'(5) Middle (M) details'!BT232</f>
        <v>182450.46301788042</v>
      </c>
      <c r="BV80" s="323">
        <f>'(5) Middle (M) details'!BU232</f>
        <v>210676.41551720563</v>
      </c>
      <c r="BW80" s="323">
        <f>'(5) Middle (M) details'!BV232</f>
        <v>1138431.2072472717</v>
      </c>
      <c r="BX80" s="323">
        <f>'(5) Middle (M) details'!BW232</f>
        <v>256364.36455914506</v>
      </c>
      <c r="BY80" s="323">
        <f>'(5) Middle (M) details'!BX232</f>
        <v>196071.06431898824</v>
      </c>
      <c r="BZ80" s="323">
        <f>'(5) Middle (M) details'!BY232</f>
        <v>328725.55747660139</v>
      </c>
      <c r="CA80" s="323">
        <f>'(5) Middle (M) details'!BZ232</f>
        <v>279873.37556796119</v>
      </c>
      <c r="CB80" s="323">
        <f>'(5) Middle (M) details'!CA232</f>
        <v>323693.97943576449</v>
      </c>
      <c r="CC80" s="323">
        <f>'(5) Middle (M) details'!CB232</f>
        <v>247780.04445801297</v>
      </c>
      <c r="CD80" s="323">
        <f>'(5) Middle (M) details'!CC232</f>
        <v>297822.53049318457</v>
      </c>
      <c r="CE80" s="323">
        <f>'(5) Middle (M) details'!CD232</f>
        <v>207207.96200038548</v>
      </c>
      <c r="CF80" s="323">
        <f>'(5) Middle (M) details'!CE232</f>
        <v>230215.27296593541</v>
      </c>
      <c r="CG80" s="323">
        <f>'(5) Middle (M) details'!CF232</f>
        <v>378882.22003393335</v>
      </c>
      <c r="CH80" s="323">
        <f>'(5) Middle (M) details'!CG232</f>
        <v>261697.41830035733</v>
      </c>
      <c r="CI80" s="323">
        <f>'(5) Middle (M) details'!CH232</f>
        <v>307337.65590429126</v>
      </c>
      <c r="CJ80" s="323">
        <f>'(5) Middle (M) details'!CI232</f>
        <v>252593.49512965293</v>
      </c>
      <c r="CK80" s="323">
        <f>'(5) Middle (M) details'!CJ232</f>
        <v>517649.83334186609</v>
      </c>
      <c r="CL80" s="323">
        <f>'(5) Middle (M) details'!CK232</f>
        <v>430225.95682883594</v>
      </c>
      <c r="CM80" s="323">
        <f>'(5) Middle (M) details'!CL232</f>
        <v>539290.30322692962</v>
      </c>
      <c r="CN80" s="323">
        <f>'(5) Middle (M) details'!CM232</f>
        <v>243635.50272813655</v>
      </c>
      <c r="CO80" s="323">
        <f>'(5) Middle (M) details'!CN232</f>
        <v>624158.27253732376</v>
      </c>
      <c r="CP80" s="323">
        <f>'(5) Middle (M) details'!CO232</f>
        <v>174786.60759123828</v>
      </c>
      <c r="CQ80" s="323">
        <f>'(5) Middle (M) details'!CP232</f>
        <v>406365.99897606944</v>
      </c>
      <c r="CR80" s="323">
        <f>'(5) Middle (M) details'!CQ232</f>
        <v>429804.51864769892</v>
      </c>
      <c r="CS80" s="323">
        <f>'(5) Middle (M) details'!CR232</f>
        <v>790974.3947889579</v>
      </c>
      <c r="CT80" s="323">
        <f>'(5) Middle (M) details'!CS232</f>
        <v>371510.59020317585</v>
      </c>
      <c r="CU80" s="323">
        <f>'(5) Middle (M) details'!CT232</f>
        <v>842781.11536911258</v>
      </c>
      <c r="CV80" s="323">
        <f>'(5) Middle (M) details'!CU232</f>
        <v>578372.19355798932</v>
      </c>
      <c r="CW80" s="323">
        <f>'(5) Middle (M) details'!CV232</f>
        <v>1214068.6957911814</v>
      </c>
      <c r="CX80" s="323">
        <f>'(5) Middle (M) details'!CW232</f>
        <v>1284161.9026075196</v>
      </c>
      <c r="CY80" s="323">
        <f>'(5) Middle (M) details'!CX232</f>
        <v>895110.83640493371</v>
      </c>
      <c r="CZ80" s="323">
        <f>'(5) Middle (M) details'!CY232</f>
        <v>68526.059463142781</v>
      </c>
      <c r="DA80" s="323">
        <f>'(5) Middle (M) details'!CZ232</f>
        <v>1207121.3313499803</v>
      </c>
      <c r="DB80" s="323">
        <f>'(5) Middle (M) details'!DA232</f>
        <v>404652.65237127536</v>
      </c>
      <c r="DC80" s="323">
        <f>'(5) Middle (M) details'!DB232</f>
        <v>439454.84535266948</v>
      </c>
      <c r="DD80" s="323">
        <f>'(5) Middle (M) details'!DC232</f>
        <v>490197.84061170317</v>
      </c>
      <c r="DE80" s="323">
        <f>'(5) Middle (M) details'!DD232</f>
        <v>1072625.4549332098</v>
      </c>
      <c r="DF80" s="324">
        <f>'(5) Middle (M) details'!DE232</f>
        <v>22323413.624240473</v>
      </c>
      <c r="DG80" s="313"/>
      <c r="DH80" s="337">
        <f>'(5) Middle (M) details'!DG232</f>
        <v>5078.6041690308393</v>
      </c>
      <c r="DI80" s="337">
        <f>'(5) Middle (M) details'!DH232</f>
        <v>5481.2898491622564</v>
      </c>
      <c r="DJ80" s="337">
        <f>'(5) Middle (M) details'!DI232</f>
        <v>5787.5029407232068</v>
      </c>
      <c r="DK80" s="337">
        <f>'(5) Middle (M) details'!DJ232</f>
        <v>5101.2841468071838</v>
      </c>
      <c r="DL80" s="337">
        <f>'(5) Middle (M) details'!DK232</f>
        <v>6225.5783700745533</v>
      </c>
      <c r="DM80" s="337">
        <f>'(5) Middle (M) details'!DL232</f>
        <v>5097.2001135388091</v>
      </c>
      <c r="DN80" s="337">
        <f>'(5) Middle (M) details'!DM232</f>
        <v>5115.0600055545665</v>
      </c>
      <c r="DO80" s="337">
        <f>'(5) Middle (M) details'!DN232</f>
        <v>5119.4477148399001</v>
      </c>
      <c r="DP80" s="337">
        <f>'(5) Middle (M) details'!DO232</f>
        <v>5120.4133928192305</v>
      </c>
      <c r="DQ80" s="337">
        <f>'(5) Middle (M) details'!DP232</f>
        <v>5078.7305693143426</v>
      </c>
      <c r="DR80" s="337">
        <f>'(5) Middle (M) details'!DQ232</f>
        <v>5253.2443408694289</v>
      </c>
      <c r="DS80" s="337">
        <f>'(5) Middle (M) details'!DR232</f>
        <v>5213.8101515353956</v>
      </c>
      <c r="DT80" s="337">
        <f>'(5) Middle (M) details'!DS232</f>
        <v>5218.7461334908321</v>
      </c>
      <c r="DU80" s="337">
        <f>'(5) Middle (M) details'!DT232</f>
        <v>5965.604792927209</v>
      </c>
      <c r="DV80" s="337">
        <f>'(5) Middle (M) details'!DU232</f>
        <v>5320.2308009837834</v>
      </c>
      <c r="DW80" s="337">
        <f>'(5) Middle (M) details'!DV232</f>
        <v>5102.7441344754179</v>
      </c>
      <c r="DX80" s="337">
        <f>'(5) Middle (M) details'!DW232</f>
        <v>5183.3981718323903</v>
      </c>
      <c r="DY80" s="337">
        <f>'(5) Middle (M) details'!DX232</f>
        <v>6091.9979376802166</v>
      </c>
      <c r="DZ80" s="337">
        <f>'(5) Middle (M) details'!DY232</f>
        <v>5300.3986833746721</v>
      </c>
      <c r="EA80" s="337">
        <f>'(5) Middle (M) details'!DZ232</f>
        <v>5810.3506237864704</v>
      </c>
      <c r="EB80" s="337">
        <f>'(5) Middle (M) details'!EA232</f>
        <v>5259.4008751969077</v>
      </c>
      <c r="EC80" s="337">
        <f>'(5) Middle (M) details'!EB232</f>
        <v>5345.4520208328049</v>
      </c>
      <c r="ED80" s="337">
        <f>'(5) Middle (M) details'!EC232</f>
        <v>5690.6299289497247</v>
      </c>
      <c r="EE80" s="337">
        <f>'(5) Middle (M) details'!ED232</f>
        <v>5429.0588190244962</v>
      </c>
      <c r="EF80" s="337">
        <f>'(5) Middle (M) details'!EE232</f>
        <v>5709.9039693969289</v>
      </c>
      <c r="EG80" s="337">
        <f>'(5) Middle (M) details'!EF232</f>
        <v>5227.0132365671325</v>
      </c>
      <c r="EH80" s="337">
        <f>'(5) Middle (M) details'!EG232</f>
        <v>5258.1402443920724</v>
      </c>
      <c r="EI80" s="337">
        <f>'(5) Middle (M) details'!EH232</f>
        <v>5398.0536232211361</v>
      </c>
      <c r="EJ80" s="337">
        <f>'(5) Middle (M) details'!EI232</f>
        <v>5483.5786351067372</v>
      </c>
      <c r="EK80" s="337">
        <f>'(5) Middle (M) details'!EJ232</f>
        <v>6683.6394237714176</v>
      </c>
      <c r="EL80" s="337">
        <f>'(5) Middle (M) details'!EK232</f>
        <v>5282.9942002621283</v>
      </c>
      <c r="EM80" s="337">
        <f>'(5) Middle (M) details'!EL232</f>
        <v>6651.0567339775953</v>
      </c>
      <c r="EN80" s="337">
        <f>'(5) Middle (M) details'!EM232</f>
        <v>5088.2132428710747</v>
      </c>
      <c r="EO80" s="337">
        <f>'(5) Middle (M) details'!EN232</f>
        <v>5075.2575689234181</v>
      </c>
      <c r="EP80" s="337">
        <f>'(5) Middle (M) details'!EO232</f>
        <v>5145.708744011984</v>
      </c>
      <c r="EQ80" s="337">
        <f>'(5) Middle (M) details'!EP232</f>
        <v>5267.3974847266636</v>
      </c>
      <c r="ER80" s="337">
        <f>'(5) Middle (M) details'!EQ232</f>
        <v>6170.1367083489258</v>
      </c>
      <c r="ES80" s="337">
        <f>'(5) Middle (M) details'!ER232</f>
        <v>7600.3236182354958</v>
      </c>
      <c r="ET80" s="337">
        <f>'(5) Middle (M) details'!ES232</f>
        <v>5447.9367974769839</v>
      </c>
      <c r="EU80" s="337">
        <f>'(5) Middle (M) details'!ET232</f>
        <v>5253.7332370190552</v>
      </c>
      <c r="EV80" s="337">
        <f>'(5) Middle (M) details'!EU232</f>
        <v>7684.3210382675115</v>
      </c>
      <c r="EW80" s="337">
        <f>'(5) Middle (M) details'!EV232</f>
        <v>5908.4886060190238</v>
      </c>
      <c r="EX80" s="337">
        <f>'(5) Middle (M) details'!EW232</f>
        <v>5159.3364664637966</v>
      </c>
      <c r="EY80" s="337">
        <f>'(5) Middle (M) details'!EX232</f>
        <v>5177.7845020319528</v>
      </c>
      <c r="EZ80" s="337">
        <f>'(5) Middle (M) details'!EY232</f>
        <v>5088.0452281218795</v>
      </c>
      <c r="FA80" s="337">
        <f>'(5) Middle (M) details'!EZ232</f>
        <v>5666.5744522276536</v>
      </c>
      <c r="FB80" s="337">
        <f>'(5) Middle (M) details'!FA232</f>
        <v>5225.3939970487181</v>
      </c>
      <c r="FC80" s="337">
        <f>'(5) Middle (M) details'!FB232</f>
        <v>5279.2005166664285</v>
      </c>
      <c r="FD80" s="337">
        <f>'(5) Middle (M) details'!FC232</f>
        <v>5596.5787160289774</v>
      </c>
      <c r="FE80" s="337">
        <f>'(5) Middle (M) details'!FD232</f>
        <v>5418.5457542059567</v>
      </c>
      <c r="FF80" s="338">
        <f>'(5) Middle (M) details'!FE232</f>
        <v>5508.0445507943696</v>
      </c>
    </row>
    <row r="81" spans="1:162">
      <c r="A81" s="257"/>
      <c r="B81" s="1" t="str">
        <f>'(5) Middle (M) details'!A233</f>
        <v>Estim. full income</v>
      </c>
      <c r="C81" s="1" t="str">
        <f>'(5) Middle (M) details'!B233</f>
        <v>1k-2k</v>
      </c>
      <c r="D81" s="1" t="str">
        <f>'(5) Middle (M) details'!C233</f>
        <v>Free professions</v>
      </c>
      <c r="E81" s="1">
        <f>'(5) Middle (M) details'!D233</f>
        <v>4</v>
      </c>
      <c r="F81" s="1">
        <f>'(5) Middle (M) details'!E233</f>
        <v>4</v>
      </c>
      <c r="G81" s="257" t="str">
        <f>'(5) Middle (M) details'!F233</f>
        <v>Meshchanye</v>
      </c>
      <c r="H81" s="323">
        <f>'(5) Middle (M) details'!G233</f>
        <v>4.1740357682405085</v>
      </c>
      <c r="I81" s="323">
        <f>'(5) Middle (M) details'!H233</f>
        <v>13.388032626241976</v>
      </c>
      <c r="J81" s="323">
        <f>'(5) Middle (M) details'!I233</f>
        <v>16.084331845867673</v>
      </c>
      <c r="K81" s="323">
        <f>'(5) Middle (M) details'!J233</f>
        <v>6.2232539056524327</v>
      </c>
      <c r="L81" s="323">
        <f>'(5) Middle (M) details'!K233</f>
        <v>8.3330340972516428</v>
      </c>
      <c r="M81" s="323">
        <f>'(5) Middle (M) details'!L233</f>
        <v>83.014287714270878</v>
      </c>
      <c r="N81" s="323">
        <f>'(5) Middle (M) details'!M233</f>
        <v>22.749684165193912</v>
      </c>
      <c r="O81" s="323">
        <f>'(5) Middle (M) details'!N233</f>
        <v>24.992034359628377</v>
      </c>
      <c r="P81" s="323">
        <f>'(5) Middle (M) details'!O233</f>
        <v>7.410679859249929</v>
      </c>
      <c r="Q81" s="323">
        <f>'(5) Middle (M) details'!P233</f>
        <v>32.151746931452031</v>
      </c>
      <c r="R81" s="323">
        <f>'(5) Middle (M) details'!Q233</f>
        <v>22.736456187231116</v>
      </c>
      <c r="S81" s="323">
        <f>'(5) Middle (M) details'!R233</f>
        <v>11.722365392055988</v>
      </c>
      <c r="T81" s="323">
        <f>'(5) Middle (M) details'!S233</f>
        <v>20.700403839895245</v>
      </c>
      <c r="U81" s="323">
        <f>'(5) Middle (M) details'!T233</f>
        <v>10.407294648797317</v>
      </c>
      <c r="V81" s="323">
        <f>'(5) Middle (M) details'!U233</f>
        <v>13.475125137186472</v>
      </c>
      <c r="W81" s="323">
        <f>'(5) Middle (M) details'!V233</f>
        <v>75.918979154075799</v>
      </c>
      <c r="X81" s="323">
        <f>'(5) Middle (M) details'!W233</f>
        <v>16.830245270784111</v>
      </c>
      <c r="Y81" s="323">
        <f>'(5) Middle (M) details'!X233</f>
        <v>10.952193752586496</v>
      </c>
      <c r="Z81" s="323">
        <f>'(5) Middle (M) details'!Y233</f>
        <v>21.104365159214428</v>
      </c>
      <c r="AA81" s="323">
        <f>'(5) Middle (M) details'!Z233</f>
        <v>16.391043575843376</v>
      </c>
      <c r="AB81" s="323">
        <f>'(5) Middle (M) details'!AA233</f>
        <v>20.943328609010496</v>
      </c>
      <c r="AC81" s="323">
        <f>'(5) Middle (M) details'!AB233</f>
        <v>15.773542862752809</v>
      </c>
      <c r="AD81" s="323">
        <f>'(5) Middle (M) details'!AC233</f>
        <v>17.809206320161028</v>
      </c>
      <c r="AE81" s="323">
        <f>'(5) Middle (M) details'!AD233</f>
        <v>12.987610389038549</v>
      </c>
      <c r="AF81" s="323">
        <f>'(5) Middle (M) details'!AE233</f>
        <v>13.719955019989573</v>
      </c>
      <c r="AG81" s="323">
        <f>'(5) Middle (M) details'!AF233</f>
        <v>24.6659578536369</v>
      </c>
      <c r="AH81" s="323">
        <f>'(5) Middle (M) details'!AG233</f>
        <v>16.936147696913785</v>
      </c>
      <c r="AI81" s="323">
        <f>'(5) Middle (M) details'!AH233</f>
        <v>19.374296403687385</v>
      </c>
      <c r="AJ81" s="323">
        <f>'(5) Middle (M) details'!AI233</f>
        <v>15.674924083066825</v>
      </c>
      <c r="AK81" s="323">
        <f>'(5) Middle (M) details'!AJ233</f>
        <v>26.355449400834885</v>
      </c>
      <c r="AL81" s="323">
        <f>'(5) Middle (M) details'!AK233</f>
        <v>27.711742494290444</v>
      </c>
      <c r="AM81" s="323">
        <f>'(5) Middle (M) details'!AL233</f>
        <v>27.591754588821793</v>
      </c>
      <c r="AN81" s="323">
        <f>'(5) Middle (M) details'!AM233</f>
        <v>16.293809328099435</v>
      </c>
      <c r="AO81" s="323">
        <f>'(5) Middle (M) details'!AN233</f>
        <v>41.84889575424031</v>
      </c>
      <c r="AP81" s="323">
        <f>'(5) Middle (M) details'!AO233</f>
        <v>11.55873513381813</v>
      </c>
      <c r="AQ81" s="323">
        <f>'(5) Middle (M) details'!AP233</f>
        <v>26.252376886508635</v>
      </c>
      <c r="AR81" s="323">
        <f>'(5) Middle (M) details'!AQ233</f>
        <v>23.704104332619085</v>
      </c>
      <c r="AS81" s="323">
        <f>'(5) Middle (M) details'!AR233</f>
        <v>35.414221531998272</v>
      </c>
      <c r="AT81" s="323">
        <f>'(5) Middle (M) details'!AS233</f>
        <v>23.205263117457903</v>
      </c>
      <c r="AU81" s="323">
        <f>'(5) Middle (M) details'!AT233</f>
        <v>54.587617255216777</v>
      </c>
      <c r="AV81" s="323">
        <f>'(5) Middle (M) details'!AU233</f>
        <v>25.61234033373573</v>
      </c>
      <c r="AW81" s="323">
        <f>'(5) Middle (M) details'!AV233</f>
        <v>69.922060581814236</v>
      </c>
      <c r="AX81" s="323">
        <f>'(5) Middle (M) details'!AW233</f>
        <v>84.698026207358154</v>
      </c>
      <c r="AY81" s="323">
        <f>'(5) Middle (M) details'!AX233</f>
        <v>58.827474343991348</v>
      </c>
      <c r="AZ81" s="323">
        <f>'(5) Middle (M) details'!AY233</f>
        <v>4.5830242495010332</v>
      </c>
      <c r="BA81" s="323">
        <f>'(5) Middle (M) details'!AZ233</f>
        <v>72.489930737022192</v>
      </c>
      <c r="BB81" s="323">
        <f>'(5) Middle (M) details'!BA233</f>
        <v>26.351825679516114</v>
      </c>
      <c r="BC81" s="323">
        <f>'(5) Middle (M) details'!BB233</f>
        <v>28.326535365871241</v>
      </c>
      <c r="BD81" s="323">
        <f>'(5) Middle (M) details'!BC233</f>
        <v>29.805481135630096</v>
      </c>
      <c r="BE81" s="323">
        <f>'(5) Middle (M) details'!BD233</f>
        <v>67.361649581429205</v>
      </c>
      <c r="BF81" s="324">
        <f>'(5) Middle (M) details'!BE233</f>
        <v>1379.1468806687517</v>
      </c>
      <c r="BH81" s="323">
        <f>'(5) Middle (M) details'!BG233</f>
        <v>9797.6724373534726</v>
      </c>
      <c r="BI81" s="323">
        <f>'(5) Middle (M) details'!BH233</f>
        <v>33917.350130644889</v>
      </c>
      <c r="BJ81" s="323">
        <f>'(5) Middle (M) details'!BI233</f>
        <v>43024.579454367173</v>
      </c>
      <c r="BK81" s="323">
        <f>'(5) Middle (M) details'!BJ233</f>
        <v>14673.016968226504</v>
      </c>
      <c r="BL81" s="323">
        <f>'(5) Middle (M) details'!BK233</f>
        <v>23977.574443017158</v>
      </c>
      <c r="BM81" s="323">
        <f>'(5) Middle (M) details'!BL233</f>
        <v>195572.10695470936</v>
      </c>
      <c r="BN81" s="323">
        <f>'(5) Middle (M) details'!BM233</f>
        <v>53783.429199550956</v>
      </c>
      <c r="BO81" s="323">
        <f>'(5) Middle (M) details'!BN233</f>
        <v>59135.341033632307</v>
      </c>
      <c r="BP81" s="323">
        <f>'(5) Middle (M) details'!BO233</f>
        <v>17538.217900626358</v>
      </c>
      <c r="BQ81" s="323">
        <f>'(5) Middle (M) details'!BP233</f>
        <v>75471.352543928137</v>
      </c>
      <c r="BR81" s="323">
        <f>'(5) Middle (M) details'!BQ233</f>
        <v>55204.281314327891</v>
      </c>
      <c r="BS81" s="323">
        <f>'(5) Middle (M) details'!BR233</f>
        <v>28248.334830632299</v>
      </c>
      <c r="BT81" s="323">
        <f>'(5) Middle (M) details'!BS233</f>
        <v>49930.667702047518</v>
      </c>
      <c r="BU81" s="323">
        <f>'(5) Middle (M) details'!BT233</f>
        <v>28695.560623430185</v>
      </c>
      <c r="BV81" s="323">
        <f>'(5) Middle (M) details'!BU233</f>
        <v>33134.900034802726</v>
      </c>
      <c r="BW81" s="323">
        <f>'(5) Middle (M) details'!BV233</f>
        <v>179050.91158890279</v>
      </c>
      <c r="BX81" s="323">
        <f>'(5) Middle (M) details'!BW233</f>
        <v>40320.63850763235</v>
      </c>
      <c r="BY81" s="323">
        <f>'(5) Middle (M) details'!BX233</f>
        <v>30837.790267019565</v>
      </c>
      <c r="BZ81" s="323">
        <f>'(5) Middle (M) details'!BY233</f>
        <v>51701.508491739209</v>
      </c>
      <c r="CA81" s="323">
        <f>'(5) Middle (M) details'!BZ233</f>
        <v>44018.103778160395</v>
      </c>
      <c r="CB81" s="323">
        <f>'(5) Middle (M) details'!CA233</f>
        <v>50910.148742281053</v>
      </c>
      <c r="CC81" s="323">
        <f>'(5) Middle (M) details'!CB233</f>
        <v>38970.508319972447</v>
      </c>
      <c r="CD81" s="323">
        <f>'(5) Middle (M) details'!CC233</f>
        <v>46841.122447318878</v>
      </c>
      <c r="CE81" s="323">
        <f>'(5) Middle (M) details'!CD233</f>
        <v>32589.386384055193</v>
      </c>
      <c r="CF81" s="323">
        <f>'(5) Middle (M) details'!CE233</f>
        <v>36207.944954275685</v>
      </c>
      <c r="CG81" s="323">
        <f>'(5) Middle (M) details'!CF233</f>
        <v>59590.080147168766</v>
      </c>
      <c r="CH81" s="323">
        <f>'(5) Middle (M) details'!CG233</f>
        <v>41159.413945127235</v>
      </c>
      <c r="CI81" s="323">
        <f>'(5) Middle (M) details'!CH233</f>
        <v>48337.648427892549</v>
      </c>
      <c r="CJ81" s="323">
        <f>'(5) Middle (M) details'!CI233</f>
        <v>39727.561293537125</v>
      </c>
      <c r="CK81" s="323">
        <f>'(5) Middle (M) details'!CJ233</f>
        <v>81415.261593029281</v>
      </c>
      <c r="CL81" s="323">
        <f>'(5) Middle (M) details'!CK233</f>
        <v>67665.353223823986</v>
      </c>
      <c r="CM81" s="323">
        <f>'(5) Middle (M) details'!CL233</f>
        <v>84818.845257519599</v>
      </c>
      <c r="CN81" s="323">
        <f>'(5) Middle (M) details'!CM233</f>
        <v>38318.660434805133</v>
      </c>
      <c r="CO81" s="323">
        <f>'(5) Middle (M) details'!CN233</f>
        <v>98166.764018872185</v>
      </c>
      <c r="CP81" s="323">
        <f>'(5) Middle (M) details'!CO233</f>
        <v>27490.199867602096</v>
      </c>
      <c r="CQ81" s="323">
        <f>'(5) Middle (M) details'!CP233</f>
        <v>63912.691511096797</v>
      </c>
      <c r="CR81" s="323">
        <f>'(5) Middle (M) details'!CQ233</f>
        <v>67599.070000006352</v>
      </c>
      <c r="CS81" s="323">
        <f>'(5) Middle (M) details'!CR233</f>
        <v>124403.37679506552</v>
      </c>
      <c r="CT81" s="323">
        <f>'(5) Middle (M) details'!CS233</f>
        <v>58430.680235526685</v>
      </c>
      <c r="CU81" s="323">
        <f>'(5) Middle (M) details'!CT233</f>
        <v>132551.4673316362</v>
      </c>
      <c r="CV81" s="323">
        <f>'(5) Middle (M) details'!CU233</f>
        <v>90965.591802982002</v>
      </c>
      <c r="CW81" s="323">
        <f>'(5) Middle (M) details'!CV233</f>
        <v>190947.07289216603</v>
      </c>
      <c r="CX81" s="323">
        <f>'(5) Middle (M) details'!CW233</f>
        <v>201971.23710758786</v>
      </c>
      <c r="CY81" s="323">
        <f>'(5) Middle (M) details'!CX233</f>
        <v>140781.8146684003</v>
      </c>
      <c r="CZ81" s="323">
        <f>'(5) Middle (M) details'!CY233</f>
        <v>10777.685411610519</v>
      </c>
      <c r="DA81" s="323">
        <f>'(5) Middle (M) details'!CZ233</f>
        <v>189854.40086383576</v>
      </c>
      <c r="DB81" s="323">
        <f>'(5) Middle (M) details'!DA233</f>
        <v>63643.218687879023</v>
      </c>
      <c r="DC81" s="323">
        <f>'(5) Middle (M) details'!DB233</f>
        <v>69116.86025615524</v>
      </c>
      <c r="DD81" s="323">
        <f>'(5) Middle (M) details'!DC233</f>
        <v>77097.649521279396</v>
      </c>
      <c r="DE81" s="323">
        <f>'(5) Middle (M) details'!DD233</f>
        <v>168701.07238507722</v>
      </c>
      <c r="DF81" s="324">
        <f>'(5) Middle (M) details'!DE233</f>
        <v>3510996.1267323378</v>
      </c>
      <c r="DG81" s="313"/>
      <c r="DH81" s="337">
        <f>'(5) Middle (M) details'!DG233</f>
        <v>2347.2900045328333</v>
      </c>
      <c r="DI81" s="337">
        <f>'(5) Middle (M) details'!DH233</f>
        <v>2533.4080874708397</v>
      </c>
      <c r="DJ81" s="337">
        <f>'(5) Middle (M) details'!DI233</f>
        <v>2674.9373158090425</v>
      </c>
      <c r="DK81" s="337">
        <f>'(5) Middle (M) details'!DJ233</f>
        <v>2357.7725078675248</v>
      </c>
      <c r="DL81" s="337">
        <f>'(5) Middle (M) details'!DK233</f>
        <v>2877.4122562303346</v>
      </c>
      <c r="DM81" s="337">
        <f>'(5) Middle (M) details'!DL233</f>
        <v>2355.8849005348848</v>
      </c>
      <c r="DN81" s="337">
        <f>'(5) Middle (M) details'!DM233</f>
        <v>2364.1395989944076</v>
      </c>
      <c r="DO81" s="337">
        <f>'(5) Middle (M) details'!DN233</f>
        <v>2366.1675629399074</v>
      </c>
      <c r="DP81" s="337">
        <f>'(5) Middle (M) details'!DO233</f>
        <v>2366.6138915359224</v>
      </c>
      <c r="DQ81" s="337">
        <f>'(5) Middle (M) details'!DP233</f>
        <v>2347.3484257273517</v>
      </c>
      <c r="DR81" s="337">
        <f>'(5) Middle (M) details'!DQ233</f>
        <v>2428.0072874914795</v>
      </c>
      <c r="DS81" s="337">
        <f>'(5) Middle (M) details'!DR233</f>
        <v>2409.781122313047</v>
      </c>
      <c r="DT81" s="337">
        <f>'(5) Middle (M) details'!DS233</f>
        <v>2412.0624934774314</v>
      </c>
      <c r="DU81" s="337">
        <f>'(5) Middle (M) details'!DT233</f>
        <v>2757.2545595935721</v>
      </c>
      <c r="DV81" s="337">
        <f>'(5) Middle (M) details'!DU233</f>
        <v>2458.9678906478121</v>
      </c>
      <c r="DW81" s="337">
        <f>'(5) Middle (M) details'!DV233</f>
        <v>2358.4473024264871</v>
      </c>
      <c r="DX81" s="337">
        <f>'(5) Middle (M) details'!DW233</f>
        <v>2395.7249498690067</v>
      </c>
      <c r="DY81" s="337">
        <f>'(5) Middle (M) details'!DX233</f>
        <v>2815.6724546383084</v>
      </c>
      <c r="DZ81" s="337">
        <f>'(5) Middle (M) details'!DY233</f>
        <v>2449.80164537978</v>
      </c>
      <c r="EA81" s="337">
        <f>'(5) Middle (M) details'!DZ233</f>
        <v>2685.497331178653</v>
      </c>
      <c r="EB81" s="337">
        <f>'(5) Middle (M) details'!EA233</f>
        <v>2430.8527881464775</v>
      </c>
      <c r="EC81" s="337">
        <f>'(5) Middle (M) details'!EB233</f>
        <v>2470.6249356316953</v>
      </c>
      <c r="ED81" s="337">
        <f>'(5) Middle (M) details'!EC233</f>
        <v>2630.1633888250303</v>
      </c>
      <c r="EE81" s="337">
        <f>'(5) Middle (M) details'!ED233</f>
        <v>2509.2673253857697</v>
      </c>
      <c r="EF81" s="337">
        <f>'(5) Middle (M) details'!EE233</f>
        <v>2639.071695316914</v>
      </c>
      <c r="EG81" s="337">
        <f>'(5) Middle (M) details'!EF233</f>
        <v>2415.8834820348338</v>
      </c>
      <c r="EH81" s="337">
        <f>'(5) Middle (M) details'!EG233</f>
        <v>2430.2701347265393</v>
      </c>
      <c r="EI81" s="337">
        <f>'(5) Middle (M) details'!EH233</f>
        <v>2494.9369732308191</v>
      </c>
      <c r="EJ81" s="337">
        <f>'(5) Middle (M) details'!EI233</f>
        <v>2534.4659459278455</v>
      </c>
      <c r="EK81" s="337">
        <f>'(5) Middle (M) details'!EJ233</f>
        <v>3089.1243914987167</v>
      </c>
      <c r="EL81" s="337">
        <f>'(5) Middle (M) details'!EK233</f>
        <v>2441.7574332529011</v>
      </c>
      <c r="EM81" s="337">
        <f>'(5) Middle (M) details'!EL233</f>
        <v>3074.064934307662</v>
      </c>
      <c r="EN81" s="337">
        <f>'(5) Middle (M) details'!EM233</f>
        <v>2351.7312411851299</v>
      </c>
      <c r="EO81" s="337">
        <f>'(5) Middle (M) details'!EN233</f>
        <v>2345.7432328767122</v>
      </c>
      <c r="EP81" s="337">
        <f>'(5) Middle (M) details'!EO233</f>
        <v>2378.3051994307111</v>
      </c>
      <c r="EQ81" s="337">
        <f>'(5) Middle (M) details'!EP233</f>
        <v>2434.5487567619898</v>
      </c>
      <c r="ER81" s="337">
        <f>'(5) Middle (M) details'!EQ233</f>
        <v>2851.7875660454147</v>
      </c>
      <c r="ES81" s="337">
        <f>'(5) Middle (M) details'!ER233</f>
        <v>3512.8084541590647</v>
      </c>
      <c r="ET81" s="337">
        <f>'(5) Middle (M) details'!ES233</f>
        <v>2517.9925752088461</v>
      </c>
      <c r="EU81" s="337">
        <f>'(5) Middle (M) details'!ET233</f>
        <v>2428.2332513601086</v>
      </c>
      <c r="EV81" s="337">
        <f>'(5) Middle (M) details'!EU233</f>
        <v>3551.6313861863346</v>
      </c>
      <c r="EW81" s="337">
        <f>'(5) Middle (M) details'!EV233</f>
        <v>2730.8559173358908</v>
      </c>
      <c r="EX81" s="337">
        <f>'(5) Middle (M) details'!EW233</f>
        <v>2384.6038231531015</v>
      </c>
      <c r="EY81" s="337">
        <f>'(5) Middle (M) details'!EX233</f>
        <v>2393.1303568326621</v>
      </c>
      <c r="EZ81" s="337">
        <f>'(5) Middle (M) details'!EY233</f>
        <v>2351.6535861192347</v>
      </c>
      <c r="FA81" s="337">
        <f>'(5) Middle (M) details'!EZ233</f>
        <v>2619.0451409394568</v>
      </c>
      <c r="FB81" s="337">
        <f>'(5) Middle (M) details'!FA233</f>
        <v>2415.1350825514292</v>
      </c>
      <c r="FC81" s="337">
        <f>'(5) Middle (M) details'!FB233</f>
        <v>2440.0040232039655</v>
      </c>
      <c r="FD81" s="337">
        <f>'(5) Middle (M) details'!FC233</f>
        <v>2586.693674577702</v>
      </c>
      <c r="FE81" s="337">
        <f>'(5) Middle (M) details'!FD233</f>
        <v>2504.4082713732423</v>
      </c>
      <c r="FF81" s="338">
        <f>'(5) Middle (M) details'!FE233</f>
        <v>2545.7738954025313</v>
      </c>
    </row>
    <row r="82" spans="1:162">
      <c r="A82" s="257"/>
      <c r="B82" s="1" t="str">
        <f>'(5) Middle (M) details'!A234</f>
        <v>Estim. full income</v>
      </c>
      <c r="C82" s="1" t="str">
        <f>'(5) Middle (M) details'!B234</f>
        <v>5k-10k</v>
      </c>
      <c r="D82" s="1" t="str">
        <f>'(5) Middle (M) details'!C234</f>
        <v>Gov't admin</v>
      </c>
      <c r="E82" s="1">
        <f>'(5) Middle (M) details'!D234</f>
        <v>5</v>
      </c>
      <c r="F82" s="1">
        <f>'(5) Middle (M) details'!E234</f>
        <v>4</v>
      </c>
      <c r="G82" s="257" t="str">
        <f>'(5) Middle (M) details'!F234</f>
        <v>Meshchanye</v>
      </c>
      <c r="H82" s="323">
        <f>'(5) Middle (M) details'!G234</f>
        <v>10.036449050413088</v>
      </c>
      <c r="I82" s="323">
        <f>'(5) Middle (M) details'!H234</f>
        <v>16.979465752966245</v>
      </c>
      <c r="J82" s="323">
        <f>'(5) Middle (M) details'!I234</f>
        <v>18.629494549936428</v>
      </c>
      <c r="K82" s="323">
        <f>'(5) Middle (M) details'!J234</f>
        <v>8.7841091368156654</v>
      </c>
      <c r="L82" s="323">
        <f>'(5) Middle (M) details'!K234</f>
        <v>10.92166302237804</v>
      </c>
      <c r="M82" s="323">
        <f>'(5) Middle (M) details'!L234</f>
        <v>74.898524843796523</v>
      </c>
      <c r="N82" s="323">
        <f>'(5) Middle (M) details'!M234</f>
        <v>32.486153268222054</v>
      </c>
      <c r="O82" s="323">
        <f>'(5) Middle (M) details'!N234</f>
        <v>34.420137790317632</v>
      </c>
      <c r="P82" s="323">
        <f>'(5) Middle (M) details'!O234</f>
        <v>14.250237161252748</v>
      </c>
      <c r="Q82" s="323">
        <f>'(5) Middle (M) details'!P234</f>
        <v>48.811173718479566</v>
      </c>
      <c r="R82" s="323">
        <f>'(5) Middle (M) details'!Q234</f>
        <v>36.076221556067686</v>
      </c>
      <c r="S82" s="323">
        <f>'(5) Middle (M) details'!R234</f>
        <v>22.363552879384486</v>
      </c>
      <c r="T82" s="323">
        <f>'(5) Middle (M) details'!S234</f>
        <v>30.588003396730386</v>
      </c>
      <c r="U82" s="323">
        <f>'(5) Middle (M) details'!T234</f>
        <v>15.81120141194773</v>
      </c>
      <c r="V82" s="323">
        <f>'(5) Middle (M) details'!U234</f>
        <v>23.905348867055231</v>
      </c>
      <c r="W82" s="323">
        <f>'(5) Middle (M) details'!V234</f>
        <v>51.388409897227078</v>
      </c>
      <c r="X82" s="323">
        <f>'(5) Middle (M) details'!W234</f>
        <v>34.420214618089588</v>
      </c>
      <c r="Y82" s="323">
        <f>'(5) Middle (M) details'!X234</f>
        <v>15.782136774790811</v>
      </c>
      <c r="Z82" s="323">
        <f>'(5) Middle (M) details'!Y234</f>
        <v>22.244589202214677</v>
      </c>
      <c r="AA82" s="323">
        <f>'(5) Middle (M) details'!Z234</f>
        <v>20.563875574465214</v>
      </c>
      <c r="AB82" s="323">
        <f>'(5) Middle (M) details'!AA234</f>
        <v>24.764704643186736</v>
      </c>
      <c r="AC82" s="323">
        <f>'(5) Middle (M) details'!AB234</f>
        <v>21.927803759716113</v>
      </c>
      <c r="AD82" s="323">
        <f>'(5) Middle (M) details'!AC234</f>
        <v>22.340100938599178</v>
      </c>
      <c r="AE82" s="323">
        <f>'(5) Middle (M) details'!AD234</f>
        <v>21.068583246717242</v>
      </c>
      <c r="AF82" s="323">
        <f>'(5) Middle (M) details'!AE234</f>
        <v>19.044707049874418</v>
      </c>
      <c r="AG82" s="323">
        <f>'(5) Middle (M) details'!AF234</f>
        <v>37.132551057364118</v>
      </c>
      <c r="AH82" s="323">
        <f>'(5) Middle (M) details'!AG234</f>
        <v>26.146409086942516</v>
      </c>
      <c r="AI82" s="323">
        <f>'(5) Middle (M) details'!AH234</f>
        <v>28.456491231756623</v>
      </c>
      <c r="AJ82" s="323">
        <f>'(5) Middle (M) details'!AI234</f>
        <v>17.126499877259995</v>
      </c>
      <c r="AK82" s="323">
        <f>'(5) Middle (M) details'!AJ234</f>
        <v>26.687995262326897</v>
      </c>
      <c r="AL82" s="323">
        <f>'(5) Middle (M) details'!AK234</f>
        <v>30.92223051747176</v>
      </c>
      <c r="AM82" s="323">
        <f>'(5) Middle (M) details'!AL234</f>
        <v>24.40235457092329</v>
      </c>
      <c r="AN82" s="323">
        <f>'(5) Middle (M) details'!AM234</f>
        <v>17.627337212463438</v>
      </c>
      <c r="AO82" s="323">
        <f>'(5) Middle (M) details'!AN234</f>
        <v>29.095882126363122</v>
      </c>
      <c r="AP82" s="323">
        <f>'(5) Middle (M) details'!AO234</f>
        <v>10.744548037311707</v>
      </c>
      <c r="AQ82" s="323">
        <f>'(5) Middle (M) details'!AP234</f>
        <v>21.784918725544514</v>
      </c>
      <c r="AR82" s="323">
        <f>'(5) Middle (M) details'!AQ234</f>
        <v>18.622163976970985</v>
      </c>
      <c r="AS82" s="323">
        <f>'(5) Middle (M) details'!AR234</f>
        <v>23.511344174526286</v>
      </c>
      <c r="AT82" s="323">
        <f>'(5) Middle (M) details'!AS234</f>
        <v>20.841556971997715</v>
      </c>
      <c r="AU82" s="323">
        <f>'(5) Middle (M) details'!AT234</f>
        <v>24.060402657750657</v>
      </c>
      <c r="AV82" s="323">
        <f>'(5) Middle (M) details'!AU234</f>
        <v>12.108742886714904</v>
      </c>
      <c r="AW82" s="323">
        <f>'(5) Middle (M) details'!AV234</f>
        <v>33.516040913047682</v>
      </c>
      <c r="AX82" s="323">
        <f>'(5) Middle (M) details'!AW234</f>
        <v>40.950620237005204</v>
      </c>
      <c r="AY82" s="323">
        <f>'(5) Middle (M) details'!AX234</f>
        <v>34.550286013164822</v>
      </c>
      <c r="AZ82" s="323">
        <f>'(5) Middle (M) details'!AY234</f>
        <v>10.965994565950666</v>
      </c>
      <c r="BA82" s="323">
        <f>'(5) Middle (M) details'!AZ234</f>
        <v>38.610823309512398</v>
      </c>
      <c r="BB82" s="323">
        <f>'(5) Middle (M) details'!BA234</f>
        <v>33.499375413626829</v>
      </c>
      <c r="BC82" s="323">
        <f>'(5) Middle (M) details'!BB234</f>
        <v>22.629682080717938</v>
      </c>
      <c r="BD82" s="323">
        <f>'(5) Middle (M) details'!BC234</f>
        <v>24.042542452046703</v>
      </c>
      <c r="BE82" s="323">
        <f>'(5) Middle (M) details'!BD234</f>
        <v>52.658305335722368</v>
      </c>
      <c r="BF82" s="324">
        <f>'(5) Middle (M) details'!BE234</f>
        <v>1313.201960805128</v>
      </c>
      <c r="BH82" s="323">
        <f>'(5) Middle (M) details'!BG234</f>
        <v>97578.540052295371</v>
      </c>
      <c r="BI82" s="323">
        <f>'(5) Middle (M) details'!BH234</f>
        <v>178170.85181209716</v>
      </c>
      <c r="BJ82" s="323">
        <f>'(5) Middle (M) details'!BI234</f>
        <v>206405.9267571205</v>
      </c>
      <c r="BK82" s="323">
        <f>'(5) Middle (M) details'!BJ234</f>
        <v>85784.160339443668</v>
      </c>
      <c r="BL82" s="323">
        <f>'(5) Middle (M) details'!BK234</f>
        <v>130166.2352600786</v>
      </c>
      <c r="BM82" s="323">
        <f>'(5) Middle (M) details'!BL234</f>
        <v>730861.04609183653</v>
      </c>
      <c r="BN82" s="323">
        <f>'(5) Middle (M) details'!BM234</f>
        <v>318111.14783146523</v>
      </c>
      <c r="BO82" s="323">
        <f>'(5) Middle (M) details'!BN234</f>
        <v>337338.24667757703</v>
      </c>
      <c r="BP82" s="323">
        <f>'(5) Middle (M) details'!BO234</f>
        <v>139687.31959998448</v>
      </c>
      <c r="BQ82" s="323">
        <f>'(5) Middle (M) details'!BP234</f>
        <v>474574.38274514949</v>
      </c>
      <c r="BR82" s="323">
        <f>'(5) Middle (M) details'!BQ234</f>
        <v>362809.38581061899</v>
      </c>
      <c r="BS82" s="323">
        <f>'(5) Middle (M) details'!BR234</f>
        <v>223216.28759814115</v>
      </c>
      <c r="BT82" s="323">
        <f>'(5) Middle (M) details'!BS234</f>
        <v>305595.6498060489</v>
      </c>
      <c r="BU82" s="323">
        <f>'(5) Middle (M) details'!BT234</f>
        <v>180571.50464574862</v>
      </c>
      <c r="BV82" s="323">
        <f>'(5) Middle (M) details'!BU234</f>
        <v>243475.5895461702</v>
      </c>
      <c r="BW82" s="323">
        <f>'(5) Middle (M) details'!BV234</f>
        <v>501994.36100303585</v>
      </c>
      <c r="BX82" s="323">
        <f>'(5) Middle (M) details'!BW234</f>
        <v>341552.92746410699</v>
      </c>
      <c r="BY82" s="323">
        <f>'(5) Middle (M) details'!BX234</f>
        <v>184058.30462460723</v>
      </c>
      <c r="BZ82" s="323">
        <f>'(5) Middle (M) details'!BY234</f>
        <v>225716.23328980908</v>
      </c>
      <c r="CA82" s="323">
        <f>'(5) Middle (M) details'!BZ234</f>
        <v>228737.39714784242</v>
      </c>
      <c r="CB82" s="323">
        <f>'(5) Middle (M) details'!CA234</f>
        <v>249344.21342901202</v>
      </c>
      <c r="CC82" s="323">
        <f>'(5) Middle (M) details'!CB234</f>
        <v>224393.06909294578</v>
      </c>
      <c r="CD82" s="323">
        <f>'(5) Middle (M) details'!CC234</f>
        <v>243374.65090783071</v>
      </c>
      <c r="CE82" s="323">
        <f>'(5) Middle (M) details'!CD234</f>
        <v>218972.58550648109</v>
      </c>
      <c r="CF82" s="323">
        <f>'(5) Middle (M) details'!CE234</f>
        <v>208177.10644102938</v>
      </c>
      <c r="CG82" s="323">
        <f>'(5) Middle (M) details'!CF234</f>
        <v>371567.95621891954</v>
      </c>
      <c r="CH82" s="323">
        <f>'(5) Middle (M) details'!CG234</f>
        <v>263192.84833458951</v>
      </c>
      <c r="CI82" s="323">
        <f>'(5) Middle (M) details'!CH234</f>
        <v>294068.43521959253</v>
      </c>
      <c r="CJ82" s="323">
        <f>'(5) Middle (M) details'!CI234</f>
        <v>179788.76879895607</v>
      </c>
      <c r="CK82" s="323">
        <f>'(5) Middle (M) details'!CJ234</f>
        <v>341474.93483805703</v>
      </c>
      <c r="CL82" s="323">
        <f>'(5) Middle (M) details'!CK234</f>
        <v>312738.11503311829</v>
      </c>
      <c r="CM82" s="323">
        <f>'(5) Middle (M) details'!CL234</f>
        <v>310707.86912578286</v>
      </c>
      <c r="CN82" s="323">
        <f>'(5) Middle (M) details'!CM234</f>
        <v>171704.58156802112</v>
      </c>
      <c r="CO82" s="323">
        <f>'(5) Middle (M) details'!CN234</f>
        <v>282695.88256709918</v>
      </c>
      <c r="CP82" s="323">
        <f>'(5) Middle (M) details'!CO234</f>
        <v>105843.26286887782</v>
      </c>
      <c r="CQ82" s="323">
        <f>'(5) Middle (M) details'!CP234</f>
        <v>219675.6413186008</v>
      </c>
      <c r="CR82" s="323">
        <f>'(5) Middle (M) details'!CQ234</f>
        <v>219965.61636760898</v>
      </c>
      <c r="CS82" s="323">
        <f>'(5) Middle (M) details'!CR234</f>
        <v>342089.23720984964</v>
      </c>
      <c r="CT82" s="323">
        <f>'(5) Middle (M) details'!CS234</f>
        <v>217366.2371822813</v>
      </c>
      <c r="CU82" s="323">
        <f>'(5) Middle (M) details'!CT234</f>
        <v>241991.86985235088</v>
      </c>
      <c r="CV82" s="323">
        <f>'(5) Middle (M) details'!CU234</f>
        <v>178128.91607144836</v>
      </c>
      <c r="CW82" s="323">
        <f>'(5) Middle (M) details'!CV234</f>
        <v>379104.53630919557</v>
      </c>
      <c r="CX82" s="323">
        <f>'(5) Middle (M) details'!CW234</f>
        <v>404468.0322722079</v>
      </c>
      <c r="CY82" s="323">
        <f>'(5) Middle (M) details'!CX234</f>
        <v>342472.32728623226</v>
      </c>
      <c r="CZ82" s="323">
        <f>'(5) Middle (M) details'!CY234</f>
        <v>106814.16661352797</v>
      </c>
      <c r="DA82" s="323">
        <f>'(5) Middle (M) details'!CZ234</f>
        <v>418850.97282663005</v>
      </c>
      <c r="DB82" s="323">
        <f>'(5) Middle (M) details'!DA234</f>
        <v>335108.63496501843</v>
      </c>
      <c r="DC82" s="323">
        <f>'(5) Middle (M) details'!DB234</f>
        <v>228705.43082081966</v>
      </c>
      <c r="DD82" s="323">
        <f>'(5) Middle (M) details'!DC234</f>
        <v>257592.29886911207</v>
      </c>
      <c r="DE82" s="323">
        <f>'(5) Middle (M) details'!DD234</f>
        <v>546234.95736671041</v>
      </c>
      <c r="DF82" s="324">
        <f>'(5) Middle (M) details'!DE234</f>
        <v>13713018.653385084</v>
      </c>
      <c r="DG82" s="313"/>
      <c r="DH82" s="337">
        <f>'(5) Middle (M) details'!DG234</f>
        <v>9722.416719514873</v>
      </c>
      <c r="DI82" s="337">
        <f>'(5) Middle (M) details'!DH234</f>
        <v>10493.313182187221</v>
      </c>
      <c r="DJ82" s="337">
        <f>'(5) Middle (M) details'!DI234</f>
        <v>11079.523719972576</v>
      </c>
      <c r="DK82" s="337">
        <f>'(5) Middle (M) details'!DJ234</f>
        <v>9765.8349871710907</v>
      </c>
      <c r="DL82" s="337">
        <f>'(5) Middle (M) details'!DK234</f>
        <v>11918.169878833774</v>
      </c>
      <c r="DM82" s="337">
        <f>'(5) Middle (M) details'!DL234</f>
        <v>9758.0165646262412</v>
      </c>
      <c r="DN82" s="337">
        <f>'(5) Middle (M) details'!DM234</f>
        <v>9792.207319991976</v>
      </c>
      <c r="DO82" s="337">
        <f>'(5) Middle (M) details'!DN234</f>
        <v>9800.607096130514</v>
      </c>
      <c r="DP82" s="337">
        <f>'(5) Middle (M) details'!DO234</f>
        <v>9802.4557780555897</v>
      </c>
      <c r="DQ82" s="337">
        <f>'(5) Middle (M) details'!DP234</f>
        <v>9722.6586986470884</v>
      </c>
      <c r="DR82" s="337">
        <f>'(5) Middle (M) details'!DQ234</f>
        <v>10056.745694577812</v>
      </c>
      <c r="DS82" s="337">
        <f>'(5) Middle (M) details'!DR234</f>
        <v>9981.2533724867044</v>
      </c>
      <c r="DT82" s="337">
        <f>'(5) Middle (M) details'!DS234</f>
        <v>9990.7027550125949</v>
      </c>
      <c r="DU82" s="337">
        <f>'(5) Middle (M) details'!DT234</f>
        <v>11420.479692915669</v>
      </c>
      <c r="DV82" s="337">
        <f>'(5) Middle (M) details'!DU234</f>
        <v>10184.983741513688</v>
      </c>
      <c r="DW82" s="337">
        <f>'(5) Middle (M) details'!DV234</f>
        <v>9768.6299694228037</v>
      </c>
      <c r="DX82" s="337">
        <f>'(5) Middle (M) details'!DW234</f>
        <v>9923.0330564122469</v>
      </c>
      <c r="DY82" s="337">
        <f>'(5) Middle (M) details'!DX234</f>
        <v>11662.445158795483</v>
      </c>
      <c r="DZ82" s="337">
        <f>'(5) Middle (M) details'!DY234</f>
        <v>10147.01738197695</v>
      </c>
      <c r="EA82" s="337">
        <f>'(5) Middle (M) details'!DZ234</f>
        <v>11123.263040546333</v>
      </c>
      <c r="EB82" s="337">
        <f>'(5) Middle (M) details'!EA234</f>
        <v>10068.531687399372</v>
      </c>
      <c r="EC82" s="337">
        <f>'(5) Middle (M) details'!EB234</f>
        <v>10233.266931418893</v>
      </c>
      <c r="ED82" s="337">
        <f>'(5) Middle (M) details'!EC234</f>
        <v>10894.071229880994</v>
      </c>
      <c r="EE82" s="337">
        <f>'(5) Middle (M) details'!ED234</f>
        <v>10393.322747062257</v>
      </c>
      <c r="EF82" s="337">
        <f>'(5) Middle (M) details'!EE234</f>
        <v>10930.969213433089</v>
      </c>
      <c r="EG82" s="337">
        <f>'(5) Middle (M) details'!EF234</f>
        <v>10006.529194423078</v>
      </c>
      <c r="EH82" s="337">
        <f>'(5) Middle (M) details'!EG234</f>
        <v>10066.118351449939</v>
      </c>
      <c r="EI82" s="337">
        <f>'(5) Middle (M) details'!EH234</f>
        <v>10333.96678545599</v>
      </c>
      <c r="EJ82" s="337">
        <f>'(5) Middle (M) details'!EI234</f>
        <v>10497.694805561157</v>
      </c>
      <c r="EK82" s="337">
        <f>'(5) Middle (M) details'!EJ234</f>
        <v>12795.076268620567</v>
      </c>
      <c r="EL82" s="337">
        <f>'(5) Middle (M) details'!EK234</f>
        <v>10113.69845575707</v>
      </c>
      <c r="EM82" s="337">
        <f>'(5) Middle (M) details'!EL234</f>
        <v>12732.700372119332</v>
      </c>
      <c r="EN82" s="337">
        <f>'(5) Middle (M) details'!EM234</f>
        <v>9740.8122110818367</v>
      </c>
      <c r="EO82" s="337">
        <f>'(5) Middle (M) details'!EN234</f>
        <v>9716.0100298507477</v>
      </c>
      <c r="EP82" s="337">
        <f>'(5) Middle (M) details'!EO234</f>
        <v>9850.8808840841539</v>
      </c>
      <c r="EQ82" s="337">
        <f>'(5) Middle (M) details'!EP234</f>
        <v>10083.840297325232</v>
      </c>
      <c r="ER82" s="337">
        <f>'(5) Middle (M) details'!EQ234</f>
        <v>11812.03305048911</v>
      </c>
      <c r="ES82" s="337">
        <f>'(5) Middle (M) details'!ER234</f>
        <v>14549.9651006977</v>
      </c>
      <c r="ET82" s="337">
        <f>'(5) Middle (M) details'!ES234</f>
        <v>10429.462514452738</v>
      </c>
      <c r="EU82" s="337">
        <f>'(5) Middle (M) details'!ET234</f>
        <v>10057.68163129212</v>
      </c>
      <c r="EV82" s="337">
        <f>'(5) Middle (M) details'!EU234</f>
        <v>14710.768717938699</v>
      </c>
      <c r="EW82" s="337">
        <f>'(5) Middle (M) details'!EV234</f>
        <v>11311.137174367497</v>
      </c>
      <c r="EX82" s="337">
        <f>'(5) Middle (M) details'!EW234</f>
        <v>9876.9696266213959</v>
      </c>
      <c r="EY82" s="337">
        <f>'(5) Middle (M) details'!EX234</f>
        <v>9912.2863166961561</v>
      </c>
      <c r="EZ82" s="337">
        <f>'(5) Middle (M) details'!EY234</f>
        <v>9740.4905657335621</v>
      </c>
      <c r="FA82" s="337">
        <f>'(5) Middle (M) details'!EZ234</f>
        <v>10848.019724133657</v>
      </c>
      <c r="FB82" s="337">
        <f>'(5) Middle (M) details'!FA234</f>
        <v>10003.429342408081</v>
      </c>
      <c r="FC82" s="337">
        <f>'(5) Middle (M) details'!FB234</f>
        <v>10106.435875017996</v>
      </c>
      <c r="FD82" s="337">
        <f>'(5) Middle (M) details'!FC234</f>
        <v>10714.020756452222</v>
      </c>
      <c r="FE82" s="337">
        <f>'(5) Middle (M) details'!FD234</f>
        <v>10373.196666398515</v>
      </c>
      <c r="FF82" s="338">
        <f>'(5) Middle (M) details'!FE234</f>
        <v>10442.429316034217</v>
      </c>
    </row>
    <row r="83" spans="1:162">
      <c r="A83" s="257"/>
      <c r="B83" s="1" t="str">
        <f>'(5) Middle (M) details'!A235</f>
        <v>Estim. full income</v>
      </c>
      <c r="C83" s="1" t="str">
        <f>'(5) Middle (M) details'!B235</f>
        <v>2k-5k</v>
      </c>
      <c r="D83" s="1" t="str">
        <f>'(5) Middle (M) details'!C235</f>
        <v>Gov't admin</v>
      </c>
      <c r="E83" s="1">
        <f>'(5) Middle (M) details'!D235</f>
        <v>5</v>
      </c>
      <c r="F83" s="1">
        <f>'(5) Middle (M) details'!E235</f>
        <v>4</v>
      </c>
      <c r="G83" s="257" t="str">
        <f>'(5) Middle (M) details'!F235</f>
        <v>Meshchanye</v>
      </c>
      <c r="H83" s="323">
        <f>'(5) Middle (M) details'!G235</f>
        <v>126.55690397400384</v>
      </c>
      <c r="I83" s="323">
        <f>'(5) Middle (M) details'!H235</f>
        <v>214.10646395296467</v>
      </c>
      <c r="J83" s="323">
        <f>'(5) Middle (M) details'!I235</f>
        <v>234.91288014295185</v>
      </c>
      <c r="K83" s="323">
        <f>'(5) Middle (M) details'!J235</f>
        <v>110.76523688220129</v>
      </c>
      <c r="L83" s="323">
        <f>'(5) Middle (M) details'!K235</f>
        <v>137.71921238444747</v>
      </c>
      <c r="M83" s="323">
        <f>'(5) Middle (M) details'!L235</f>
        <v>944.45011067542418</v>
      </c>
      <c r="N83" s="323">
        <f>'(5) Middle (M) details'!M235</f>
        <v>409.64159325672381</v>
      </c>
      <c r="O83" s="323">
        <f>'(5) Middle (M) details'!N235</f>
        <v>434.02861422605622</v>
      </c>
      <c r="P83" s="323">
        <f>'(5) Middle (M) details'!O235</f>
        <v>179.6916306718278</v>
      </c>
      <c r="Q83" s="323">
        <f>'(5) Middle (M) details'!P235</f>
        <v>615.49567921074492</v>
      </c>
      <c r="R83" s="323">
        <f>'(5) Middle (M) details'!Q235</f>
        <v>454.91138193226095</v>
      </c>
      <c r="S83" s="323">
        <f>'(5) Middle (M) details'!R235</f>
        <v>281.99834424081786</v>
      </c>
      <c r="T83" s="323">
        <f>'(5) Middle (M) details'!S235</f>
        <v>385.70643752505077</v>
      </c>
      <c r="U83" s="323">
        <f>'(5) Middle (M) details'!T235</f>
        <v>199.37496705800973</v>
      </c>
      <c r="V83" s="323">
        <f>'(5) Middle (M) details'!U235</f>
        <v>301.43997402233106</v>
      </c>
      <c r="W83" s="323">
        <f>'(5) Middle (M) details'!V235</f>
        <v>647.99392933424372</v>
      </c>
      <c r="X83" s="323">
        <f>'(5) Middle (M) details'!W235</f>
        <v>434.02958300345023</v>
      </c>
      <c r="Y83" s="323">
        <f>'(5) Middle (M) details'!X235</f>
        <v>199.00846985613776</v>
      </c>
      <c r="Z83" s="323">
        <f>'(5) Middle (M) details'!Y235</f>
        <v>280.49824449514591</v>
      </c>
      <c r="AA83" s="323">
        <f>'(5) Middle (M) details'!Z235</f>
        <v>259.30490090056719</v>
      </c>
      <c r="AB83" s="323">
        <f>'(5) Middle (M) details'!AA235</f>
        <v>312.27621758746972</v>
      </c>
      <c r="AC83" s="323">
        <f>'(5) Middle (M) details'!AB235</f>
        <v>276.50366587224119</v>
      </c>
      <c r="AD83" s="323">
        <f>'(5) Middle (M) details'!AC235</f>
        <v>281.70262161989268</v>
      </c>
      <c r="AE83" s="323">
        <f>'(5) Middle (M) details'!AD235</f>
        <v>265.66912793856659</v>
      </c>
      <c r="AF83" s="323">
        <f>'(5) Middle (M) details'!AE235</f>
        <v>240.1485972994391</v>
      </c>
      <c r="AG83" s="323">
        <f>'(5) Middle (M) details'!AF235</f>
        <v>468.23141081787344</v>
      </c>
      <c r="AH83" s="323">
        <f>'(5) Middle (M) details'!AG235</f>
        <v>329.6991363638727</v>
      </c>
      <c r="AI83" s="323">
        <f>'(5) Middle (M) details'!AH235</f>
        <v>358.82864648291894</v>
      </c>
      <c r="AJ83" s="323">
        <f>'(5) Middle (M) details'!AI235</f>
        <v>215.96052443348688</v>
      </c>
      <c r="AK83" s="323">
        <f>'(5) Middle (M) details'!AJ235</f>
        <v>336.52839133716907</v>
      </c>
      <c r="AL83" s="323">
        <f>'(5) Middle (M) details'!AK235</f>
        <v>389.92095098620689</v>
      </c>
      <c r="AM83" s="323">
        <f>'(5) Middle (M) details'!AL235</f>
        <v>307.70708132522452</v>
      </c>
      <c r="AN83" s="323">
        <f>'(5) Middle (M) details'!AM235</f>
        <v>222.27594756965368</v>
      </c>
      <c r="AO83" s="323">
        <f>'(5) Middle (M) details'!AN235</f>
        <v>366.89119247344905</v>
      </c>
      <c r="AP83" s="323">
        <f>'(5) Middle (M) details'!AO235</f>
        <v>135.48584039752205</v>
      </c>
      <c r="AQ83" s="323">
        <f>'(5) Middle (M) details'!AP235</f>
        <v>274.70192429430398</v>
      </c>
      <c r="AR83" s="323">
        <f>'(5) Middle (M) details'!AQ235</f>
        <v>234.82044360347436</v>
      </c>
      <c r="AS83" s="323">
        <f>'(5) Middle (M) details'!AR235</f>
        <v>296.47168157275792</v>
      </c>
      <c r="AT83" s="323">
        <f>'(5) Middle (M) details'!AS235</f>
        <v>262.80638810847978</v>
      </c>
      <c r="AU83" s="323">
        <f>'(5) Middle (M) details'!AT235</f>
        <v>303.39516032390839</v>
      </c>
      <c r="AV83" s="323">
        <f>'(5) Middle (M) details'!AU235</f>
        <v>152.68796793192573</v>
      </c>
      <c r="AW83" s="323">
        <f>'(5) Middle (M) details'!AV235</f>
        <v>422.62819749448903</v>
      </c>
      <c r="AX83" s="323">
        <f>'(5) Middle (M) details'!AW235</f>
        <v>516.37622898083225</v>
      </c>
      <c r="AY83" s="323">
        <f>'(5) Middle (M) details'!AX235</f>
        <v>435.66974806318564</v>
      </c>
      <c r="AZ83" s="323">
        <f>'(5) Middle (M) details'!AY235</f>
        <v>138.27822114090696</v>
      </c>
      <c r="BA83" s="323">
        <f>'(5) Middle (M) details'!AZ235</f>
        <v>486.87202350098801</v>
      </c>
      <c r="BB83" s="323">
        <f>'(5) Middle (M) details'!BA235</f>
        <v>422.41805006094069</v>
      </c>
      <c r="BC83" s="323">
        <f>'(5) Middle (M) details'!BB235</f>
        <v>285.35416138377934</v>
      </c>
      <c r="BD83" s="323">
        <f>'(5) Middle (M) details'!BC235</f>
        <v>303.16994796773758</v>
      </c>
      <c r="BE83" s="323">
        <f>'(5) Middle (M) details'!BD235</f>
        <v>664.00696683978049</v>
      </c>
      <c r="BF83" s="324">
        <f>'(5) Middle (M) details'!BE235</f>
        <v>16559.12102151784</v>
      </c>
      <c r="BH83" s="323">
        <f>'(5) Middle (M) details'!BG235</f>
        <v>543310.90777708276</v>
      </c>
      <c r="BI83" s="323">
        <f>'(5) Middle (M) details'!BH235</f>
        <v>992043.61108054442</v>
      </c>
      <c r="BJ83" s="323">
        <f>'(5) Middle (M) details'!BI235</f>
        <v>1149254.655551113</v>
      </c>
      <c r="BK83" s="323">
        <f>'(5) Middle (M) details'!BJ235</f>
        <v>477640.57549887069</v>
      </c>
      <c r="BL83" s="323">
        <f>'(5) Middle (M) details'!BK235</f>
        <v>724757.05624594504</v>
      </c>
      <c r="BM83" s="323">
        <f>'(5) Middle (M) details'!BL235</f>
        <v>4069386.3445615601</v>
      </c>
      <c r="BN83" s="323">
        <f>'(5) Middle (M) details'!BM235</f>
        <v>1771221.9962472946</v>
      </c>
      <c r="BO83" s="323">
        <f>'(5) Middle (M) details'!BN235</f>
        <v>1878277.2209145445</v>
      </c>
      <c r="BP83" s="323">
        <f>'(5) Middle (M) details'!BO235</f>
        <v>777769.82906427293</v>
      </c>
      <c r="BQ83" s="323">
        <f>'(5) Middle (M) details'!BP235</f>
        <v>2642399.0209202832</v>
      </c>
      <c r="BR83" s="323">
        <f>'(5) Middle (M) details'!BQ235</f>
        <v>2020098.8521571595</v>
      </c>
      <c r="BS83" s="323">
        <f>'(5) Middle (M) details'!BR235</f>
        <v>1242853.6415955904</v>
      </c>
      <c r="BT83" s="323">
        <f>'(5) Middle (M) details'!BS235</f>
        <v>1701536.5245254689</v>
      </c>
      <c r="BU83" s="323">
        <f>'(5) Middle (M) details'!BT235</f>
        <v>1005410.2885242706</v>
      </c>
      <c r="BV83" s="323">
        <f>'(5) Middle (M) details'!BU235</f>
        <v>1355656.1053997693</v>
      </c>
      <c r="BW83" s="323">
        <f>'(5) Middle (M) details'!BV235</f>
        <v>2795071.6605246062</v>
      </c>
      <c r="BX83" s="323">
        <f>'(5) Middle (M) details'!BW235</f>
        <v>1901744.2869609611</v>
      </c>
      <c r="BY83" s="323">
        <f>'(5) Middle (M) details'!BX235</f>
        <v>1024824.5619980849</v>
      </c>
      <c r="BZ83" s="323">
        <f>'(5) Middle (M) details'!BY235</f>
        <v>1256773.1751570227</v>
      </c>
      <c r="CA83" s="323">
        <f>'(5) Middle (M) details'!BZ235</f>
        <v>1273594.817265746</v>
      </c>
      <c r="CB83" s="323">
        <f>'(5) Middle (M) details'!CA235</f>
        <v>1388332.2180724971</v>
      </c>
      <c r="CC83" s="323">
        <f>'(5) Middle (M) details'!CB235</f>
        <v>1249405.8837366896</v>
      </c>
      <c r="CD83" s="323">
        <f>'(5) Middle (M) details'!CC235</f>
        <v>1355094.0856852233</v>
      </c>
      <c r="CE83" s="323">
        <f>'(5) Middle (M) details'!CD235</f>
        <v>1219224.986826625</v>
      </c>
      <c r="CF83" s="323">
        <f>'(5) Middle (M) details'!CE235</f>
        <v>1159116.4678039416</v>
      </c>
      <c r="CG83" s="323">
        <f>'(5) Middle (M) details'!CF235</f>
        <v>2068865.9974414911</v>
      </c>
      <c r="CH83" s="323">
        <f>'(5) Middle (M) details'!CG235</f>
        <v>1465440.5084608374</v>
      </c>
      <c r="CI83" s="323">
        <f>'(5) Middle (M) details'!CH235</f>
        <v>1637353.7501392937</v>
      </c>
      <c r="CJ83" s="323">
        <f>'(5) Middle (M) details'!CI235</f>
        <v>1001052.0666935015</v>
      </c>
      <c r="CK83" s="323">
        <f>'(5) Middle (M) details'!CJ235</f>
        <v>1901310.0291370957</v>
      </c>
      <c r="CL83" s="323">
        <f>'(5) Middle (M) details'!CK235</f>
        <v>1741305.3022116851</v>
      </c>
      <c r="CM83" s="323">
        <f>'(5) Middle (M) details'!CL235</f>
        <v>1730001.0262270893</v>
      </c>
      <c r="CN83" s="323">
        <f>'(5) Middle (M) details'!CM235</f>
        <v>956039.84268681693</v>
      </c>
      <c r="CO83" s="323">
        <f>'(5) Middle (M) details'!CN235</f>
        <v>1574032.1232523022</v>
      </c>
      <c r="CP83" s="323">
        <f>'(5) Middle (M) details'!CO235</f>
        <v>589328.34207766666</v>
      </c>
      <c r="CQ83" s="323">
        <f>'(5) Middle (M) details'!CP235</f>
        <v>1223139.5554530465</v>
      </c>
      <c r="CR83" s="323">
        <f>'(5) Middle (M) details'!CQ235</f>
        <v>1224754.1174973741</v>
      </c>
      <c r="CS83" s="323">
        <f>'(5) Middle (M) details'!CR235</f>
        <v>1904730.4244318949</v>
      </c>
      <c r="CT83" s="323">
        <f>'(5) Middle (M) details'!CS235</f>
        <v>1210280.944768203</v>
      </c>
      <c r="CU83" s="323">
        <f>'(5) Middle (M) details'!CT235</f>
        <v>1347394.8515082509</v>
      </c>
      <c r="CV83" s="323">
        <f>'(5) Middle (M) details'!CU235</f>
        <v>991810.11562849081</v>
      </c>
      <c r="CW83" s="323">
        <f>'(5) Middle (M) details'!CV235</f>
        <v>2110829.1808236986</v>
      </c>
      <c r="CX83" s="323">
        <f>'(5) Middle (M) details'!CW235</f>
        <v>2252051.4619592773</v>
      </c>
      <c r="CY83" s="323">
        <f>'(5) Middle (M) details'!CX235</f>
        <v>1906863.4448383113</v>
      </c>
      <c r="CZ83" s="323">
        <f>'(5) Middle (M) details'!CY235</f>
        <v>594734.27041587839</v>
      </c>
      <c r="DA83" s="323">
        <f>'(5) Middle (M) details'!CZ235</f>
        <v>2332134.7311385348</v>
      </c>
      <c r="DB83" s="323">
        <f>'(5) Middle (M) details'!DA235</f>
        <v>1865862.8892091159</v>
      </c>
      <c r="DC83" s="323">
        <f>'(5) Middle (M) details'!DB235</f>
        <v>1273416.8308545561</v>
      </c>
      <c r="DD83" s="323">
        <f>'(5) Middle (M) details'!DC235</f>
        <v>1434257.0165525931</v>
      </c>
      <c r="DE83" s="323">
        <f>'(5) Middle (M) details'!DD235</f>
        <v>3041400.3979505375</v>
      </c>
      <c r="DF83" s="324">
        <f>'(5) Middle (M) details'!DE235</f>
        <v>76353187.995452732</v>
      </c>
      <c r="DG83" s="313"/>
      <c r="DH83" s="337">
        <f>'(5) Middle (M) details'!DG235</f>
        <v>4293.0167435882022</v>
      </c>
      <c r="DI83" s="337">
        <f>'(5) Middle (M) details'!DH235</f>
        <v>4633.4127086348899</v>
      </c>
      <c r="DJ83" s="337">
        <f>'(5) Middle (M) details'!DI235</f>
        <v>4892.2590147111368</v>
      </c>
      <c r="DK83" s="337">
        <f>'(5) Middle (M) details'!DJ235</f>
        <v>4312.188453195301</v>
      </c>
      <c r="DL83" s="337">
        <f>'(5) Middle (M) details'!DK235</f>
        <v>5262.5704409546224</v>
      </c>
      <c r="DM83" s="337">
        <f>'(5) Middle (M) details'!DL235</f>
        <v>4308.7361614594292</v>
      </c>
      <c r="DN83" s="337">
        <f>'(5) Middle (M) details'!DM235</f>
        <v>4323.8333836311967</v>
      </c>
      <c r="DO83" s="337">
        <f>'(5) Middle (M) details'!DN235</f>
        <v>4327.5423770476955</v>
      </c>
      <c r="DP83" s="337">
        <f>'(5) Middle (M) details'!DO235</f>
        <v>4328.3586784557592</v>
      </c>
      <c r="DQ83" s="337">
        <f>'(5) Middle (M) details'!DP235</f>
        <v>4293.1235915557563</v>
      </c>
      <c r="DR83" s="337">
        <f>'(5) Middle (M) details'!DQ235</f>
        <v>4440.6425787296839</v>
      </c>
      <c r="DS83" s="337">
        <f>'(5) Middle (M) details'!DR235</f>
        <v>4407.3082944566222</v>
      </c>
      <c r="DT83" s="337">
        <f>'(5) Middle (M) details'!DS235</f>
        <v>4411.4807506031266</v>
      </c>
      <c r="DU83" s="337">
        <f>'(5) Middle (M) details'!DT235</f>
        <v>5042.8110577780735</v>
      </c>
      <c r="DV83" s="337">
        <f>'(5) Middle (M) details'!DU235</f>
        <v>4497.2671915747333</v>
      </c>
      <c r="DW83" s="337">
        <f>'(5) Middle (M) details'!DV235</f>
        <v>4313.4226016535285</v>
      </c>
      <c r="DX83" s="337">
        <f>'(5) Middle (M) details'!DW235</f>
        <v>4381.6006130297428</v>
      </c>
      <c r="DY83" s="337">
        <f>'(5) Middle (M) details'!DX235</f>
        <v>5149.6529908446882</v>
      </c>
      <c r="DZ83" s="337">
        <f>'(5) Middle (M) details'!DY235</f>
        <v>4480.5028189000714</v>
      </c>
      <c r="EA83" s="337">
        <f>'(5) Middle (M) details'!DZ235</f>
        <v>4911.5724879959653</v>
      </c>
      <c r="EB83" s="337">
        <f>'(5) Middle (M) details'!EA235</f>
        <v>4445.8467852538915</v>
      </c>
      <c r="EC83" s="337">
        <f>'(5) Middle (M) details'!EB235</f>
        <v>4518.5870494533656</v>
      </c>
      <c r="ED83" s="337">
        <f>'(5) Middle (M) details'!EC235</f>
        <v>4810.3708722799201</v>
      </c>
      <c r="EE83" s="337">
        <f>'(5) Middle (M) details'!ED235</f>
        <v>4589.2610717966409</v>
      </c>
      <c r="EF83" s="337">
        <f>'(5) Middle (M) details'!EE235</f>
        <v>4826.6634943474173</v>
      </c>
      <c r="EG83" s="337">
        <f>'(5) Middle (M) details'!EF235</f>
        <v>4418.4690510782748</v>
      </c>
      <c r="EH83" s="337">
        <f>'(5) Middle (M) details'!EG235</f>
        <v>4444.7811560037053</v>
      </c>
      <c r="EI83" s="337">
        <f>'(5) Middle (M) details'!EH235</f>
        <v>4563.0519363153344</v>
      </c>
      <c r="EJ83" s="337">
        <f>'(5) Middle (M) details'!EI235</f>
        <v>4635.3474521303679</v>
      </c>
      <c r="EK83" s="337">
        <f>'(5) Middle (M) details'!EJ235</f>
        <v>5649.7760013126681</v>
      </c>
      <c r="EL83" s="337">
        <f>'(5) Middle (M) details'!EK235</f>
        <v>4465.7905603879244</v>
      </c>
      <c r="EM83" s="337">
        <f>'(5) Middle (M) details'!EL235</f>
        <v>5622.2333875982567</v>
      </c>
      <c r="EN83" s="337">
        <f>'(5) Middle (M) details'!EM235</f>
        <v>4301.1394311443737</v>
      </c>
      <c r="EO83" s="337">
        <f>'(5) Middle (M) details'!EN235</f>
        <v>4290.1878146508261</v>
      </c>
      <c r="EP83" s="337">
        <f>'(5) Middle (M) details'!EO235</f>
        <v>4349.7412006195527</v>
      </c>
      <c r="EQ83" s="337">
        <f>'(5) Middle (M) details'!EP235</f>
        <v>4452.6064336652653</v>
      </c>
      <c r="ER83" s="337">
        <f>'(5) Middle (M) details'!EQ235</f>
        <v>5215.7048113133405</v>
      </c>
      <c r="ES83" s="337">
        <f>'(5) Middle (M) details'!ER235</f>
        <v>6424.6622622688838</v>
      </c>
      <c r="ET83" s="337">
        <f>'(5) Middle (M) details'!ES235</f>
        <v>4605.218896995113</v>
      </c>
      <c r="EU83" s="337">
        <f>'(5) Middle (M) details'!ET235</f>
        <v>4441.0558496376661</v>
      </c>
      <c r="EV83" s="337">
        <f>'(5) Middle (M) details'!EU235</f>
        <v>6495.6664828408657</v>
      </c>
      <c r="EW83" s="337">
        <f>'(5) Middle (M) details'!EV235</f>
        <v>4994.5299280491654</v>
      </c>
      <c r="EX83" s="337">
        <f>'(5) Middle (M) details'!EW235</f>
        <v>4361.2609093260035</v>
      </c>
      <c r="EY83" s="337">
        <f>'(5) Middle (M) details'!EX235</f>
        <v>4376.8552976548581</v>
      </c>
      <c r="EZ83" s="337">
        <f>'(5) Middle (M) details'!EY235</f>
        <v>4300.9974058737562</v>
      </c>
      <c r="FA83" s="337">
        <f>'(5) Middle (M) details'!EZ235</f>
        <v>4790.0364337401743</v>
      </c>
      <c r="FB83" s="337">
        <f>'(5) Middle (M) details'!FA235</f>
        <v>4417.1002847533027</v>
      </c>
      <c r="FC83" s="337">
        <f>'(5) Middle (M) details'!FB235</f>
        <v>4462.5837053832502</v>
      </c>
      <c r="FD83" s="337">
        <f>'(5) Middle (M) details'!FC235</f>
        <v>4730.868036779234</v>
      </c>
      <c r="FE83" s="337">
        <f>'(5) Middle (M) details'!FD235</f>
        <v>4580.3742277366837</v>
      </c>
      <c r="FF83" s="338">
        <f>'(5) Middle (M) details'!FE235</f>
        <v>4610.9444997856572</v>
      </c>
    </row>
    <row r="84" spans="1:162">
      <c r="A84" s="257"/>
      <c r="B84" s="1" t="str">
        <f>'(5) Middle (M) details'!A236</f>
        <v>Estim. full income</v>
      </c>
      <c r="C84" s="1" t="str">
        <f>'(5) Middle (M) details'!B236</f>
        <v>1k-2k</v>
      </c>
      <c r="D84" s="1" t="str">
        <f>'(5) Middle (M) details'!C236</f>
        <v>Gov't admin</v>
      </c>
      <c r="E84" s="1">
        <f>'(5) Middle (M) details'!D236</f>
        <v>5</v>
      </c>
      <c r="F84" s="1">
        <f>'(5) Middle (M) details'!E236</f>
        <v>4</v>
      </c>
      <c r="G84" s="257" t="str">
        <f>'(5) Middle (M) details'!F236</f>
        <v>Meshchanye</v>
      </c>
      <c r="H84" s="323">
        <f>'(5) Middle (M) details'!G236</f>
        <v>218.30192115324706</v>
      </c>
      <c r="I84" s="323">
        <f>'(5) Middle (M) details'!H236</f>
        <v>369.31886720191494</v>
      </c>
      <c r="J84" s="323">
        <f>'(5) Middle (M) details'!I236</f>
        <v>405.20849853740663</v>
      </c>
      <c r="K84" s="323">
        <f>'(5) Middle (M) details'!J236</f>
        <v>191.0623857655836</v>
      </c>
      <c r="L84" s="323">
        <f>'(5) Middle (M) details'!K236</f>
        <v>237.55613245258027</v>
      </c>
      <c r="M84" s="323">
        <f>'(5) Middle (M) details'!L236</f>
        <v>2545.9123842754157</v>
      </c>
      <c r="N84" s="323">
        <f>'(5) Middle (M) details'!M236</f>
        <v>706.60346440356022</v>
      </c>
      <c r="O84" s="323">
        <f>'(5) Middle (M) details'!N236</f>
        <v>748.66939175828861</v>
      </c>
      <c r="P84" s="323">
        <f>'(5) Middle (M) details'!O236</f>
        <v>485.80119466515964</v>
      </c>
      <c r="Q84" s="323">
        <f>'(5) Middle (M) details'!P236</f>
        <v>1061.6875493479838</v>
      </c>
      <c r="R84" s="323">
        <f>'(5) Middle (M) details'!Q236</f>
        <v>784.69072418751671</v>
      </c>
      <c r="S84" s="323">
        <f>'(5) Middle (M) details'!R236</f>
        <v>486.42767306041634</v>
      </c>
      <c r="T84" s="323">
        <f>'(5) Middle (M) details'!S236</f>
        <v>665.31697338447157</v>
      </c>
      <c r="U84" s="323">
        <f>'(5) Middle (M) details'!T236</f>
        <v>343.90805220368821</v>
      </c>
      <c r="V84" s="323">
        <f>'(5) Middle (M) details'!U236</f>
        <v>519.9631420738358</v>
      </c>
      <c r="W84" s="323">
        <f>'(5) Middle (M) details'!V236</f>
        <v>1117.7447869486746</v>
      </c>
      <c r="X84" s="323">
        <f>'(5) Middle (M) details'!W236</f>
        <v>748.67106283240355</v>
      </c>
      <c r="Y84" s="323">
        <f>'(5) Middle (M) details'!X236</f>
        <v>343.27586983549133</v>
      </c>
      <c r="Z84" s="323">
        <f>'(5) Middle (M) details'!Y236</f>
        <v>483.840104574473</v>
      </c>
      <c r="AA84" s="323">
        <f>'(5) Middle (M) details'!Z236</f>
        <v>447.28305018170954</v>
      </c>
      <c r="AB84" s="323">
        <f>'(5) Middle (M) details'!AA236</f>
        <v>538.65491402837256</v>
      </c>
      <c r="AC84" s="323">
        <f>'(5) Middle (M) details'!AB236</f>
        <v>476.94973225818336</v>
      </c>
      <c r="AD84" s="323">
        <f>'(5) Middle (M) details'!AC236</f>
        <v>485.91757195767678</v>
      </c>
      <c r="AE84" s="323">
        <f>'(5) Middle (M) details'!AD236</f>
        <v>458.26090240015583</v>
      </c>
      <c r="AF84" s="323">
        <f>'(5) Middle (M) details'!AE236</f>
        <v>414.23974912892686</v>
      </c>
      <c r="AG84" s="323">
        <f>'(5) Middle (M) details'!AF236</f>
        <v>807.66685432533393</v>
      </c>
      <c r="AH84" s="323">
        <f>'(5) Middle (M) details'!AG236</f>
        <v>568.70824594116186</v>
      </c>
      <c r="AI84" s="323">
        <f>'(5) Middle (M) details'!AH236</f>
        <v>618.95463963096768</v>
      </c>
      <c r="AJ84" s="323">
        <f>'(5) Middle (M) details'!AI236</f>
        <v>372.51699351603088</v>
      </c>
      <c r="AK84" s="323">
        <f>'(5) Middle (M) details'!AJ236</f>
        <v>580.48823923984594</v>
      </c>
      <c r="AL84" s="323">
        <f>'(5) Middle (M) details'!AK236</f>
        <v>672.58671811120428</v>
      </c>
      <c r="AM84" s="323">
        <f>'(5) Middle (M) details'!AL236</f>
        <v>530.7734694549182</v>
      </c>
      <c r="AN84" s="323">
        <f>'(5) Middle (M) details'!AM236</f>
        <v>383.41066237351237</v>
      </c>
      <c r="AO84" s="323">
        <f>'(5) Middle (M) details'!AN236</f>
        <v>632.86197478101735</v>
      </c>
      <c r="AP84" s="323">
        <f>'(5) Middle (M) details'!AO236</f>
        <v>233.70371997972285</v>
      </c>
      <c r="AQ84" s="323">
        <f>'(5) Middle (M) details'!AP236</f>
        <v>598.18456340103955</v>
      </c>
      <c r="AR84" s="323">
        <f>'(5) Middle (M) details'!AQ236</f>
        <v>405.04905188914768</v>
      </c>
      <c r="AS84" s="323">
        <f>'(5) Middle (M) details'!AR236</f>
        <v>671.761192811569</v>
      </c>
      <c r="AT84" s="323">
        <f>'(5) Middle (M) details'!AS236</f>
        <v>453.32287385294796</v>
      </c>
      <c r="AU84" s="323">
        <f>'(5) Middle (M) details'!AT236</f>
        <v>872.22617241162527</v>
      </c>
      <c r="AV84" s="323">
        <f>'(5) Middle (M) details'!AU236</f>
        <v>293.87313452390578</v>
      </c>
      <c r="AW84" s="323">
        <f>'(5) Middle (M) details'!AV236</f>
        <v>1016.2313879472051</v>
      </c>
      <c r="AX84" s="323">
        <f>'(5) Middle (M) details'!AW236</f>
        <v>890.71334146685365</v>
      </c>
      <c r="AY84" s="323">
        <f>'(5) Middle (M) details'!AX236</f>
        <v>942.00762323537151</v>
      </c>
      <c r="AZ84" s="323">
        <f>'(5) Middle (M) details'!AY236</f>
        <v>238.5203839603578</v>
      </c>
      <c r="BA84" s="323">
        <f>'(5) Middle (M) details'!AZ236</f>
        <v>1399.7010402512512</v>
      </c>
      <c r="BB84" s="323">
        <f>'(5) Middle (M) details'!BA236</f>
        <v>728.64197023224995</v>
      </c>
      <c r="BC84" s="323">
        <f>'(5) Middle (M) details'!BB236</f>
        <v>492.21622592749634</v>
      </c>
      <c r="BD84" s="323">
        <f>'(5) Middle (M) details'!BC236</f>
        <v>522.94722768251097</v>
      </c>
      <c r="BE84" s="323">
        <f>'(5) Middle (M) details'!BD236</f>
        <v>1908.9436183589482</v>
      </c>
      <c r="BF84" s="324">
        <f>'(5) Middle (M) details'!BE236</f>
        <v>32121.277423923329</v>
      </c>
      <c r="BH84" s="323">
        <f>'(5) Middle (M) details'!BG236</f>
        <v>485039.91112851707</v>
      </c>
      <c r="BI84" s="323">
        <f>'(5) Middle (M) details'!BH236</f>
        <v>885645.28719446575</v>
      </c>
      <c r="BJ84" s="323">
        <f>'(5) Middle (M) details'!BI236</f>
        <v>1025995.1862060872</v>
      </c>
      <c r="BK84" s="323">
        <f>'(5) Middle (M) details'!BJ236</f>
        <v>426412.8309870059</v>
      </c>
      <c r="BL84" s="323">
        <f>'(5) Middle (M) details'!BK236</f>
        <v>647025.65900909901</v>
      </c>
      <c r="BM84" s="323">
        <f>'(5) Middle (M) details'!BL236</f>
        <v>5677415.6535930764</v>
      </c>
      <c r="BN84" s="323">
        <f>'(5) Middle (M) details'!BM236</f>
        <v>1581255.4972688884</v>
      </c>
      <c r="BO84" s="323">
        <f>'(5) Middle (M) details'!BN236</f>
        <v>1676828.8713999139</v>
      </c>
      <c r="BP84" s="323">
        <f>'(5) Middle (M) details'!BO236</f>
        <v>1088276.2624278655</v>
      </c>
      <c r="BQ84" s="323">
        <f>'(5) Middle (M) details'!BP236</f>
        <v>2358997.3400628199</v>
      </c>
      <c r="BR84" s="323">
        <f>'(5) Middle (M) details'!BQ236</f>
        <v>1803439.8972956857</v>
      </c>
      <c r="BS84" s="323">
        <f>'(5) Middle (M) details'!BR236</f>
        <v>1109555.5256413477</v>
      </c>
      <c r="BT84" s="323">
        <f>'(5) Middle (M) details'!BS236</f>
        <v>1519043.9080534349</v>
      </c>
      <c r="BU84" s="323">
        <f>'(5) Middle (M) details'!BT236</f>
        <v>897578.36629629123</v>
      </c>
      <c r="BV84" s="323">
        <f>'(5) Middle (M) details'!BU236</f>
        <v>1210259.7379725778</v>
      </c>
      <c r="BW84" s="323">
        <f>'(5) Middle (M) details'!BV236</f>
        <v>2495295.5856629619</v>
      </c>
      <c r="BX84" s="323">
        <f>'(5) Middle (M) details'!BW236</f>
        <v>1697779.0556621288</v>
      </c>
      <c r="BY84" s="323">
        <f>'(5) Middle (M) details'!BX236</f>
        <v>914910.42671615502</v>
      </c>
      <c r="BZ84" s="323">
        <f>'(5) Middle (M) details'!BY236</f>
        <v>1121982.1661246228</v>
      </c>
      <c r="CA84" s="323">
        <f>'(5) Middle (M) details'!BZ236</f>
        <v>1136999.6591965607</v>
      </c>
      <c r="CB84" s="323">
        <f>'(5) Middle (M) details'!CA236</f>
        <v>1239431.2833252219</v>
      </c>
      <c r="CC84" s="323">
        <f>'(5) Middle (M) details'!CB236</f>
        <v>1115405.028937378</v>
      </c>
      <c r="CD84" s="323">
        <f>'(5) Middle (M) details'!CC236</f>
        <v>1209757.9958052593</v>
      </c>
      <c r="CE84" s="323">
        <f>'(5) Middle (M) details'!CD236</f>
        <v>1088461.0833152833</v>
      </c>
      <c r="CF84" s="323">
        <f>'(5) Middle (M) details'!CE236</f>
        <v>1034799.3027261272</v>
      </c>
      <c r="CG84" s="323">
        <f>'(5) Middle (M) details'!CF236</f>
        <v>1846976.6853043828</v>
      </c>
      <c r="CH84" s="323">
        <f>'(5) Middle (M) details'!CG236</f>
        <v>1308269.581584784</v>
      </c>
      <c r="CI84" s="323">
        <f>'(5) Middle (M) details'!CH236</f>
        <v>1461744.8427509854</v>
      </c>
      <c r="CJ84" s="323">
        <f>'(5) Middle (M) details'!CI236</f>
        <v>893687.57099066488</v>
      </c>
      <c r="CK84" s="323">
        <f>'(5) Middle (M) details'!CJ236</f>
        <v>1697391.3727106559</v>
      </c>
      <c r="CL84" s="323">
        <f>'(5) Middle (M) details'!CK236</f>
        <v>1554547.4183244391</v>
      </c>
      <c r="CM84" s="323">
        <f>'(5) Middle (M) details'!CL236</f>
        <v>1544455.5447020703</v>
      </c>
      <c r="CN84" s="323">
        <f>'(5) Middle (M) details'!CM236</f>
        <v>853502.98272015469</v>
      </c>
      <c r="CO84" s="323">
        <f>'(5) Middle (M) details'!CN236</f>
        <v>1405214.5654490963</v>
      </c>
      <c r="CP84" s="323">
        <f>'(5) Middle (M) details'!CO236</f>
        <v>526121.89922045381</v>
      </c>
      <c r="CQ84" s="323">
        <f>'(5) Middle (M) details'!CP236</f>
        <v>1378500.2419596082</v>
      </c>
      <c r="CR84" s="323">
        <f>'(5) Middle (M) details'!CQ236</f>
        <v>1093397.205544323</v>
      </c>
      <c r="CS84" s="323">
        <f>'(5) Middle (M) details'!CR236</f>
        <v>2233688.1959589776</v>
      </c>
      <c r="CT84" s="323">
        <f>'(5) Middle (M) details'!CS236</f>
        <v>1080476.3046129814</v>
      </c>
      <c r="CU84" s="323">
        <f>'(5) Middle (M) details'!CT236</f>
        <v>2004807.5287883079</v>
      </c>
      <c r="CV84" s="323">
        <f>'(5) Middle (M) details'!CU236</f>
        <v>987963.58883140632</v>
      </c>
      <c r="CW84" s="323">
        <f>'(5) Middle (M) details'!CV236</f>
        <v>2626906.1673368635</v>
      </c>
      <c r="CX84" s="323">
        <f>'(5) Middle (M) details'!CW236</f>
        <v>2010515.2047007184</v>
      </c>
      <c r="CY84" s="323">
        <f>'(5) Middle (M) details'!CX236</f>
        <v>2133899.4019892709</v>
      </c>
      <c r="CZ84" s="323">
        <f>'(5) Middle (M) details'!CY236</f>
        <v>530948.0327716124</v>
      </c>
      <c r="DA84" s="323">
        <f>'(5) Middle (M) details'!CZ236</f>
        <v>3470015.683896652</v>
      </c>
      <c r="DB84" s="323">
        <f>'(5) Middle (M) details'!DA236</f>
        <v>1665745.9973752466</v>
      </c>
      <c r="DC84" s="323">
        <f>'(5) Middle (M) details'!DB236</f>
        <v>1136840.7621233936</v>
      </c>
      <c r="DD84" s="323">
        <f>'(5) Middle (M) details'!DC236</f>
        <v>1280430.5709421756</v>
      </c>
      <c r="DE84" s="323">
        <f>'(5) Middle (M) details'!DD236</f>
        <v>4525341.9285710081</v>
      </c>
      <c r="DF84" s="324">
        <f>'(5) Middle (M) details'!DE236</f>
        <v>76698980.801169008</v>
      </c>
      <c r="DG84" s="313"/>
      <c r="DH84" s="337">
        <f>'(5) Middle (M) details'!DG236</f>
        <v>2221.8765119708728</v>
      </c>
      <c r="DI84" s="337">
        <f>'(5) Middle (M) details'!DH236</f>
        <v>2398.0504811585038</v>
      </c>
      <c r="DJ84" s="337">
        <f>'(5) Middle (M) details'!DI236</f>
        <v>2532.0179362214758</v>
      </c>
      <c r="DK84" s="337">
        <f>'(5) Middle (M) details'!DJ236</f>
        <v>2231.7989450324158</v>
      </c>
      <c r="DL84" s="337">
        <f>'(5) Middle (M) details'!DK236</f>
        <v>2723.6748314138131</v>
      </c>
      <c r="DM84" s="337">
        <f>'(5) Middle (M) details'!DL236</f>
        <v>2230.0121907804414</v>
      </c>
      <c r="DN84" s="337">
        <f>'(5) Middle (M) details'!DM236</f>
        <v>2237.8258484815337</v>
      </c>
      <c r="DO84" s="337">
        <f>'(5) Middle (M) details'!DN236</f>
        <v>2239.7454602248331</v>
      </c>
      <c r="DP84" s="337">
        <f>'(5) Middle (M) details'!DO236</f>
        <v>2240.1679419046391</v>
      </c>
      <c r="DQ84" s="337">
        <f>'(5) Middle (M) details'!DP236</f>
        <v>2221.9318117760308</v>
      </c>
      <c r="DR84" s="337">
        <f>'(5) Middle (M) details'!DQ236</f>
        <v>2298.2811465791196</v>
      </c>
      <c r="DS84" s="337">
        <f>'(5) Middle (M) details'!DR236</f>
        <v>2281.0287882275488</v>
      </c>
      <c r="DT84" s="337">
        <f>'(5) Middle (M) details'!DS236</f>
        <v>2283.1882678808706</v>
      </c>
      <c r="DU84" s="337">
        <f>'(5) Middle (M) details'!DT236</f>
        <v>2609.9370472566829</v>
      </c>
      <c r="DV84" s="337">
        <f>'(5) Middle (M) details'!DU236</f>
        <v>2327.5875538899613</v>
      </c>
      <c r="DW84" s="337">
        <f>'(5) Middle (M) details'!DV236</f>
        <v>2232.4376859541039</v>
      </c>
      <c r="DX84" s="337">
        <f>'(5) Middle (M) details'!DW236</f>
        <v>2267.7236238288956</v>
      </c>
      <c r="DY84" s="337">
        <f>'(5) Middle (M) details'!DX236</f>
        <v>2665.2337292295233</v>
      </c>
      <c r="DZ84" s="337">
        <f>'(5) Middle (M) details'!DY236</f>
        <v>2318.9110524671823</v>
      </c>
      <c r="EA84" s="337">
        <f>'(5) Middle (M) details'!DZ236</f>
        <v>2542.0137399229698</v>
      </c>
      <c r="EB84" s="337">
        <f>'(5) Middle (M) details'!EA236</f>
        <v>2300.9746148160775</v>
      </c>
      <c r="EC84" s="337">
        <f>'(5) Middle (M) details'!EB236</f>
        <v>2338.6217739474164</v>
      </c>
      <c r="ED84" s="337">
        <f>'(5) Middle (M) details'!EC236</f>
        <v>2489.6362379556604</v>
      </c>
      <c r="EE84" s="337">
        <f>'(5) Middle (M) details'!ED236</f>
        <v>2375.1995372383599</v>
      </c>
      <c r="EF84" s="337">
        <f>'(5) Middle (M) details'!EE236</f>
        <v>2498.0685820279864</v>
      </c>
      <c r="EG84" s="337">
        <f>'(5) Middle (M) details'!EF236</f>
        <v>2286.8051046210294</v>
      </c>
      <c r="EH84" s="337">
        <f>'(5) Middle (M) details'!EG236</f>
        <v>2300.4230920192012</v>
      </c>
      <c r="EI84" s="337">
        <f>'(5) Middle (M) details'!EH236</f>
        <v>2361.6348422923284</v>
      </c>
      <c r="EJ84" s="337">
        <f>'(5) Middle (M) details'!EI236</f>
        <v>2399.0518192352101</v>
      </c>
      <c r="EK84" s="337">
        <f>'(5) Middle (M) details'!EJ236</f>
        <v>2924.075386838851</v>
      </c>
      <c r="EL84" s="337">
        <f>'(5) Middle (M) details'!EK236</f>
        <v>2311.2966350123688</v>
      </c>
      <c r="EM84" s="337">
        <f>'(5) Middle (M) details'!EL236</f>
        <v>2909.8205422515948</v>
      </c>
      <c r="EN84" s="337">
        <f>'(5) Middle (M) details'!EM236</f>
        <v>2226.0804575348143</v>
      </c>
      <c r="EO84" s="337">
        <f>'(5) Middle (M) details'!EN236</f>
        <v>2220.4123828664665</v>
      </c>
      <c r="EP84" s="337">
        <f>'(5) Middle (M) details'!EO236</f>
        <v>2251.2345942379625</v>
      </c>
      <c r="EQ84" s="337">
        <f>'(5) Middle (M) details'!EP236</f>
        <v>2304.4731113120069</v>
      </c>
      <c r="ER84" s="337">
        <f>'(5) Middle (M) details'!EQ236</f>
        <v>2699.4192442735548</v>
      </c>
      <c r="ES84" s="337">
        <f>'(5) Middle (M) details'!ER236</f>
        <v>3325.1224093642063</v>
      </c>
      <c r="ET84" s="337">
        <f>'(5) Middle (M) details'!ES236</f>
        <v>2383.4586051871579</v>
      </c>
      <c r="EU84" s="337">
        <f>'(5) Middle (M) details'!ET236</f>
        <v>2298.4950374112245</v>
      </c>
      <c r="EV84" s="337">
        <f>'(5) Middle (M) details'!EU236</f>
        <v>3361.8710687248554</v>
      </c>
      <c r="EW84" s="337">
        <f>'(5) Middle (M) details'!EV236</f>
        <v>2584.9488595734415</v>
      </c>
      <c r="EX84" s="337">
        <f>'(5) Middle (M) details'!EW236</f>
        <v>2257.1966884314779</v>
      </c>
      <c r="EY84" s="337">
        <f>'(5) Middle (M) details'!EX236</f>
        <v>2265.2676574530133</v>
      </c>
      <c r="EZ84" s="337">
        <f>'(5) Middle (M) details'!EY236</f>
        <v>2226.0069515058981</v>
      </c>
      <c r="FA84" s="337">
        <f>'(5) Middle (M) details'!EZ236</f>
        <v>2479.1120275753829</v>
      </c>
      <c r="FB84" s="337">
        <f>'(5) Middle (M) details'!FA236</f>
        <v>2286.0966914166374</v>
      </c>
      <c r="FC84" s="337">
        <f>'(5) Middle (M) details'!FB236</f>
        <v>2309.6369080097143</v>
      </c>
      <c r="FD84" s="337">
        <f>'(5) Middle (M) details'!FC236</f>
        <v>2448.4890695692607</v>
      </c>
      <c r="FE84" s="337">
        <f>'(5) Middle (M) details'!FD236</f>
        <v>2370.6000979019409</v>
      </c>
      <c r="FF84" s="338">
        <f>'(5) Middle (M) details'!FE236</f>
        <v>2387.7936044985881</v>
      </c>
    </row>
    <row r="85" spans="1:162">
      <c r="A85" s="257"/>
      <c r="B85" s="1" t="str">
        <f>'(5) Middle (M) details'!A237</f>
        <v>Estim. full income</v>
      </c>
      <c r="C85" s="1" t="str">
        <f>'(5) Middle (M) details'!B237</f>
        <v>salary &lt; 1k</v>
      </c>
      <c r="D85" s="1" t="str">
        <f>'(5) Middle (M) details'!C237</f>
        <v>Gov't admin</v>
      </c>
      <c r="E85" s="1">
        <f>'(5) Middle (M) details'!D237</f>
        <v>5</v>
      </c>
      <c r="F85" s="1">
        <f>'(5) Middle (M) details'!E237</f>
        <v>4</v>
      </c>
      <c r="G85" s="257" t="str">
        <f>'(5) Middle (M) details'!F237</f>
        <v>Meshchanye</v>
      </c>
      <c r="H85" s="323">
        <f>'(5) Middle (M) details'!G237</f>
        <v>106.8200211228218</v>
      </c>
      <c r="I85" s="323">
        <f>'(5) Middle (M) details'!H237</f>
        <v>180.71599639231272</v>
      </c>
      <c r="J85" s="323">
        <f>'(5) Middle (M) details'!I237</f>
        <v>198.27759711984936</v>
      </c>
      <c r="K85" s="323">
        <f>'(5) Middle (M) details'!J237</f>
        <v>93.491106149858865</v>
      </c>
      <c r="L85" s="323">
        <f>'(5) Middle (M) details'!K237</f>
        <v>116.24153810642272</v>
      </c>
      <c r="M85" s="323">
        <f>'(5) Middle (M) details'!L237</f>
        <v>1819.4221845721272</v>
      </c>
      <c r="N85" s="323">
        <f>'(5) Middle (M) details'!M237</f>
        <v>345.7569067386313</v>
      </c>
      <c r="O85" s="323">
        <f>'(5) Middle (M) details'!N237</f>
        <v>366.34070748965109</v>
      </c>
      <c r="P85" s="323">
        <f>'(5) Middle (M) details'!O237</f>
        <v>347.74144550429799</v>
      </c>
      <c r="Q85" s="323">
        <f>'(5) Middle (M) details'!P237</f>
        <v>519.50750523892839</v>
      </c>
      <c r="R85" s="323">
        <f>'(5) Middle (M) details'!Q237</f>
        <v>383.96675251314468</v>
      </c>
      <c r="S85" s="323">
        <f>'(5) Middle (M) details'!R237</f>
        <v>238.01995894741952</v>
      </c>
      <c r="T85" s="323">
        <f>'(5) Middle (M) details'!S237</f>
        <v>325.55450165008335</v>
      </c>
      <c r="U85" s="323">
        <f>'(5) Middle (M) details'!T237</f>
        <v>168.28191527878374</v>
      </c>
      <c r="V85" s="323">
        <f>'(5) Middle (M) details'!U237</f>
        <v>254.42961530524178</v>
      </c>
      <c r="W85" s="323">
        <f>'(5) Middle (M) details'!V237</f>
        <v>546.93756757167876</v>
      </c>
      <c r="X85" s="323">
        <f>'(5) Middle (M) details'!W237</f>
        <v>366.34152518365613</v>
      </c>
      <c r="Y85" s="323">
        <f>'(5) Middle (M) details'!X237</f>
        <v>167.97257428184008</v>
      </c>
      <c r="Z85" s="323">
        <f>'(5) Middle (M) details'!Y237</f>
        <v>236.75380371220683</v>
      </c>
      <c r="AA85" s="323">
        <f>'(5) Middle (M) details'!Z237</f>
        <v>218.86561792898658</v>
      </c>
      <c r="AB85" s="323">
        <f>'(5) Middle (M) details'!AA237</f>
        <v>263.57591811585667</v>
      </c>
      <c r="AC85" s="323">
        <f>'(5) Middle (M) details'!AB237</f>
        <v>233.38219015753958</v>
      </c>
      <c r="AD85" s="323">
        <f>'(5) Middle (M) details'!AC237</f>
        <v>237.77035504892177</v>
      </c>
      <c r="AE85" s="323">
        <f>'(5) Middle (M) details'!AD237</f>
        <v>224.23732698066488</v>
      </c>
      <c r="AF85" s="323">
        <f>'(5) Middle (M) details'!AE237</f>
        <v>202.69679038143533</v>
      </c>
      <c r="AG85" s="323">
        <f>'(5) Middle (M) details'!AF237</f>
        <v>395.20948777482579</v>
      </c>
      <c r="AH85" s="323">
        <f>'(5) Middle (M) details'!AG237</f>
        <v>278.28168677229371</v>
      </c>
      <c r="AI85" s="323">
        <f>'(5) Middle (M) details'!AH237</f>
        <v>302.86837298621276</v>
      </c>
      <c r="AJ85" s="323">
        <f>'(5) Middle (M) details'!AI237</f>
        <v>182.28091125253297</v>
      </c>
      <c r="AK85" s="323">
        <f>'(5) Middle (M) details'!AJ237</f>
        <v>284.04590142667928</v>
      </c>
      <c r="AL85" s="323">
        <f>'(5) Middle (M) details'!AK237</f>
        <v>329.11175062510222</v>
      </c>
      <c r="AM85" s="323">
        <f>'(5) Middle (M) details'!AL237</f>
        <v>259.71935070056702</v>
      </c>
      <c r="AN85" s="323">
        <f>'(5) Middle (M) details'!AM237</f>
        <v>187.6114274995445</v>
      </c>
      <c r="AO85" s="323">
        <f>'(5) Middle (M) details'!AN237</f>
        <v>309.6735436720337</v>
      </c>
      <c r="AP85" s="323">
        <f>'(5) Middle (M) details'!AO237</f>
        <v>114.35646636930511</v>
      </c>
      <c r="AQ85" s="323">
        <f>'(5) Middle (M) details'!AP237</f>
        <v>370.50739217071089</v>
      </c>
      <c r="AR85" s="323">
        <f>'(5) Middle (M) details'!AQ237</f>
        <v>198.19957630241913</v>
      </c>
      <c r="AS85" s="323">
        <f>'(5) Middle (M) details'!AR237</f>
        <v>429.05142021460176</v>
      </c>
      <c r="AT85" s="323">
        <f>'(5) Middle (M) details'!AS237</f>
        <v>221.82103897490072</v>
      </c>
      <c r="AU85" s="323">
        <f>'(5) Middle (M) details'!AT237</f>
        <v>645.10351723460292</v>
      </c>
      <c r="AV85" s="323">
        <f>'(5) Middle (M) details'!AU237</f>
        <v>162.88089672505868</v>
      </c>
      <c r="AW85" s="323">
        <f>'(5) Middle (M) details'!AV237</f>
        <v>676.98509800774832</v>
      </c>
      <c r="AX85" s="323">
        <f>'(5) Middle (M) details'!AW237</f>
        <v>435.84599460797347</v>
      </c>
      <c r="AY85" s="323">
        <f>'(5) Middle (M) details'!AX237</f>
        <v>580.14751575009768</v>
      </c>
      <c r="AZ85" s="323">
        <f>'(5) Middle (M) details'!AY237</f>
        <v>116.71336797344529</v>
      </c>
      <c r="BA85" s="323">
        <f>'(5) Middle (M) details'!AZ237</f>
        <v>1035.226977478141</v>
      </c>
      <c r="BB85" s="323">
        <f>'(5) Middle (M) details'!BA237</f>
        <v>356.54084141817782</v>
      </c>
      <c r="BC85" s="323">
        <f>'(5) Middle (M) details'!BB237</f>
        <v>240.85242755908166</v>
      </c>
      <c r="BD85" s="323">
        <f>'(5) Middle (M) details'!BC237</f>
        <v>255.88979525266063</v>
      </c>
      <c r="BE85" s="323">
        <f>'(5) Middle (M) details'!BD237</f>
        <v>1411.8657308814932</v>
      </c>
      <c r="BF85" s="324">
        <f>'(5) Middle (M) details'!BE237</f>
        <v>17943.891911122577</v>
      </c>
      <c r="BH85" s="323">
        <f>'(5) Middle (M) details'!BG237</f>
        <v>64647.348831583091</v>
      </c>
      <c r="BI85" s="323">
        <f>'(5) Middle (M) details'!BH237</f>
        <v>118041.04880585357</v>
      </c>
      <c r="BJ85" s="323">
        <f>'(5) Middle (M) details'!BI237</f>
        <v>136747.23910423848</v>
      </c>
      <c r="BK85" s="323">
        <f>'(5) Middle (M) details'!BJ237</f>
        <v>56833.382982737196</v>
      </c>
      <c r="BL85" s="323">
        <f>'(5) Middle (M) details'!BK237</f>
        <v>86237.219909648164</v>
      </c>
      <c r="BM85" s="323">
        <f>'(5) Middle (M) details'!BL237</f>
        <v>1105143.986552617</v>
      </c>
      <c r="BN85" s="323">
        <f>'(5) Middle (M) details'!BM237</f>
        <v>210753.74083332837</v>
      </c>
      <c r="BO85" s="323">
        <f>'(5) Middle (M) details'!BN237</f>
        <v>223492.00239635026</v>
      </c>
      <c r="BP85" s="323">
        <f>'(5) Middle (M) details'!BO237</f>
        <v>212185.24223403761</v>
      </c>
      <c r="BQ85" s="323">
        <f>'(5) Middle (M) details'!BP237</f>
        <v>314413.14505644969</v>
      </c>
      <c r="BR85" s="323">
        <f>'(5) Middle (M) details'!BQ237</f>
        <v>240367.04086063808</v>
      </c>
      <c r="BS85" s="323">
        <f>'(5) Middle (M) details'!BR237</f>
        <v>147884.37295243732</v>
      </c>
      <c r="BT85" s="323">
        <f>'(5) Middle (M) details'!BS237</f>
        <v>202462.02252911482</v>
      </c>
      <c r="BU85" s="323">
        <f>'(5) Middle (M) details'!BT237</f>
        <v>119631.51983644512</v>
      </c>
      <c r="BV85" s="323">
        <f>'(5) Middle (M) details'!BU237</f>
        <v>161306.48563640134</v>
      </c>
      <c r="BW85" s="323">
        <f>'(5) Middle (M) details'!BV237</f>
        <v>332579.32071804453</v>
      </c>
      <c r="BX85" s="323">
        <f>'(5) Middle (M) details'!BW237</f>
        <v>226284.29605922461</v>
      </c>
      <c r="BY85" s="323">
        <f>'(5) Middle (M) details'!BX237</f>
        <v>121941.58078241156</v>
      </c>
      <c r="BZ85" s="323">
        <f>'(5) Middle (M) details'!BY237</f>
        <v>149540.62709502509</v>
      </c>
      <c r="CA85" s="323">
        <f>'(5) Middle (M) details'!BZ237</f>
        <v>151542.19663790785</v>
      </c>
      <c r="CB85" s="323">
        <f>'(5) Middle (M) details'!CA237</f>
        <v>165194.54314486688</v>
      </c>
      <c r="CC85" s="323">
        <f>'(5) Middle (M) details'!CB237</f>
        <v>148664.00957901956</v>
      </c>
      <c r="CD85" s="323">
        <f>'(5) Middle (M) details'!CC237</f>
        <v>161239.61216852799</v>
      </c>
      <c r="CE85" s="323">
        <f>'(5) Middle (M) details'!CD237</f>
        <v>145072.85220914852</v>
      </c>
      <c r="CF85" s="323">
        <f>'(5) Middle (M) details'!CE237</f>
        <v>137920.67407065333</v>
      </c>
      <c r="CG85" s="323">
        <f>'(5) Middle (M) details'!CF237</f>
        <v>246169.73432323686</v>
      </c>
      <c r="CH85" s="323">
        <f>'(5) Middle (M) details'!CG237</f>
        <v>174369.4860278237</v>
      </c>
      <c r="CI85" s="323">
        <f>'(5) Middle (M) details'!CH237</f>
        <v>194825.05786426322</v>
      </c>
      <c r="CJ85" s="323">
        <f>'(5) Middle (M) details'!CI237</f>
        <v>119112.94477574572</v>
      </c>
      <c r="CK85" s="323">
        <f>'(5) Middle (M) details'!CJ237</f>
        <v>226232.62469275563</v>
      </c>
      <c r="CL85" s="323">
        <f>'(5) Middle (M) details'!CK237</f>
        <v>207194.02037212747</v>
      </c>
      <c r="CM85" s="323">
        <f>'(5) Middle (M) details'!CL237</f>
        <v>205848.94987491489</v>
      </c>
      <c r="CN85" s="323">
        <f>'(5) Middle (M) details'!CM237</f>
        <v>113757.04099138919</v>
      </c>
      <c r="CO85" s="323">
        <f>'(5) Middle (M) details'!CN237</f>
        <v>187290.55921284598</v>
      </c>
      <c r="CP85" s="323">
        <f>'(5) Middle (M) details'!CO237</f>
        <v>70122.860338863247</v>
      </c>
      <c r="CQ85" s="323">
        <f>'(5) Middle (M) details'!CP237</f>
        <v>232566.23608027131</v>
      </c>
      <c r="CR85" s="323">
        <f>'(5) Middle (M) details'!CQ237</f>
        <v>145730.75109188916</v>
      </c>
      <c r="CS85" s="323">
        <f>'(5) Middle (M) details'!CR237</f>
        <v>388593.1346335666</v>
      </c>
      <c r="CT85" s="323">
        <f>'(5) Middle (M) details'!CS237</f>
        <v>144008.62066393456</v>
      </c>
      <c r="CU85" s="323">
        <f>'(5) Middle (M) details'!CT237</f>
        <v>403878.86026322586</v>
      </c>
      <c r="CV85" s="323">
        <f>'(5) Middle (M) details'!CU237</f>
        <v>149152.09135074815</v>
      </c>
      <c r="CW85" s="323">
        <f>'(5) Middle (M) details'!CV237</f>
        <v>476660.54617002391</v>
      </c>
      <c r="CX85" s="323">
        <f>'(5) Middle (M) details'!CW237</f>
        <v>267966.56272487767</v>
      </c>
      <c r="CY85" s="323">
        <f>'(5) Middle (M) details'!CX237</f>
        <v>357961.32180692814</v>
      </c>
      <c r="CZ85" s="323">
        <f>'(5) Middle (M) details'!CY237</f>
        <v>70766.099651817232</v>
      </c>
      <c r="DA85" s="323">
        <f>'(5) Middle (M) details'!CZ237</f>
        <v>699052.63192758185</v>
      </c>
      <c r="DB85" s="323">
        <f>'(5) Middle (M) details'!DA237</f>
        <v>222014.84885353723</v>
      </c>
      <c r="DC85" s="323">
        <f>'(5) Middle (M) details'!DB237</f>
        <v>151521.01843322493</v>
      </c>
      <c r="DD85" s="323">
        <f>'(5) Middle (M) details'!DC237</f>
        <v>170659.0321232127</v>
      </c>
      <c r="DE85" s="323">
        <f>'(5) Middle (M) details'!DD237</f>
        <v>911653.5698153975</v>
      </c>
      <c r="DF85" s="324">
        <f>'(5) Middle (M) details'!DE237</f>
        <v>11677234.115050912</v>
      </c>
      <c r="DG85" s="313"/>
      <c r="DH85" s="337">
        <f>'(5) Middle (M) details'!DG237</f>
        <v>605.19880217259538</v>
      </c>
      <c r="DI85" s="337">
        <f>'(5) Middle (M) details'!DH237</f>
        <v>653.18539123454593</v>
      </c>
      <c r="DJ85" s="337">
        <f>'(5) Middle (M) details'!DI237</f>
        <v>689.6756925169982</v>
      </c>
      <c r="DK85" s="337">
        <f>'(5) Middle (M) details'!DJ237</f>
        <v>607.90149270068287</v>
      </c>
      <c r="DL85" s="337">
        <f>'(5) Middle (M) details'!DK237</f>
        <v>741.87954938014775</v>
      </c>
      <c r="DM85" s="337">
        <f>'(5) Middle (M) details'!DL237</f>
        <v>607.41481329827434</v>
      </c>
      <c r="DN85" s="337">
        <f>'(5) Middle (M) details'!DM237</f>
        <v>609.54311172341625</v>
      </c>
      <c r="DO85" s="337">
        <f>'(5) Middle (M) details'!DN237</f>
        <v>610.06597909314723</v>
      </c>
      <c r="DP85" s="337">
        <f>'(5) Middle (M) details'!DO237</f>
        <v>610.18105542847945</v>
      </c>
      <c r="DQ85" s="337">
        <f>'(5) Middle (M) details'!DP237</f>
        <v>605.21386483501703</v>
      </c>
      <c r="DR85" s="337">
        <f>'(5) Middle (M) details'!DQ237</f>
        <v>626.01003677371614</v>
      </c>
      <c r="DS85" s="337">
        <f>'(5) Middle (M) details'!DR237</f>
        <v>621.31080774241343</v>
      </c>
      <c r="DT85" s="337">
        <f>'(5) Middle (M) details'!DS237</f>
        <v>621.89901077370951</v>
      </c>
      <c r="DU85" s="337">
        <f>'(5) Middle (M) details'!DT237</f>
        <v>710.89944298683497</v>
      </c>
      <c r="DV85" s="337">
        <f>'(5) Middle (M) details'!DU237</f>
        <v>633.99256978351491</v>
      </c>
      <c r="DW85" s="337">
        <f>'(5) Middle (M) details'!DV237</f>
        <v>608.07547412522263</v>
      </c>
      <c r="DX85" s="337">
        <f>'(5) Middle (M) details'!DW237</f>
        <v>617.68672264434849</v>
      </c>
      <c r="DY85" s="337">
        <f>'(5) Middle (M) details'!DX237</f>
        <v>725.96125470939432</v>
      </c>
      <c r="DZ85" s="337">
        <f>'(5) Middle (M) details'!DY237</f>
        <v>631.62924840187009</v>
      </c>
      <c r="EA85" s="337">
        <f>'(5) Middle (M) details'!DZ237</f>
        <v>692.39836787465367</v>
      </c>
      <c r="EB85" s="337">
        <f>'(5) Middle (M) details'!EA237</f>
        <v>626.74368859545984</v>
      </c>
      <c r="EC85" s="337">
        <f>'(5) Middle (M) details'!EB237</f>
        <v>636.99809089402731</v>
      </c>
      <c r="ED85" s="337">
        <f>'(5) Middle (M) details'!EC237</f>
        <v>678.13168775961401</v>
      </c>
      <c r="EE85" s="337">
        <f>'(5) Middle (M) details'!ED237</f>
        <v>646.96120919091049</v>
      </c>
      <c r="EF85" s="337">
        <f>'(5) Middle (M) details'!EE237</f>
        <v>680.42850511403685</v>
      </c>
      <c r="EG85" s="337">
        <f>'(5) Middle (M) details'!EF237</f>
        <v>622.88417140302636</v>
      </c>
      <c r="EH85" s="337">
        <f>'(5) Middle (M) details'!EG237</f>
        <v>626.59346380382897</v>
      </c>
      <c r="EI85" s="337">
        <f>'(5) Middle (M) details'!EH237</f>
        <v>643.2664326860305</v>
      </c>
      <c r="EJ85" s="337">
        <f>'(5) Middle (M) details'!EI237</f>
        <v>653.45813753764924</v>
      </c>
      <c r="EK85" s="337">
        <f>'(5) Middle (M) details'!EJ237</f>
        <v>796.46502046484568</v>
      </c>
      <c r="EL85" s="337">
        <f>'(5) Middle (M) details'!EK237</f>
        <v>629.55521940067808</v>
      </c>
      <c r="EM85" s="337">
        <f>'(5) Middle (M) details'!EL237</f>
        <v>792.58225973404717</v>
      </c>
      <c r="EN85" s="337">
        <f>'(5) Middle (M) details'!EM237</f>
        <v>606.34388058086381</v>
      </c>
      <c r="EO85" s="337">
        <f>'(5) Middle (M) details'!EN237</f>
        <v>604.79999999999995</v>
      </c>
      <c r="EP85" s="337">
        <f>'(5) Middle (M) details'!EO237</f>
        <v>613.1954105018167</v>
      </c>
      <c r="EQ85" s="337">
        <f>'(5) Middle (M) details'!EP237</f>
        <v>627.69661549186219</v>
      </c>
      <c r="ER85" s="337">
        <f>'(5) Middle (M) details'!EQ237</f>
        <v>735.27276803825555</v>
      </c>
      <c r="ES85" s="337">
        <f>'(5) Middle (M) details'!ER237</f>
        <v>905.7029445076796</v>
      </c>
      <c r="ET85" s="337">
        <f>'(5) Middle (M) details'!ES237</f>
        <v>649.21082927679049</v>
      </c>
      <c r="EU85" s="337">
        <f>'(5) Middle (M) details'!ET237</f>
        <v>626.06829675112192</v>
      </c>
      <c r="EV85" s="337">
        <f>'(5) Middle (M) details'!EU237</f>
        <v>915.71261178967711</v>
      </c>
      <c r="EW85" s="337">
        <f>'(5) Middle (M) details'!EV237</f>
        <v>704.09311456449279</v>
      </c>
      <c r="EX85" s="337">
        <f>'(5) Middle (M) details'!EW237</f>
        <v>614.81937666056376</v>
      </c>
      <c r="EY85" s="337">
        <f>'(5) Middle (M) details'!EX237</f>
        <v>617.0177620154152</v>
      </c>
      <c r="EZ85" s="337">
        <f>'(5) Middle (M) details'!EY237</f>
        <v>606.32385887380087</v>
      </c>
      <c r="FA85" s="337">
        <f>'(5) Middle (M) details'!EZ237</f>
        <v>675.26508402099921</v>
      </c>
      <c r="FB85" s="337">
        <f>'(5) Middle (M) details'!FA237</f>
        <v>622.69121251425327</v>
      </c>
      <c r="FC85" s="337">
        <f>'(5) Middle (M) details'!FB237</f>
        <v>629.10313991357418</v>
      </c>
      <c r="FD85" s="337">
        <f>'(5) Middle (M) details'!FC237</f>
        <v>666.92394651653569</v>
      </c>
      <c r="FE85" s="337">
        <f>'(5) Middle (M) details'!FD237</f>
        <v>645.7084054630393</v>
      </c>
      <c r="FF85" s="338">
        <f>'(5) Middle (M) details'!FE237</f>
        <v>650.76373469529995</v>
      </c>
    </row>
    <row r="86" spans="1:162">
      <c r="A86" s="257"/>
      <c r="B86" s="1" t="str">
        <f>'(5) Middle (M) details'!A238</f>
        <v>Estim. full income</v>
      </c>
      <c r="C86" s="1" t="str">
        <f>'(5) Middle (M) details'!B238</f>
        <v>50k-up</v>
      </c>
      <c r="D86" s="1" t="str">
        <f>'(5) Middle (M) details'!C238</f>
        <v>Industry &amp; comm</v>
      </c>
      <c r="E86" s="1">
        <f>'(5) Middle (M) details'!D238</f>
        <v>6</v>
      </c>
      <c r="F86" s="1">
        <f>'(5) Middle (M) details'!E238</f>
        <v>4</v>
      </c>
      <c r="G86" s="257" t="str">
        <f>'(5) Middle (M) details'!F238</f>
        <v>Meshchanye</v>
      </c>
      <c r="H86" s="323">
        <f>'(5) Middle (M) details'!G238</f>
        <v>4.6941380996285051</v>
      </c>
      <c r="I86" s="323">
        <f>'(5) Middle (M) details'!H238</f>
        <v>0.90402797420120073</v>
      </c>
      <c r="J86" s="323">
        <f>'(5) Middle (M) details'!I238</f>
        <v>2.7760261652870719</v>
      </c>
      <c r="K86" s="323">
        <f>'(5) Middle (M) details'!J238</f>
        <v>1.8845843421376052</v>
      </c>
      <c r="L86" s="323">
        <f>'(5) Middle (M) details'!K238</f>
        <v>0.93991980658206997</v>
      </c>
      <c r="M86" s="323">
        <f>'(5) Middle (M) details'!L238</f>
        <v>213.83243836561522</v>
      </c>
      <c r="N86" s="323">
        <f>'(5) Middle (M) details'!M238</f>
        <v>6.4349827214217195</v>
      </c>
      <c r="O86" s="323">
        <f>'(5) Middle (M) details'!N238</f>
        <v>7.5399278932941405</v>
      </c>
      <c r="P86" s="323">
        <f>'(5) Middle (M) details'!O238</f>
        <v>11.641432929700805</v>
      </c>
      <c r="Q86" s="323">
        <f>'(5) Middle (M) details'!P238</f>
        <v>26.329410656241812</v>
      </c>
      <c r="R86" s="323">
        <f>'(5) Middle (M) details'!Q238</f>
        <v>14.532796434575873</v>
      </c>
      <c r="S86" s="323">
        <f>'(5) Middle (M) details'!R238</f>
        <v>3.8947270364816378</v>
      </c>
      <c r="T86" s="323">
        <f>'(5) Middle (M) details'!S238</f>
        <v>29.078500217302548</v>
      </c>
      <c r="U86" s="323">
        <f>'(5) Middle (M) details'!T238</f>
        <v>0.92877443555290284</v>
      </c>
      <c r="V86" s="323">
        <f>'(5) Middle (M) details'!U238</f>
        <v>10.806420157757127</v>
      </c>
      <c r="W86" s="323">
        <f>'(5) Middle (M) details'!V238</f>
        <v>275.54465825730341</v>
      </c>
      <c r="X86" s="323">
        <f>'(5) Middle (M) details'!W238</f>
        <v>15.336491852763892</v>
      </c>
      <c r="Y86" s="323">
        <f>'(5) Middle (M) details'!X238</f>
        <v>2.75062728536561</v>
      </c>
      <c r="Z86" s="323">
        <f>'(5) Middle (M) details'!Y238</f>
        <v>0.91889121640530624</v>
      </c>
      <c r="AA86" s="323">
        <f>'(5) Middle (M) details'!Z238</f>
        <v>9.9465284596763457</v>
      </c>
      <c r="AB86" s="323">
        <f>'(5) Middle (M) details'!AA238</f>
        <v>7.1713342145928465</v>
      </c>
      <c r="AC86" s="323">
        <f>'(5) Middle (M) details'!AB238</f>
        <v>13.381057397919747</v>
      </c>
      <c r="AD86" s="323">
        <f>'(5) Middle (M) details'!AC238</f>
        <v>5.4485615457780936</v>
      </c>
      <c r="AE86" s="323">
        <f>'(5) Middle (M) details'!AD238</f>
        <v>4.6940441007736187</v>
      </c>
      <c r="AF86" s="323">
        <f>'(5) Middle (M) details'!AE238</f>
        <v>2.7192072446868139</v>
      </c>
      <c r="AG86" s="323">
        <f>'(5) Middle (M) details'!AF238</f>
        <v>10.512861917700773</v>
      </c>
      <c r="AH86" s="323">
        <f>'(5) Middle (M) details'!AG238</f>
        <v>3.8258144982134481</v>
      </c>
      <c r="AI86" s="323">
        <f>'(5) Middle (M) details'!AH238</f>
        <v>7.2327194415357123</v>
      </c>
      <c r="AJ86" s="323">
        <f>'(5) Middle (M) details'!AI238</f>
        <v>6.3537635005678705</v>
      </c>
      <c r="AK86" s="323">
        <f>'(5) Middle (M) details'!AJ238</f>
        <v>7.6327780475366147</v>
      </c>
      <c r="AL86" s="323">
        <f>'(5) Middle (M) details'!AK238</f>
        <v>35.662303994473312</v>
      </c>
      <c r="AM86" s="323">
        <f>'(5) Middle (M) details'!AL238</f>
        <v>12.392105524460309</v>
      </c>
      <c r="AN86" s="323">
        <f>'(5) Middle (M) details'!AM238</f>
        <v>7.8630623448367443</v>
      </c>
      <c r="AO86" s="323">
        <f>'(5) Middle (M) details'!AN238</f>
        <v>40.321584573400649</v>
      </c>
      <c r="AP86" s="323">
        <f>'(5) Middle (M) details'!AO238</f>
        <v>2.8757340408760661</v>
      </c>
      <c r="AQ86" s="323">
        <f>'(5) Middle (M) details'!AP238</f>
        <v>7.926198659264176</v>
      </c>
      <c r="AR86" s="323">
        <f>'(5) Middle (M) details'!AQ238</f>
        <v>0</v>
      </c>
      <c r="AS86" s="323">
        <f>'(5) Middle (M) details'!AR238</f>
        <v>4.9593615630090584</v>
      </c>
      <c r="AT86" s="323">
        <f>'(5) Middle (M) details'!AS238</f>
        <v>1.9891003071942359</v>
      </c>
      <c r="AU86" s="323">
        <f>'(5) Middle (M) details'!AT238</f>
        <v>5.9416299530852887</v>
      </c>
      <c r="AV86" s="323">
        <f>'(5) Middle (M) details'!AU238</f>
        <v>0.98481606728330406</v>
      </c>
      <c r="AW86" s="323">
        <f>'(5) Middle (M) details'!AV238</f>
        <v>8.9319845282375141</v>
      </c>
      <c r="AX86" s="323">
        <f>'(5) Middle (M) details'!AW238</f>
        <v>81.868945344784265</v>
      </c>
      <c r="AY86" s="323">
        <f>'(5) Middle (M) details'!AX238</f>
        <v>29.483924987243675</v>
      </c>
      <c r="AZ86" s="323">
        <f>'(5) Middle (M) details'!AY238</f>
        <v>13.149898320781233</v>
      </c>
      <c r="BA86" s="323">
        <f>'(5) Middle (M) details'!AZ238</f>
        <v>1.8952549970126868</v>
      </c>
      <c r="BB86" s="323">
        <f>'(5) Middle (M) details'!BA238</f>
        <v>30.146521263596043</v>
      </c>
      <c r="BC86" s="323">
        <f>'(5) Middle (M) details'!BB238</f>
        <v>19.826251181071907</v>
      </c>
      <c r="BD86" s="323">
        <f>'(5) Middle (M) details'!BC238</f>
        <v>5.7619570238472146</v>
      </c>
      <c r="BE86" s="323">
        <f>'(5) Middle (M) details'!BD238</f>
        <v>53.475867923360582</v>
      </c>
      <c r="BF86" s="324">
        <f>'(5) Middle (M) details'!BE238</f>
        <v>1075.1439488144188</v>
      </c>
      <c r="BH86" s="323">
        <f>'(5) Middle (M) details'!BG238</f>
        <v>530062.59387540922</v>
      </c>
      <c r="BI86" s="323">
        <f>'(5) Middle (M) details'!BH238</f>
        <v>101093.23466186819</v>
      </c>
      <c r="BJ86" s="323">
        <f>'(5) Middle (M) details'!BI238</f>
        <v>620171.52953124675</v>
      </c>
      <c r="BK86" s="323">
        <f>'(5) Middle (M) details'!BJ238</f>
        <v>156322.8010556043</v>
      </c>
      <c r="BL86" s="323">
        <f>'(5) Middle (M) details'!BK238</f>
        <v>314536.13921280799</v>
      </c>
      <c r="BM86" s="323">
        <f>'(5) Middle (M) details'!BL238</f>
        <v>98554759.222576037</v>
      </c>
      <c r="BN86" s="323">
        <f>'(5) Middle (M) details'!BM238</f>
        <v>1195247.5512695771</v>
      </c>
      <c r="BO86" s="323">
        <f>'(5) Middle (M) details'!BN238</f>
        <v>888874.25143923156</v>
      </c>
      <c r="BP86" s="323">
        <f>'(5) Middle (M) details'!BO238</f>
        <v>1928454.2172351331</v>
      </c>
      <c r="BQ86" s="323">
        <f>'(5) Middle (M) details'!BP238</f>
        <v>9132767.5607364476</v>
      </c>
      <c r="BR86" s="323">
        <f>'(5) Middle (M) details'!BQ238</f>
        <v>3123559.8349194103</v>
      </c>
      <c r="BS86" s="323">
        <f>'(5) Middle (M) details'!BR238</f>
        <v>489783.88098186255</v>
      </c>
      <c r="BT86" s="323">
        <f>'(5) Middle (M) details'!BS238</f>
        <v>7242055.6365137836</v>
      </c>
      <c r="BU86" s="323">
        <f>'(5) Middle (M) details'!BT238</f>
        <v>86412.211831629291</v>
      </c>
      <c r="BV86" s="323">
        <f>'(5) Middle (M) details'!BU238</f>
        <v>3530372.5767032807</v>
      </c>
      <c r="BW86" s="323">
        <f>'(5) Middle (M) details'!BV238</f>
        <v>99876403.78037256</v>
      </c>
      <c r="BX86" s="323">
        <f>'(5) Middle (M) details'!BW238</f>
        <v>2387568.8816160206</v>
      </c>
      <c r="BY86" s="323">
        <f>'(5) Middle (M) details'!BX238</f>
        <v>344333.28508151846</v>
      </c>
      <c r="BZ86" s="323">
        <f>'(5) Middle (M) details'!BY238</f>
        <v>155124.5763676546</v>
      </c>
      <c r="CA86" s="323">
        <f>'(5) Middle (M) details'!BZ238</f>
        <v>2234278.5429229932</v>
      </c>
      <c r="CB86" s="323">
        <f>'(5) Middle (M) details'!CA238</f>
        <v>812049.93770162098</v>
      </c>
      <c r="CC86" s="323">
        <f>'(5) Middle (M) details'!CB238</f>
        <v>3451557.6500353431</v>
      </c>
      <c r="CD86" s="323">
        <f>'(5) Middle (M) details'!CC238</f>
        <v>1567284.3381189043</v>
      </c>
      <c r="CE86" s="323">
        <f>'(5) Middle (M) details'!CD238</f>
        <v>521800.12308665429</v>
      </c>
      <c r="CF86" s="323">
        <f>'(5) Middle (M) details'!CE238</f>
        <v>534747.72780979017</v>
      </c>
      <c r="CG86" s="323">
        <f>'(5) Middle (M) details'!CF238</f>
        <v>1442223.3419789588</v>
      </c>
      <c r="CH86" s="323">
        <f>'(5) Middle (M) details'!CG238</f>
        <v>378238.00247154309</v>
      </c>
      <c r="CI86" s="323">
        <f>'(5) Middle (M) details'!CH238</f>
        <v>1050331.2310924418</v>
      </c>
      <c r="CJ86" s="323">
        <f>'(5) Middle (M) details'!CI238</f>
        <v>670702.39141143789</v>
      </c>
      <c r="CK86" s="323">
        <f>'(5) Middle (M) details'!CJ238</f>
        <v>2818628.5630296823</v>
      </c>
      <c r="CL86" s="323">
        <f>'(5) Middle (M) details'!CK238</f>
        <v>13609721.51956648</v>
      </c>
      <c r="CM86" s="323">
        <f>'(5) Middle (M) details'!CL238</f>
        <v>2401914.0303135118</v>
      </c>
      <c r="CN86" s="323">
        <f>'(5) Middle (M) details'!CM238</f>
        <v>1159642.0418586959</v>
      </c>
      <c r="CO86" s="323">
        <f>'(5) Middle (M) details'!CN238</f>
        <v>7417546.4103543125</v>
      </c>
      <c r="CP86" s="323">
        <f>'(5) Middle (M) details'!CO238</f>
        <v>1363109.841740405</v>
      </c>
      <c r="CQ86" s="323">
        <f>'(5) Middle (M) details'!CP238</f>
        <v>3417053.2379539493</v>
      </c>
      <c r="CR86" s="323">
        <f>'(5) Middle (M) details'!CQ238</f>
        <v>0</v>
      </c>
      <c r="CS86" s="323">
        <f>'(5) Middle (M) details'!CR238</f>
        <v>876783.71977490932</v>
      </c>
      <c r="CT86" s="323">
        <f>'(5) Middle (M) details'!CS238</f>
        <v>535911.59424218966</v>
      </c>
      <c r="CU86" s="323">
        <f>'(5) Middle (M) details'!CT238</f>
        <v>683288.26261336904</v>
      </c>
      <c r="CV86" s="323">
        <f>'(5) Middle (M) details'!CU238</f>
        <v>496434.30284782645</v>
      </c>
      <c r="CW86" s="323">
        <f>'(5) Middle (M) details'!CV238</f>
        <v>4071877.7323615239</v>
      </c>
      <c r="CX86" s="323">
        <f>'(5) Middle (M) details'!CW238</f>
        <v>20840607.974000748</v>
      </c>
      <c r="CY86" s="323">
        <f>'(5) Middle (M) details'!CX238</f>
        <v>8746174.5542203188</v>
      </c>
      <c r="CZ86" s="323">
        <f>'(5) Middle (M) details'!CY238</f>
        <v>1664317.1012354193</v>
      </c>
      <c r="DA86" s="323">
        <f>'(5) Middle (M) details'!CZ238</f>
        <v>225667.05020780599</v>
      </c>
      <c r="DB86" s="323">
        <f>'(5) Middle (M) details'!DA238</f>
        <v>8918813.0642708912</v>
      </c>
      <c r="DC86" s="323">
        <f>'(5) Middle (M) details'!DB238</f>
        <v>5240457.0114243375</v>
      </c>
      <c r="DD86" s="323">
        <f>'(5) Middle (M) details'!DC238</f>
        <v>1145270.6482622889</v>
      </c>
      <c r="DE86" s="323">
        <f>'(5) Middle (M) details'!DD238</f>
        <v>15411834.661853613</v>
      </c>
      <c r="DF86" s="324">
        <f>'(5) Middle (M) details'!DE238</f>
        <v>344366170.37474304</v>
      </c>
      <c r="DG86" s="313"/>
      <c r="DH86" s="337">
        <f>'(5) Middle (M) details'!DG238</f>
        <v>112920.11070517045</v>
      </c>
      <c r="DI86" s="337">
        <f>'(5) Middle (M) details'!DH238</f>
        <v>111825.33897935424</v>
      </c>
      <c r="DJ86" s="337">
        <f>'(5) Middle (M) details'!DI238</f>
        <v>223402.62396882492</v>
      </c>
      <c r="DK86" s="337">
        <f>'(5) Middle (M) details'!DJ238</f>
        <v>82948.158679008178</v>
      </c>
      <c r="DL86" s="337">
        <f>'(5) Middle (M) details'!DK238</f>
        <v>334641.4630377767</v>
      </c>
      <c r="DM86" s="337">
        <f>'(5) Middle (M) details'!DL238</f>
        <v>460897.13972238876</v>
      </c>
      <c r="DN86" s="337">
        <f>'(5) Middle (M) details'!DM238</f>
        <v>185742.15394404414</v>
      </c>
      <c r="DO86" s="337">
        <f>'(5) Middle (M) details'!DN238</f>
        <v>117888.9591543413</v>
      </c>
      <c r="DP86" s="337">
        <f>'(5) Middle (M) details'!DO238</f>
        <v>165654.36822773467</v>
      </c>
      <c r="DQ86" s="337">
        <f>'(5) Middle (M) details'!DP238</f>
        <v>346865.62794641883</v>
      </c>
      <c r="DR86" s="337">
        <f>'(5) Middle (M) details'!DQ238</f>
        <v>214931.78198574061</v>
      </c>
      <c r="DS86" s="337">
        <f>'(5) Middle (M) details'!DR238</f>
        <v>125755.63740259354</v>
      </c>
      <c r="DT86" s="337">
        <f>'(5) Middle (M) details'!DS238</f>
        <v>249051.89684454742</v>
      </c>
      <c r="DU86" s="337">
        <f>'(5) Middle (M) details'!DT238</f>
        <v>93038.964600902036</v>
      </c>
      <c r="DV86" s="337">
        <f>'(5) Middle (M) details'!DU238</f>
        <v>326692.14459231333</v>
      </c>
      <c r="DW86" s="337">
        <f>'(5) Middle (M) details'!DV238</f>
        <v>362469.0255730091</v>
      </c>
      <c r="DX86" s="337">
        <f>'(5) Middle (M) details'!DW238</f>
        <v>155678.9456505166</v>
      </c>
      <c r="DY86" s="337">
        <f>'(5) Middle (M) details'!DX238</f>
        <v>125183.54882666341</v>
      </c>
      <c r="DZ86" s="337">
        <f>'(5) Middle (M) details'!DY238</f>
        <v>168817.12829348884</v>
      </c>
      <c r="EA86" s="337">
        <f>'(5) Middle (M) details'!DZ238</f>
        <v>224628.98004875315</v>
      </c>
      <c r="EB86" s="337">
        <f>'(5) Middle (M) details'!EA238</f>
        <v>113235.5449351659</v>
      </c>
      <c r="EC86" s="337">
        <f>'(5) Middle (M) details'!EB238</f>
        <v>257943.56510061238</v>
      </c>
      <c r="ED86" s="337">
        <f>'(5) Middle (M) details'!EC238</f>
        <v>287651.0295333527</v>
      </c>
      <c r="EE86" s="337">
        <f>'(5) Middle (M) details'!ED238</f>
        <v>111162.16888560062</v>
      </c>
      <c r="EF86" s="337">
        <f>'(5) Middle (M) details'!EE238</f>
        <v>196655.74547679615</v>
      </c>
      <c r="EG86" s="337">
        <f>'(5) Middle (M) details'!EF238</f>
        <v>137186.55807232193</v>
      </c>
      <c r="EH86" s="337">
        <f>'(5) Middle (M) details'!EG238</f>
        <v>98864.699960797894</v>
      </c>
      <c r="EI86" s="337">
        <f>'(5) Middle (M) details'!EH238</f>
        <v>145219.40738647353</v>
      </c>
      <c r="EJ86" s="337">
        <f>'(5) Middle (M) details'!EI238</f>
        <v>105559.86091573814</v>
      </c>
      <c r="EK86" s="337">
        <f>'(5) Middle (M) details'!EJ238</f>
        <v>369279.51336661231</v>
      </c>
      <c r="EL86" s="337">
        <f>'(5) Middle (M) details'!EK238</f>
        <v>381627.65708226862</v>
      </c>
      <c r="EM86" s="337">
        <f>'(5) Middle (M) details'!EL238</f>
        <v>193826.14403762657</v>
      </c>
      <c r="EN86" s="337">
        <f>'(5) Middle (M) details'!EM238</f>
        <v>147479.69569644469</v>
      </c>
      <c r="EO86" s="337">
        <f>'(5) Middle (M) details'!EN238</f>
        <v>183959.69525581395</v>
      </c>
      <c r="EP86" s="337">
        <f>'(5) Middle (M) details'!EO238</f>
        <v>474004.14028730767</v>
      </c>
      <c r="EQ86" s="337">
        <f>'(5) Middle (M) details'!EP238</f>
        <v>431108.70479635056</v>
      </c>
      <c r="ER86" s="337" t="e">
        <f>'(5) Middle (M) details'!EQ238</f>
        <v>#DIV/0!</v>
      </c>
      <c r="ES86" s="337">
        <f>'(5) Middle (M) details'!ER238</f>
        <v>176793.66761937132</v>
      </c>
      <c r="ET86" s="337">
        <f>'(5) Middle (M) details'!ES238</f>
        <v>269424.11717694125</v>
      </c>
      <c r="EU86" s="337">
        <f>'(5) Middle (M) details'!ET238</f>
        <v>115000.13767410076</v>
      </c>
      <c r="EV86" s="337">
        <f>'(5) Middle (M) details'!EU238</f>
        <v>504088.34638256993</v>
      </c>
      <c r="EW86" s="337">
        <f>'(5) Middle (M) details'!EV238</f>
        <v>455876.0395843407</v>
      </c>
      <c r="EX86" s="337">
        <f>'(5) Middle (M) details'!EW238</f>
        <v>254560.60153495637</v>
      </c>
      <c r="EY86" s="337">
        <f>'(5) Middle (M) details'!EX238</f>
        <v>296642.13831789297</v>
      </c>
      <c r="EZ86" s="337">
        <f>'(5) Middle (M) details'!EY238</f>
        <v>126565.0167503761</v>
      </c>
      <c r="FA86" s="337">
        <f>'(5) Middle (M) details'!EZ238</f>
        <v>119069.49226542278</v>
      </c>
      <c r="FB86" s="337">
        <f>'(5) Middle (M) details'!FA238</f>
        <v>295848.83065897756</v>
      </c>
      <c r="FC86" s="337">
        <f>'(5) Middle (M) details'!FB238</f>
        <v>264319.10720607603</v>
      </c>
      <c r="FD86" s="337">
        <f>'(5) Middle (M) details'!FC238</f>
        <v>198764.17743525628</v>
      </c>
      <c r="FE86" s="337">
        <f>'(5) Middle (M) details'!FD238</f>
        <v>288201.67414470436</v>
      </c>
      <c r="FF86" s="338">
        <f>'(5) Middle (M) details'!FE238</f>
        <v>320297.73385645897</v>
      </c>
    </row>
    <row r="87" spans="1:162">
      <c r="A87" s="257"/>
      <c r="B87" s="1" t="str">
        <f>'(5) Middle (M) details'!A239</f>
        <v>Estim. full income</v>
      </c>
      <c r="C87" s="1" t="str">
        <f>'(5) Middle (M) details'!B239</f>
        <v>20k-50k</v>
      </c>
      <c r="D87" s="1" t="str">
        <f>'(5) Middle (M) details'!C239</f>
        <v>Industry &amp; comm</v>
      </c>
      <c r="E87" s="1">
        <f>'(5) Middle (M) details'!D239</f>
        <v>6</v>
      </c>
      <c r="F87" s="1">
        <f>'(5) Middle (M) details'!E239</f>
        <v>4</v>
      </c>
      <c r="G87" s="257" t="str">
        <f>'(5) Middle (M) details'!F239</f>
        <v>Meshchanye</v>
      </c>
      <c r="H87" s="323">
        <f>'(5) Middle (M) details'!G239</f>
        <v>3.7553104797028038</v>
      </c>
      <c r="I87" s="323">
        <f>'(5) Middle (M) details'!H239</f>
        <v>9.0402797420120073</v>
      </c>
      <c r="J87" s="323">
        <f>'(5) Middle (M) details'!I239</f>
        <v>8.3280784958612166</v>
      </c>
      <c r="K87" s="323">
        <f>'(5) Middle (M) details'!J239</f>
        <v>8.4806295396192226</v>
      </c>
      <c r="L87" s="323">
        <f>'(5) Middle (M) details'!K239</f>
        <v>5.6395188394924194</v>
      </c>
      <c r="M87" s="323">
        <f>'(5) Middle (M) details'!L239</f>
        <v>287.22408034703398</v>
      </c>
      <c r="N87" s="323">
        <f>'(5) Middle (M) details'!M239</f>
        <v>30.336347115273821</v>
      </c>
      <c r="O87" s="323">
        <f>'(5) Middle (M) details'!N239</f>
        <v>17.907328746573583</v>
      </c>
      <c r="P87" s="323">
        <f>'(5) Middle (M) details'!O239</f>
        <v>20.372507626976411</v>
      </c>
      <c r="Q87" s="323">
        <f>'(5) Middle (M) details'!P239</f>
        <v>36.673107699765382</v>
      </c>
      <c r="R87" s="323">
        <f>'(5) Middle (M) details'!Q239</f>
        <v>25.19018048659818</v>
      </c>
      <c r="S87" s="323">
        <f>'(5) Middle (M) details'!R239</f>
        <v>13.631544627685733</v>
      </c>
      <c r="T87" s="323">
        <f>'(5) Middle (M) details'!S239</f>
        <v>26.352390821930435</v>
      </c>
      <c r="U87" s="323">
        <f>'(5) Middle (M) details'!T239</f>
        <v>2.7863233066587085</v>
      </c>
      <c r="V87" s="323">
        <f>'(5) Middle (M) details'!U239</f>
        <v>9.0053501314642723</v>
      </c>
      <c r="W87" s="323">
        <f>'(5) Middle (M) details'!V239</f>
        <v>400.55213900023341</v>
      </c>
      <c r="X87" s="323">
        <f>'(5) Middle (M) details'!W239</f>
        <v>30.672983705527784</v>
      </c>
      <c r="Y87" s="323">
        <f>'(5) Middle (M) details'!X239</f>
        <v>7.3350060943082935</v>
      </c>
      <c r="Z87" s="323">
        <f>'(5) Middle (M) details'!Y239</f>
        <v>19.296715544511432</v>
      </c>
      <c r="AA87" s="323">
        <f>'(5) Middle (M) details'!Z239</f>
        <v>19.893056919352691</v>
      </c>
      <c r="AB87" s="323">
        <f>'(5) Middle (M) details'!AA239</f>
        <v>17.928335536482116</v>
      </c>
      <c r="AC87" s="323">
        <f>'(5) Middle (M) details'!AB239</f>
        <v>16.057268877503695</v>
      </c>
      <c r="AD87" s="323">
        <f>'(5) Middle (M) details'!AC239</f>
        <v>9.0809359096301563</v>
      </c>
      <c r="AE87" s="323">
        <f>'(5) Middle (M) details'!AD239</f>
        <v>10.326897021701962</v>
      </c>
      <c r="AF87" s="323">
        <f>'(5) Middle (M) details'!AE239</f>
        <v>12.689633808538463</v>
      </c>
      <c r="AG87" s="323">
        <f>'(5) Middle (M) details'!AF239</f>
        <v>32.4943004728933</v>
      </c>
      <c r="AH87" s="323">
        <f>'(5) Middle (M) details'!AG239</f>
        <v>16.259711617407156</v>
      </c>
      <c r="AI87" s="323">
        <f>'(5) Middle (M) details'!AH239</f>
        <v>9.0408993019196409</v>
      </c>
      <c r="AJ87" s="323">
        <f>'(5) Middle (M) details'!AI239</f>
        <v>9.0768050008112429</v>
      </c>
      <c r="AK87" s="323">
        <f>'(5) Middle (M) details'!AJ239</f>
        <v>20.036042374783612</v>
      </c>
      <c r="AL87" s="323">
        <f>'(5) Middle (M) details'!AK239</f>
        <v>48.46415671043809</v>
      </c>
      <c r="AM87" s="323">
        <f>'(5) Middle (M) details'!AL239</f>
        <v>13.345344410957257</v>
      </c>
      <c r="AN87" s="323">
        <f>'(5) Middle (M) details'!AM239</f>
        <v>33.418014965556161</v>
      </c>
      <c r="AO87" s="323">
        <f>'(5) Middle (M) details'!AN239</f>
        <v>80.643169146801299</v>
      </c>
      <c r="AP87" s="323">
        <f>'(5) Middle (M) details'!AO239</f>
        <v>11.502936163504264</v>
      </c>
      <c r="AQ87" s="323">
        <f>'(5) Middle (M) details'!AP239</f>
        <v>15.852397318528352</v>
      </c>
      <c r="AR87" s="323">
        <f>'(5) Middle (M) details'!AQ239</f>
        <v>3.9147708557367964</v>
      </c>
      <c r="AS87" s="323">
        <f>'(5) Middle (M) details'!AR239</f>
        <v>22.813063189841667</v>
      </c>
      <c r="AT87" s="323">
        <f>'(5) Middle (M) details'!AS239</f>
        <v>6.9618510751798262</v>
      </c>
      <c r="AU87" s="323">
        <f>'(5) Middle (M) details'!AT239</f>
        <v>22.776248153493604</v>
      </c>
      <c r="AV87" s="323">
        <f>'(5) Middle (M) details'!AU239</f>
        <v>5.9088964036998242</v>
      </c>
      <c r="AW87" s="323">
        <f>'(5) Middle (M) details'!AV239</f>
        <v>7.9395418028777911</v>
      </c>
      <c r="AX87" s="323">
        <f>'(5) Middle (M) details'!AW239</f>
        <v>99.412290775809467</v>
      </c>
      <c r="AY87" s="323">
        <f>'(5) Middle (M) details'!AX239</f>
        <v>12.776367494472259</v>
      </c>
      <c r="AZ87" s="323">
        <f>'(5) Middle (M) details'!AY239</f>
        <v>28.178353544531213</v>
      </c>
      <c r="BA87" s="323">
        <f>'(5) Middle (M) details'!AZ239</f>
        <v>13.266784979088808</v>
      </c>
      <c r="BB87" s="323">
        <f>'(5) Middle (M) details'!BA239</f>
        <v>54.458231960044465</v>
      </c>
      <c r="BC87" s="323">
        <f>'(5) Middle (M) details'!BB239</f>
        <v>41.540716760341141</v>
      </c>
      <c r="BD87" s="323">
        <f>'(5) Middle (M) details'!BC239</f>
        <v>26.889132777953666</v>
      </c>
      <c r="BE87" s="323">
        <f>'(5) Middle (M) details'!BD239</f>
        <v>113.75775540060341</v>
      </c>
      <c r="BF87" s="324">
        <f>'(5) Middle (M) details'!BE239</f>
        <v>1799.2837330817124</v>
      </c>
      <c r="BH87" s="323">
        <f>'(5) Middle (M) details'!BG239</f>
        <v>173609.43049262199</v>
      </c>
      <c r="BI87" s="323">
        <f>'(5) Middle (M) details'!BH239</f>
        <v>451881.4444577567</v>
      </c>
      <c r="BJ87" s="323">
        <f>'(5) Middle (M) details'!BI239</f>
        <v>463468.16715090565</v>
      </c>
      <c r="BK87" s="323">
        <f>'(5) Middle (M) details'!BJ239</f>
        <v>353648.11621732858</v>
      </c>
      <c r="BL87" s="323">
        <f>'(5) Middle (M) details'!BK239</f>
        <v>323526.17335322028</v>
      </c>
      <c r="BM87" s="323">
        <f>'(5) Middle (M) details'!BL239</f>
        <v>13380618.272058453</v>
      </c>
      <c r="BN87" s="323">
        <f>'(5) Middle (M) details'!BM239</f>
        <v>1376778.9968406446</v>
      </c>
      <c r="BO87" s="323">
        <f>'(5) Middle (M) details'!BN239</f>
        <v>855840.11609189748</v>
      </c>
      <c r="BP87" s="323">
        <f>'(5) Middle (M) details'!BO239</f>
        <v>884610.77718903567</v>
      </c>
      <c r="BQ87" s="323">
        <f>'(5) Middle (M) details'!BP239</f>
        <v>1665602.2393215233</v>
      </c>
      <c r="BR87" s="323">
        <f>'(5) Middle (M) details'!BQ239</f>
        <v>1164514.7133307636</v>
      </c>
      <c r="BS87" s="323">
        <f>'(5) Middle (M) details'!BR239</f>
        <v>616946.26283297385</v>
      </c>
      <c r="BT87" s="323">
        <f>'(5) Middle (M) details'!BS239</f>
        <v>1175604.0538173458</v>
      </c>
      <c r="BU87" s="323">
        <f>'(5) Middle (M) details'!BT239</f>
        <v>198134.04054987506</v>
      </c>
      <c r="BV87" s="323">
        <f>'(5) Middle (M) details'!BU239</f>
        <v>471227.7087760212</v>
      </c>
      <c r="BW87" s="323">
        <f>'(5) Middle (M) details'!BV239</f>
        <v>18790102.582166512</v>
      </c>
      <c r="BX87" s="323">
        <f>'(5) Middle (M) details'!BW239</f>
        <v>1475771.4798371545</v>
      </c>
      <c r="BY87" s="323">
        <f>'(5) Middle (M) details'!BX239</f>
        <v>407947.89685278636</v>
      </c>
      <c r="BZ87" s="323">
        <f>'(5) Middle (M) details'!BY239</f>
        <v>861372.41732732707</v>
      </c>
      <c r="CA87" s="323">
        <f>'(5) Middle (M) details'!BZ239</f>
        <v>1061397.9383828039</v>
      </c>
      <c r="CB87" s="323">
        <f>'(5) Middle (M) details'!CA239</f>
        <v>848422.39479640592</v>
      </c>
      <c r="CC87" s="323">
        <f>'(5) Middle (M) details'!CB239</f>
        <v>738788.13048638101</v>
      </c>
      <c r="CD87" s="323">
        <f>'(5) Middle (M) details'!CC239</f>
        <v>442475.83208003506</v>
      </c>
      <c r="CE87" s="323">
        <f>'(5) Middle (M) details'!CD239</f>
        <v>536837.15739811375</v>
      </c>
      <c r="CF87" s="323">
        <f>'(5) Middle (M) details'!CE239</f>
        <v>575452.70246293535</v>
      </c>
      <c r="CG87" s="323">
        <f>'(5) Middle (M) details'!CF239</f>
        <v>1548707.5528014498</v>
      </c>
      <c r="CH87" s="323">
        <f>'(5) Middle (M) details'!CG239</f>
        <v>758957.13836393342</v>
      </c>
      <c r="CI87" s="323">
        <f>'(5) Middle (M) details'!CH239</f>
        <v>455602.48968747334</v>
      </c>
      <c r="CJ87" s="323">
        <f>'(5) Middle (M) details'!CI239</f>
        <v>396791.43341044371</v>
      </c>
      <c r="CK87" s="323">
        <f>'(5) Middle (M) details'!CJ239</f>
        <v>1186967.9518033068</v>
      </c>
      <c r="CL87" s="323">
        <f>'(5) Middle (M) details'!CK239</f>
        <v>2318942.148152065</v>
      </c>
      <c r="CM87" s="323">
        <f>'(5) Middle (M) details'!CL239</f>
        <v>792880.70613552362</v>
      </c>
      <c r="CN87" s="323">
        <f>'(5) Middle (M) details'!CM239</f>
        <v>1541448.4878330221</v>
      </c>
      <c r="CO87" s="323">
        <f>'(5) Middle (M) details'!CN239</f>
        <v>3638657.7804626101</v>
      </c>
      <c r="CP87" s="323">
        <f>'(5) Middle (M) details'!CO239</f>
        <v>557544.73602437018</v>
      </c>
      <c r="CQ87" s="323">
        <f>'(5) Middle (M) details'!CP239</f>
        <v>750415.11195528938</v>
      </c>
      <c r="CR87" s="323">
        <f>'(5) Middle (M) details'!CQ239</f>
        <v>190418.56837199611</v>
      </c>
      <c r="CS87" s="323">
        <f>'(5) Middle (M) details'!CR239</f>
        <v>1434029.551926953</v>
      </c>
      <c r="CT87" s="323">
        <f>'(5) Middle (M) details'!CS239</f>
        <v>335682.02394990774</v>
      </c>
      <c r="CU87" s="323">
        <f>'(5) Middle (M) details'!CT239</f>
        <v>1056428.0355835671</v>
      </c>
      <c r="CV87" s="323">
        <f>'(5) Middle (M) details'!CU239</f>
        <v>431792.67006210069</v>
      </c>
      <c r="CW87" s="323">
        <f>'(5) Middle (M) details'!CV239</f>
        <v>437043.50953321473</v>
      </c>
      <c r="CX87" s="323">
        <f>'(5) Middle (M) details'!CW239</f>
        <v>4733100.0721364832</v>
      </c>
      <c r="CY87" s="323">
        <f>'(5) Middle (M) details'!CX239</f>
        <v>600187.8776865371</v>
      </c>
      <c r="CZ87" s="323">
        <f>'(5) Middle (M) details'!CY239</f>
        <v>1394143.0111475943</v>
      </c>
      <c r="DA87" s="323">
        <f>'(5) Middle (M) details'!CZ239</f>
        <v>701994.03559333633</v>
      </c>
      <c r="DB87" s="323">
        <f>'(5) Middle (M) details'!DA239</f>
        <v>2627382.9910817235</v>
      </c>
      <c r="DC87" s="323">
        <f>'(5) Middle (M) details'!DB239</f>
        <v>1865738.8213597885</v>
      </c>
      <c r="DD87" s="323">
        <f>'(5) Middle (M) details'!DC239</f>
        <v>1368525.3716891606</v>
      </c>
      <c r="DE87" s="323">
        <f>'(5) Middle (M) details'!DD239</f>
        <v>5533130.1400941769</v>
      </c>
      <c r="DF87" s="324">
        <f>'(5) Middle (M) details'!DE239</f>
        <v>85951091.261116832</v>
      </c>
      <c r="DG87" s="313"/>
      <c r="DH87" s="337">
        <f>'(5) Middle (M) details'!DG239</f>
        <v>46230.379999461853</v>
      </c>
      <c r="DI87" s="337">
        <f>'(5) Middle (M) details'!DH239</f>
        <v>49985.338656919244</v>
      </c>
      <c r="DJ87" s="337">
        <f>'(5) Middle (M) details'!DI239</f>
        <v>55651.272665265366</v>
      </c>
      <c r="DK87" s="337">
        <f>'(5) Middle (M) details'!DJ239</f>
        <v>41700.691507060837</v>
      </c>
      <c r="DL87" s="337">
        <f>'(5) Middle (M) details'!DK239</f>
        <v>57367.690854693377</v>
      </c>
      <c r="DM87" s="337">
        <f>'(5) Middle (M) details'!DL239</f>
        <v>46585.990477858024</v>
      </c>
      <c r="DN87" s="337">
        <f>'(5) Middle (M) details'!DM239</f>
        <v>45383.809448417749</v>
      </c>
      <c r="DO87" s="337">
        <f>'(5) Middle (M) details'!DN239</f>
        <v>47792.729345835869</v>
      </c>
      <c r="DP87" s="337">
        <f>'(5) Middle (M) details'!DO239</f>
        <v>43421.791435123654</v>
      </c>
      <c r="DQ87" s="337">
        <f>'(5) Middle (M) details'!DP239</f>
        <v>45417.537367093086</v>
      </c>
      <c r="DR87" s="337">
        <f>'(5) Middle (M) details'!DQ239</f>
        <v>46228.915031010409</v>
      </c>
      <c r="DS87" s="337">
        <f>'(5) Middle (M) details'!DR239</f>
        <v>45258.720099844963</v>
      </c>
      <c r="DT87" s="337">
        <f>'(5) Middle (M) details'!DS239</f>
        <v>44610.90691016199</v>
      </c>
      <c r="DU87" s="337">
        <f>'(5) Middle (M) details'!DT239</f>
        <v>71109.494033365641</v>
      </c>
      <c r="DV87" s="337">
        <f>'(5) Middle (M) details'!DU239</f>
        <v>52327.527735937067</v>
      </c>
      <c r="DW87" s="337">
        <f>'(5) Middle (M) details'!DV239</f>
        <v>46910.503658939546</v>
      </c>
      <c r="DX87" s="337">
        <f>'(5) Middle (M) details'!DW239</f>
        <v>48113.072207292171</v>
      </c>
      <c r="DY87" s="337">
        <f>'(5) Middle (M) details'!DX239</f>
        <v>55616.572311962984</v>
      </c>
      <c r="DZ87" s="337">
        <f>'(5) Middle (M) details'!DY239</f>
        <v>44638.291699974165</v>
      </c>
      <c r="EA87" s="337">
        <f>'(5) Middle (M) details'!DZ239</f>
        <v>53355.195367195542</v>
      </c>
      <c r="EB87" s="337">
        <f>'(5) Middle (M) details'!EA239</f>
        <v>47322.987294049868</v>
      </c>
      <c r="EC87" s="337">
        <f>'(5) Middle (M) details'!EB239</f>
        <v>46009.575857661977</v>
      </c>
      <c r="ED87" s="337">
        <f>'(5) Middle (M) details'!EC239</f>
        <v>48725.796160591555</v>
      </c>
      <c r="EE87" s="337">
        <f>'(5) Middle (M) details'!ED239</f>
        <v>51984.362414958829</v>
      </c>
      <c r="EF87" s="337">
        <f>'(5) Middle (M) details'!EE239</f>
        <v>45348.251269136781</v>
      </c>
      <c r="EG87" s="337">
        <f>'(5) Middle (M) details'!EF239</f>
        <v>47660.89838103699</v>
      </c>
      <c r="EH87" s="337">
        <f>'(5) Middle (M) details'!EG239</f>
        <v>46677.158625090058</v>
      </c>
      <c r="EI87" s="337">
        <f>'(5) Middle (M) details'!EH239</f>
        <v>50393.492336623633</v>
      </c>
      <c r="EJ87" s="337">
        <f>'(5) Middle (M) details'!EI239</f>
        <v>43714.879120459271</v>
      </c>
      <c r="EK87" s="337">
        <f>'(5) Middle (M) details'!EJ239</f>
        <v>59241.63712576127</v>
      </c>
      <c r="EL87" s="337">
        <f>'(5) Middle (M) details'!EK239</f>
        <v>47848.60205052566</v>
      </c>
      <c r="EM87" s="337">
        <f>'(5) Middle (M) details'!EL239</f>
        <v>59412.532319849706</v>
      </c>
      <c r="EN87" s="337">
        <f>'(5) Middle (M) details'!EM239</f>
        <v>46126.273191923225</v>
      </c>
      <c r="EO87" s="337">
        <f>'(5) Middle (M) details'!EN239</f>
        <v>45120.471069767438</v>
      </c>
      <c r="EP87" s="337">
        <f>'(5) Middle (M) details'!EO239</f>
        <v>48469.77572502839</v>
      </c>
      <c r="EQ87" s="337">
        <f>'(5) Middle (M) details'!EP239</f>
        <v>47337.642179722614</v>
      </c>
      <c r="ER87" s="337">
        <f>'(5) Middle (M) details'!EQ239</f>
        <v>48641.05087861076</v>
      </c>
      <c r="ES87" s="337">
        <f>'(5) Middle (M) details'!ER239</f>
        <v>62860.017525638817</v>
      </c>
      <c r="ET87" s="337">
        <f>'(5) Middle (M) details'!ES239</f>
        <v>48217.352012408141</v>
      </c>
      <c r="EU87" s="337">
        <f>'(5) Middle (M) details'!ET239</f>
        <v>46382.882222923254</v>
      </c>
      <c r="EV87" s="337">
        <f>'(5) Middle (M) details'!EU239</f>
        <v>73075.011061580968</v>
      </c>
      <c r="EW87" s="337">
        <f>'(5) Middle (M) details'!EV239</f>
        <v>55046.439754848645</v>
      </c>
      <c r="EX87" s="337">
        <f>'(5) Middle (M) details'!EW239</f>
        <v>47610.813866168486</v>
      </c>
      <c r="EY87" s="337">
        <f>'(5) Middle (M) details'!EX239</f>
        <v>46976.409996519789</v>
      </c>
      <c r="EZ87" s="337">
        <f>'(5) Middle (M) details'!EY239</f>
        <v>49475.67319518447</v>
      </c>
      <c r="FA87" s="337">
        <f>'(5) Middle (M) details'!EZ239</f>
        <v>52913.65140083478</v>
      </c>
      <c r="FB87" s="337">
        <f>'(5) Middle (M) details'!FA239</f>
        <v>48245.837158455892</v>
      </c>
      <c r="FC87" s="337">
        <f>'(5) Middle (M) details'!FB239</f>
        <v>44913.496127755949</v>
      </c>
      <c r="FD87" s="337">
        <f>'(5) Middle (M) details'!FC239</f>
        <v>50895.110042790642</v>
      </c>
      <c r="FE87" s="337">
        <f>'(5) Middle (M) details'!FD239</f>
        <v>48639.586115328952</v>
      </c>
      <c r="FF87" s="338">
        <f>'(5) Middle (M) details'!FE239</f>
        <v>47769.615031146095</v>
      </c>
    </row>
    <row r="88" spans="1:162">
      <c r="A88" s="257"/>
      <c r="B88" s="1" t="str">
        <f>'(5) Middle (M) details'!A240</f>
        <v>Estim. full income</v>
      </c>
      <c r="C88" s="1" t="str">
        <f>'(5) Middle (M) details'!B240</f>
        <v>10k-20k</v>
      </c>
      <c r="D88" s="1" t="str">
        <f>'(5) Middle (M) details'!C240</f>
        <v>Industry &amp; comm</v>
      </c>
      <c r="E88" s="1">
        <f>'(5) Middle (M) details'!D240</f>
        <v>6</v>
      </c>
      <c r="F88" s="1">
        <f>'(5) Middle (M) details'!E240</f>
        <v>4</v>
      </c>
      <c r="G88" s="257" t="str">
        <f>'(5) Middle (M) details'!F240</f>
        <v>Meshchanye</v>
      </c>
      <c r="H88" s="323">
        <f>'(5) Middle (M) details'!G240</f>
        <v>11.265931439108412</v>
      </c>
      <c r="I88" s="323">
        <f>'(5) Middle (M) details'!H240</f>
        <v>16.272503535621613</v>
      </c>
      <c r="J88" s="323">
        <f>'(5) Middle (M) details'!I240</f>
        <v>22.208209322296575</v>
      </c>
      <c r="K88" s="323">
        <f>'(5) Middle (M) details'!J240</f>
        <v>9.4229217106880263</v>
      </c>
      <c r="L88" s="323">
        <f>'(5) Middle (M) details'!K240</f>
        <v>20.678235744805541</v>
      </c>
      <c r="M88" s="323">
        <f>'(5) Middle (M) details'!L240</f>
        <v>519.17791179448102</v>
      </c>
      <c r="N88" s="323">
        <f>'(5) Middle (M) details'!M240</f>
        <v>42.28702931219987</v>
      </c>
      <c r="O88" s="323">
        <f>'(5) Middle (M) details'!N240</f>
        <v>43.354585386441308</v>
      </c>
      <c r="P88" s="323">
        <f>'(5) Middle (M) details'!O240</f>
        <v>67.908358756588029</v>
      </c>
      <c r="Q88" s="323">
        <f>'(5) Middle (M) details'!P240</f>
        <v>81.80924025332277</v>
      </c>
      <c r="R88" s="323">
        <f>'(5) Middle (M) details'!Q240</f>
        <v>66.850863599049021</v>
      </c>
      <c r="S88" s="323">
        <f>'(5) Middle (M) details'!R240</f>
        <v>25.315725737130645</v>
      </c>
      <c r="T88" s="323">
        <f>'(5) Middle (M) details'!S240</f>
        <v>48.161265984907345</v>
      </c>
      <c r="U88" s="323">
        <f>'(5) Middle (M) details'!T240</f>
        <v>9.2877443555290284</v>
      </c>
      <c r="V88" s="323">
        <f>'(5) Middle (M) details'!U240</f>
        <v>13.508025197196408</v>
      </c>
      <c r="W88" s="323">
        <f>'(5) Middle (M) details'!V240</f>
        <v>709.54950337184209</v>
      </c>
      <c r="X88" s="323">
        <f>'(5) Middle (M) details'!W240</f>
        <v>53.226648194886451</v>
      </c>
      <c r="Y88" s="323">
        <f>'(5) Middle (M) details'!X240</f>
        <v>20.171266759347809</v>
      </c>
      <c r="Z88" s="323">
        <f>'(5) Middle (M) details'!Y240</f>
        <v>41.350104738238784</v>
      </c>
      <c r="AA88" s="323">
        <f>'(5) Middle (M) details'!Z240</f>
        <v>44.30726313855827</v>
      </c>
      <c r="AB88" s="323">
        <f>'(5) Middle (M) details'!AA240</f>
        <v>42.131588510732975</v>
      </c>
      <c r="AC88" s="323">
        <f>'(5) Middle (M) details'!AB240</f>
        <v>29.438326275423442</v>
      </c>
      <c r="AD88" s="323">
        <f>'(5) Middle (M) details'!AC240</f>
        <v>28.150901319853482</v>
      </c>
      <c r="AE88" s="323">
        <f>'(5) Middle (M) details'!AD240</f>
        <v>15.959749942630305</v>
      </c>
      <c r="AF88" s="323">
        <f>'(5) Middle (M) details'!AE240</f>
        <v>27.192072446868139</v>
      </c>
      <c r="AG88" s="323">
        <f>'(5) Middle (M) details'!AF240</f>
        <v>77.412892303069341</v>
      </c>
      <c r="AH88" s="323">
        <f>'(5) Middle (M) details'!AG240</f>
        <v>23.911340613834049</v>
      </c>
      <c r="AI88" s="323">
        <f>'(5) Middle (M) details'!AH240</f>
        <v>47.916766300174096</v>
      </c>
      <c r="AJ88" s="323">
        <f>'(5) Middle (M) details'!AI240</f>
        <v>23.599693002109234</v>
      </c>
      <c r="AK88" s="323">
        <f>'(5) Middle (M) details'!AJ240</f>
        <v>50.567154564930071</v>
      </c>
      <c r="AL88" s="323">
        <f>'(5) Middle (M) details'!AK240</f>
        <v>102.41482172771823</v>
      </c>
      <c r="AM88" s="323">
        <f>'(5) Middle (M) details'!AL240</f>
        <v>32.410122140896192</v>
      </c>
      <c r="AN88" s="323">
        <f>'(5) Middle (M) details'!AM240</f>
        <v>47.178374069020464</v>
      </c>
      <c r="AO88" s="323">
        <f>'(5) Middle (M) details'!AN240</f>
        <v>137.84355656488131</v>
      </c>
      <c r="AP88" s="323">
        <f>'(5) Middle (M) details'!AO240</f>
        <v>10.544358149878908</v>
      </c>
      <c r="AQ88" s="323">
        <f>'(5) Middle (M) details'!AP240</f>
        <v>54.492615782441213</v>
      </c>
      <c r="AR88" s="323">
        <f>'(5) Middle (M) details'!AQ240</f>
        <v>20.552546992618183</v>
      </c>
      <c r="AS88" s="323">
        <f>'(5) Middle (M) details'!AR240</f>
        <v>45.626126379683335</v>
      </c>
      <c r="AT88" s="323">
        <f>'(5) Middle (M) details'!AS240</f>
        <v>20.885553225539478</v>
      </c>
      <c r="AU88" s="323">
        <f>'(5) Middle (M) details'!AT240</f>
        <v>60.406571189700436</v>
      </c>
      <c r="AV88" s="323">
        <f>'(5) Middle (M) details'!AU240</f>
        <v>15.757057076532865</v>
      </c>
      <c r="AW88" s="323">
        <f>'(5) Middle (M) details'!AV240</f>
        <v>30.765724486151441</v>
      </c>
      <c r="AX88" s="323">
        <f>'(5) Middle (M) details'!AW240</f>
        <v>181.28123612059372</v>
      </c>
      <c r="AY88" s="323">
        <f>'(5) Middle (M) details'!AX240</f>
        <v>26.535532488519305</v>
      </c>
      <c r="AZ88" s="323">
        <f>'(5) Middle (M) details'!AY240</f>
        <v>50.721036380156178</v>
      </c>
      <c r="BA88" s="323">
        <f>'(5) Middle (M) details'!AZ240</f>
        <v>31.271707450709332</v>
      </c>
      <c r="BB88" s="323">
        <f>'(5) Middle (M) details'!BA240</f>
        <v>134.20064304439529</v>
      </c>
      <c r="BC88" s="323">
        <f>'(5) Middle (M) details'!BB240</f>
        <v>97.243041507162218</v>
      </c>
      <c r="BD88" s="323">
        <f>'(5) Middle (M) details'!BC240</f>
        <v>60.500548750395751</v>
      </c>
      <c r="BE88" s="323">
        <f>'(5) Middle (M) details'!BD240</f>
        <v>223.62635677041698</v>
      </c>
      <c r="BF88" s="324">
        <f>'(5) Middle (M) details'!BE240</f>
        <v>3616.6513539092748</v>
      </c>
      <c r="BH88" s="323">
        <f>'(5) Middle (M) details'!BG240</f>
        <v>268655.55821555905</v>
      </c>
      <c r="BI88" s="323">
        <f>'(5) Middle (M) details'!BH240</f>
        <v>385484.38815829926</v>
      </c>
      <c r="BJ88" s="323">
        <f>'(5) Middle (M) details'!BI240</f>
        <v>477750.76810010854</v>
      </c>
      <c r="BK88" s="323">
        <f>'(5) Middle (M) details'!BJ240</f>
        <v>197654.68713170229</v>
      </c>
      <c r="BL88" s="323">
        <f>'(5) Middle (M) details'!BK240</f>
        <v>538031.83961450646</v>
      </c>
      <c r="BM88" s="323">
        <f>'(5) Middle (M) details'!BL240</f>
        <v>11318677.535051491</v>
      </c>
      <c r="BN88" s="323">
        <f>'(5) Middle (M) details'!BM240</f>
        <v>857003.64227970142</v>
      </c>
      <c r="BO88" s="323">
        <f>'(5) Middle (M) details'!BN240</f>
        <v>947907.62119878607</v>
      </c>
      <c r="BP88" s="323">
        <f>'(5) Middle (M) details'!BO240</f>
        <v>1380410.5504614508</v>
      </c>
      <c r="BQ88" s="323">
        <f>'(5) Middle (M) details'!BP240</f>
        <v>1769813.7992581965</v>
      </c>
      <c r="BR88" s="323">
        <f>'(5) Middle (M) details'!BQ240</f>
        <v>1503580.565054815</v>
      </c>
      <c r="BS88" s="323">
        <f>'(5) Middle (M) details'!BR240</f>
        <v>540358.45340219035</v>
      </c>
      <c r="BT88" s="323">
        <f>'(5) Middle (M) details'!BS240</f>
        <v>1073774.7965428138</v>
      </c>
      <c r="BU88" s="323">
        <f>'(5) Middle (M) details'!BT240</f>
        <v>256420.60429365083</v>
      </c>
      <c r="BV88" s="323">
        <f>'(5) Middle (M) details'!BU240</f>
        <v>297719.89251739043</v>
      </c>
      <c r="BW88" s="323">
        <f>'(5) Middle (M) details'!BV240</f>
        <v>15253966.882466201</v>
      </c>
      <c r="BX88" s="323">
        <f>'(5) Middle (M) details'!BW240</f>
        <v>1122757.4285911524</v>
      </c>
      <c r="BY88" s="323">
        <f>'(5) Middle (M) details'!BX240</f>
        <v>474233.29394129734</v>
      </c>
      <c r="BZ88" s="323">
        <f>'(5) Middle (M) details'!BY240</f>
        <v>886023.3955228962</v>
      </c>
      <c r="CA88" s="323">
        <f>'(5) Middle (M) details'!BZ240</f>
        <v>1048990.4537267198</v>
      </c>
      <c r="CB88" s="323">
        <f>'(5) Middle (M) details'!CA240</f>
        <v>927288.37664194847</v>
      </c>
      <c r="CC88" s="323">
        <f>'(5) Middle (M) details'!CB240</f>
        <v>738842.11397048633</v>
      </c>
      <c r="CD88" s="323">
        <f>'(5) Middle (M) details'!CC240</f>
        <v>609385.71157922479</v>
      </c>
      <c r="CE88" s="323">
        <f>'(5) Middle (M) details'!CD240</f>
        <v>370754.07763250719</v>
      </c>
      <c r="CF88" s="323">
        <f>'(5) Middle (M) details'!CE240</f>
        <v>609031.22284157912</v>
      </c>
      <c r="CG88" s="323">
        <f>'(5) Middle (M) details'!CF240</f>
        <v>1697605.3698326082</v>
      </c>
      <c r="CH88" s="323">
        <f>'(5) Middle (M) details'!CG240</f>
        <v>554429.93900014693</v>
      </c>
      <c r="CI88" s="323">
        <f>'(5) Middle (M) details'!CH240</f>
        <v>1078127.40290073</v>
      </c>
      <c r="CJ88" s="323">
        <f>'(5) Middle (M) details'!CI240</f>
        <v>520892.27628253913</v>
      </c>
      <c r="CK88" s="323">
        <f>'(5) Middle (M) details'!CJ240</f>
        <v>1381036.313335378</v>
      </c>
      <c r="CL88" s="323">
        <f>'(5) Middle (M) details'!CK240</f>
        <v>2206421.8280037032</v>
      </c>
      <c r="CM88" s="323">
        <f>'(5) Middle (M) details'!CL240</f>
        <v>903993.17766783689</v>
      </c>
      <c r="CN88" s="323">
        <f>'(5) Middle (M) details'!CM240</f>
        <v>980010.75126475224</v>
      </c>
      <c r="CO88" s="323">
        <f>'(5) Middle (M) details'!CN240</f>
        <v>3002222.7372470424</v>
      </c>
      <c r="CP88" s="323">
        <f>'(5) Middle (M) details'!CO240</f>
        <v>226054.44667856459</v>
      </c>
      <c r="CQ88" s="323">
        <f>'(5) Middle (M) details'!CP240</f>
        <v>1188662.947919457</v>
      </c>
      <c r="CR88" s="323">
        <f>'(5) Middle (M) details'!CQ240</f>
        <v>525154.14026610483</v>
      </c>
      <c r="CS88" s="323">
        <f>'(5) Middle (M) details'!CR240</f>
        <v>1480774.7609386998</v>
      </c>
      <c r="CT88" s="323">
        <f>'(5) Middle (M) details'!CS240</f>
        <v>453451.11571536679</v>
      </c>
      <c r="CU88" s="323">
        <f>'(5) Middle (M) details'!CT240</f>
        <v>1243532.6528269602</v>
      </c>
      <c r="CV88" s="323">
        <f>'(5) Middle (M) details'!CU240</f>
        <v>511115.74511556659</v>
      </c>
      <c r="CW88" s="323">
        <f>'(5) Middle (M) details'!CV240</f>
        <v>745294.58831577899</v>
      </c>
      <c r="CX88" s="323">
        <f>'(5) Middle (M) details'!CW240</f>
        <v>4056640.3120688652</v>
      </c>
      <c r="CY88" s="323">
        <f>'(5) Middle (M) details'!CX240</f>
        <v>553776.78476535587</v>
      </c>
      <c r="CZ88" s="323">
        <f>'(5) Middle (M) details'!CY240</f>
        <v>1033410.1995165775</v>
      </c>
      <c r="DA88" s="323">
        <f>'(5) Middle (M) details'!CZ240</f>
        <v>745614.40264670388</v>
      </c>
      <c r="DB88" s="323">
        <f>'(5) Middle (M) details'!DA240</f>
        <v>2898253.490938419</v>
      </c>
      <c r="DC88" s="323">
        <f>'(5) Middle (M) details'!DB240</f>
        <v>2120240.9707509587</v>
      </c>
      <c r="DD88" s="323">
        <f>'(5) Middle (M) details'!DC240</f>
        <v>1387491.1272778038</v>
      </c>
      <c r="DE88" s="323">
        <f>'(5) Middle (M) details'!DD240</f>
        <v>5146918.8410022473</v>
      </c>
      <c r="DF88" s="324">
        <f>'(5) Middle (M) details'!DE240</f>
        <v>80495643.980472848</v>
      </c>
      <c r="DG88" s="313"/>
      <c r="DH88" s="337">
        <f>'(5) Middle (M) details'!DG240</f>
        <v>23846.724051857047</v>
      </c>
      <c r="DI88" s="337">
        <f>'(5) Middle (M) details'!DH240</f>
        <v>23689.310456405667</v>
      </c>
      <c r="DJ88" s="337">
        <f>'(5) Middle (M) details'!DI240</f>
        <v>21512.349832746615</v>
      </c>
      <c r="DK88" s="337">
        <f>'(5) Middle (M) details'!DJ240</f>
        <v>20975.944956383417</v>
      </c>
      <c r="DL88" s="337">
        <f>'(5) Middle (M) details'!DK240</f>
        <v>26019.233277658241</v>
      </c>
      <c r="DM88" s="337">
        <f>'(5) Middle (M) details'!DL240</f>
        <v>21801.153858664238</v>
      </c>
      <c r="DN88" s="337">
        <f>'(5) Middle (M) details'!DM240</f>
        <v>20266.34777185577</v>
      </c>
      <c r="DO88" s="337">
        <f>'(5) Middle (M) details'!DN240</f>
        <v>21864.068419743999</v>
      </c>
      <c r="DP88" s="337">
        <f>'(5) Middle (M) details'!DO240</f>
        <v>20327.549888363814</v>
      </c>
      <c r="DQ88" s="337">
        <f>'(5) Middle (M) details'!DP240</f>
        <v>21633.42177213672</v>
      </c>
      <c r="DR88" s="337">
        <f>'(5) Middle (M) details'!DQ240</f>
        <v>22491.565315787546</v>
      </c>
      <c r="DS88" s="337">
        <f>'(5) Middle (M) details'!DR240</f>
        <v>21344.77435144769</v>
      </c>
      <c r="DT88" s="337">
        <f>'(5) Middle (M) details'!DS240</f>
        <v>22295.402219686472</v>
      </c>
      <c r="DU88" s="337">
        <f>'(5) Middle (M) details'!DT240</f>
        <v>27608.490767836724</v>
      </c>
      <c r="DV88" s="337">
        <f>'(5) Middle (M) details'!DU240</f>
        <v>22040.223361382403</v>
      </c>
      <c r="DW88" s="337">
        <f>'(5) Middle (M) details'!DV240</f>
        <v>21498.1009922183</v>
      </c>
      <c r="DX88" s="337">
        <f>'(5) Middle (M) details'!DW240</f>
        <v>21093.896885639646</v>
      </c>
      <c r="DY88" s="337">
        <f>'(5) Middle (M) details'!DX240</f>
        <v>23510.337729360857</v>
      </c>
      <c r="DZ88" s="337">
        <f>'(5) Middle (M) details'!DY240</f>
        <v>21427.355532271245</v>
      </c>
      <c r="EA88" s="337">
        <f>'(5) Middle (M) details'!DZ240</f>
        <v>23675.361090264203</v>
      </c>
      <c r="EB88" s="337">
        <f>'(5) Middle (M) details'!EA240</f>
        <v>22009.338109948614</v>
      </c>
      <c r="EC88" s="337">
        <f>'(5) Middle (M) details'!EB240</f>
        <v>25097.966068380319</v>
      </c>
      <c r="ED88" s="337">
        <f>'(5) Middle (M) details'!EC240</f>
        <v>21647.111922112927</v>
      </c>
      <c r="EE88" s="337">
        <f>'(5) Middle (M) details'!ED240</f>
        <v>23230.569336314031</v>
      </c>
      <c r="EF88" s="337">
        <f>'(5) Middle (M) details'!EE240</f>
        <v>22397.381590961621</v>
      </c>
      <c r="EG88" s="337">
        <f>'(5) Middle (M) details'!EF240</f>
        <v>21929.233223666801</v>
      </c>
      <c r="EH88" s="337">
        <f>'(5) Middle (M) details'!EG240</f>
        <v>23186.90315002155</v>
      </c>
      <c r="EI88" s="337">
        <f>'(5) Middle (M) details'!EH240</f>
        <v>22500.003363056927</v>
      </c>
      <c r="EJ88" s="337">
        <f>'(5) Middle (M) details'!EI240</f>
        <v>22071.993743138275</v>
      </c>
      <c r="EK88" s="337">
        <f>'(5) Middle (M) details'!EJ240</f>
        <v>27310.935828158512</v>
      </c>
      <c r="EL88" s="337">
        <f>'(5) Middle (M) details'!EK240</f>
        <v>21543.969815909393</v>
      </c>
      <c r="EM88" s="337">
        <f>'(5) Middle (M) details'!EL240</f>
        <v>27892.310116509794</v>
      </c>
      <c r="EN88" s="337">
        <f>'(5) Middle (M) details'!EM240</f>
        <v>20772.457097207876</v>
      </c>
      <c r="EO88" s="337">
        <f>'(5) Middle (M) details'!EN240</f>
        <v>21779.928</v>
      </c>
      <c r="EP88" s="337">
        <f>'(5) Middle (M) details'!EO240</f>
        <v>21438.426451889878</v>
      </c>
      <c r="EQ88" s="337">
        <f>'(5) Middle (M) details'!EP240</f>
        <v>21813.284806608088</v>
      </c>
      <c r="ER88" s="337">
        <f>'(5) Middle (M) details'!EQ240</f>
        <v>25551.779078998014</v>
      </c>
      <c r="ES88" s="337">
        <f>'(5) Middle (M) details'!ER240</f>
        <v>32454.535995807608</v>
      </c>
      <c r="ET88" s="337">
        <f>'(5) Middle (M) details'!ES240</f>
        <v>21711.233158089068</v>
      </c>
      <c r="EU88" s="337">
        <f>'(5) Middle (M) details'!ET240</f>
        <v>20586.049304499964</v>
      </c>
      <c r="EV88" s="337">
        <f>'(5) Middle (M) details'!EU240</f>
        <v>32437.259231406613</v>
      </c>
      <c r="EW88" s="337">
        <f>'(5) Middle (M) details'!EV240</f>
        <v>24224.834641916463</v>
      </c>
      <c r="EX88" s="337">
        <f>'(5) Middle (M) details'!EW240</f>
        <v>22377.607296158694</v>
      </c>
      <c r="EY88" s="337">
        <f>'(5) Middle (M) details'!EX240</f>
        <v>20869.254649589166</v>
      </c>
      <c r="EZ88" s="337">
        <f>'(5) Middle (M) details'!EY240</f>
        <v>20374.390455493201</v>
      </c>
      <c r="FA88" s="337">
        <f>'(5) Middle (M) details'!EZ240</f>
        <v>23843.098552323889</v>
      </c>
      <c r="FB88" s="337">
        <f>'(5) Middle (M) details'!FA240</f>
        <v>21596.420294198142</v>
      </c>
      <c r="FC88" s="337">
        <f>'(5) Middle (M) details'!FB240</f>
        <v>21803.523808896876</v>
      </c>
      <c r="FD88" s="337">
        <f>'(5) Middle (M) details'!FC240</f>
        <v>22933.529628005694</v>
      </c>
      <c r="FE88" s="337">
        <f>'(5) Middle (M) details'!FD240</f>
        <v>23015.707608590445</v>
      </c>
      <c r="FF88" s="338">
        <f>'(5) Middle (M) details'!FE240</f>
        <v>22256.954321423407</v>
      </c>
    </row>
    <row r="89" spans="1:162">
      <c r="A89" s="257"/>
      <c r="B89" s="1" t="str">
        <f>'(5) Middle (M) details'!A241</f>
        <v>Estim. full income</v>
      </c>
      <c r="C89" s="1" t="str">
        <f>'(5) Middle (M) details'!B241</f>
        <v>5k-10k</v>
      </c>
      <c r="D89" s="1" t="str">
        <f>'(5) Middle (M) details'!C241</f>
        <v>Industry &amp; comm</v>
      </c>
      <c r="E89" s="1">
        <f>'(5) Middle (M) details'!D241</f>
        <v>6</v>
      </c>
      <c r="F89" s="1">
        <f>'(5) Middle (M) details'!E241</f>
        <v>4</v>
      </c>
      <c r="G89" s="257" t="str">
        <f>'(5) Middle (M) details'!F241</f>
        <v>Meshchanye</v>
      </c>
      <c r="H89" s="323">
        <f>'(5) Middle (M) details'!G241</f>
        <v>29.103656217696731</v>
      </c>
      <c r="I89" s="323">
        <f>'(5) Middle (M) details'!H241</f>
        <v>41.585286813255237</v>
      </c>
      <c r="J89" s="323">
        <f>'(5) Middle (M) details'!I241</f>
        <v>46.267102754784531</v>
      </c>
      <c r="K89" s="323">
        <f>'(5) Middle (M) details'!J241</f>
        <v>23.557304276720064</v>
      </c>
      <c r="L89" s="323">
        <f>'(5) Middle (M) details'!K241</f>
        <v>46.056070522521431</v>
      </c>
      <c r="M89" s="323">
        <f>'(5) Middle (M) details'!L241</f>
        <v>1078.222888368992</v>
      </c>
      <c r="N89" s="323">
        <f>'(5) Middle (M) details'!M241</f>
        <v>70.784809935638918</v>
      </c>
      <c r="O89" s="323">
        <f>'(5) Middle (M) details'!N241</f>
        <v>101.7890265594709</v>
      </c>
      <c r="P89" s="323">
        <f>'(5) Middle (M) details'!O241</f>
        <v>104.77289636730725</v>
      </c>
      <c r="Q89" s="323">
        <f>'(5) Middle (M) details'!P241</f>
        <v>139.16974204013528</v>
      </c>
      <c r="R89" s="323">
        <f>'(5) Middle (M) details'!Q241</f>
        <v>93.978750276923975</v>
      </c>
      <c r="S89" s="323">
        <f>'(5) Middle (M) details'!R241</f>
        <v>66.210359620187845</v>
      </c>
      <c r="T89" s="323">
        <f>'(5) Middle (M) details'!S241</f>
        <v>140.84898542755923</v>
      </c>
      <c r="U89" s="323">
        <f>'(5) Middle (M) details'!T241</f>
        <v>28.792007502139988</v>
      </c>
      <c r="V89" s="323">
        <f>'(5) Middle (M) details'!U241</f>
        <v>54.032100788785634</v>
      </c>
      <c r="W89" s="323">
        <f>'(5) Middle (M) details'!V241</f>
        <v>1217.5024356864237</v>
      </c>
      <c r="X89" s="323">
        <f>'(5) Middle (M) details'!W241</f>
        <v>111.86617586721898</v>
      </c>
      <c r="Y89" s="323">
        <f>'(5) Middle (M) details'!X241</f>
        <v>49.511291136580979</v>
      </c>
      <c r="Z89" s="323">
        <f>'(5) Middle (M) details'!Y241</f>
        <v>113.02361961785267</v>
      </c>
      <c r="AA89" s="323">
        <f>'(5) Middle (M) details'!Z241</f>
        <v>122.07103109602788</v>
      </c>
      <c r="AB89" s="323">
        <f>'(5) Middle (M) details'!AA241</f>
        <v>84.26317702146595</v>
      </c>
      <c r="AC89" s="323">
        <f>'(5) Middle (M) details'!AB241</f>
        <v>89.207049319464986</v>
      </c>
      <c r="AD89" s="323">
        <f>'(5) Middle (M) details'!AC241</f>
        <v>66.290832140300139</v>
      </c>
      <c r="AE89" s="323">
        <f>'(5) Middle (M) details'!AD241</f>
        <v>57.26733802943815</v>
      </c>
      <c r="AF89" s="323">
        <f>'(5) Middle (M) details'!AE241</f>
        <v>58.009754553318693</v>
      </c>
      <c r="AG89" s="323">
        <f>'(5) Middle (M) details'!AF241</f>
        <v>173.94007900195825</v>
      </c>
      <c r="AH89" s="323">
        <f>'(5) Middle (M) details'!AG241</f>
        <v>50.692042101328184</v>
      </c>
      <c r="AI89" s="323">
        <f>'(5) Middle (M) details'!AH241</f>
        <v>115.7235110645714</v>
      </c>
      <c r="AJ89" s="323">
        <f>'(5) Middle (M) details'!AI241</f>
        <v>59.906913005354205</v>
      </c>
      <c r="AK89" s="323">
        <f>'(5) Middle (M) details'!AJ241</f>
        <v>81.098266755076537</v>
      </c>
      <c r="AL89" s="323">
        <f>'(5) Middle (M) details'!AK241</f>
        <v>160.93757700070009</v>
      </c>
      <c r="AM89" s="323">
        <f>'(5) Middle (M) details'!AL241</f>
        <v>80.072066465743532</v>
      </c>
      <c r="AN89" s="323">
        <f>'(5) Middle (M) details'!AM241</f>
        <v>127.7747631035971</v>
      </c>
      <c r="AO89" s="323">
        <f>'(5) Middle (M) details'!AN241</f>
        <v>297.25447232018621</v>
      </c>
      <c r="AP89" s="323">
        <f>'(5) Middle (M) details'!AO241</f>
        <v>30.674496436011371</v>
      </c>
      <c r="AQ89" s="323">
        <f>'(5) Middle (M) details'!AP241</f>
        <v>134.745377207491</v>
      </c>
      <c r="AR89" s="323">
        <f>'(5) Middle (M) details'!AQ241</f>
        <v>57.742870122117743</v>
      </c>
      <c r="AS89" s="323">
        <f>'(5) Middle (M) details'!AR241</f>
        <v>105.13846513579203</v>
      </c>
      <c r="AT89" s="323">
        <f>'(5) Middle (M) details'!AS241</f>
        <v>64.645759983812667</v>
      </c>
      <c r="AU89" s="323">
        <f>'(5) Middle (M) details'!AT241</f>
        <v>134.67694560326655</v>
      </c>
      <c r="AV89" s="323">
        <f>'(5) Middle (M) details'!AU241</f>
        <v>37.423010556765554</v>
      </c>
      <c r="AW89" s="323">
        <f>'(5) Middle (M) details'!AV241</f>
        <v>92.297173458454324</v>
      </c>
      <c r="AX89" s="323">
        <f>'(5) Middle (M) details'!AW241</f>
        <v>398.62379340496148</v>
      </c>
      <c r="AY89" s="323">
        <f>'(5) Middle (M) details'!AX241</f>
        <v>114.98730745025033</v>
      </c>
      <c r="AZ89" s="323">
        <f>'(5) Middle (M) details'!AY241</f>
        <v>98.624237405859247</v>
      </c>
      <c r="BA89" s="323">
        <f>'(5) Middle (M) details'!AZ241</f>
        <v>76.757827379013818</v>
      </c>
      <c r="BB89" s="323">
        <f>'(5) Middle (M) details'!BA241</f>
        <v>265.48388080521676</v>
      </c>
      <c r="BC89" s="323">
        <f>'(5) Middle (M) details'!BB241</f>
        <v>242.63555016835619</v>
      </c>
      <c r="BD89" s="323">
        <f>'(5) Middle (M) details'!BC241</f>
        <v>143.08859942553917</v>
      </c>
      <c r="BE89" s="323">
        <f>'(5) Middle (M) details'!BD241</f>
        <v>409.3334617406328</v>
      </c>
      <c r="BF89" s="324">
        <f>'(5) Middle (M) details'!BE241</f>
        <v>7588.4621390422681</v>
      </c>
      <c r="BH89" s="323">
        <f>'(5) Middle (M) details'!BG241</f>
        <v>293524.68086994882</v>
      </c>
      <c r="BI89" s="323">
        <f>'(5) Middle (M) details'!BH241</f>
        <v>471323.58669631986</v>
      </c>
      <c r="BJ89" s="323">
        <f>'(5) Middle (M) details'!BI241</f>
        <v>537681.21263260511</v>
      </c>
      <c r="BK89" s="323">
        <f>'(5) Middle (M) details'!BJ241</f>
        <v>240969.96528788458</v>
      </c>
      <c r="BL89" s="323">
        <f>'(5) Middle (M) details'!BK241</f>
        <v>615668.28918659524</v>
      </c>
      <c r="BM89" s="323">
        <f>'(5) Middle (M) details'!BL241</f>
        <v>11914413.481626414</v>
      </c>
      <c r="BN89" s="323">
        <f>'(5) Middle (M) details'!BM241</f>
        <v>779065.56636261242</v>
      </c>
      <c r="BO89" s="323">
        <f>'(5) Middle (M) details'!BN241</f>
        <v>1053592.1300977331</v>
      </c>
      <c r="BP89" s="323">
        <f>'(5) Middle (M) details'!BO241</f>
        <v>1113771.7945659794</v>
      </c>
      <c r="BQ89" s="323">
        <f>'(5) Middle (M) details'!BP241</f>
        <v>1479927.6467647194</v>
      </c>
      <c r="BR89" s="323">
        <f>'(5) Middle (M) details'!BQ241</f>
        <v>1079117.857237092</v>
      </c>
      <c r="BS89" s="323">
        <f>'(5) Middle (M) details'!BR241</f>
        <v>711579.99924101075</v>
      </c>
      <c r="BT89" s="323">
        <f>'(5) Middle (M) details'!BS241</f>
        <v>1552487.873095968</v>
      </c>
      <c r="BU89" s="323">
        <f>'(5) Middle (M) details'!BT241</f>
        <v>372008.28592707665</v>
      </c>
      <c r="BV89" s="323">
        <f>'(5) Middle (M) details'!BU241</f>
        <v>589339.37119572575</v>
      </c>
      <c r="BW89" s="323">
        <f>'(5) Middle (M) details'!BV241</f>
        <v>12866945.80712506</v>
      </c>
      <c r="BX89" s="323">
        <f>'(5) Middle (M) details'!BW241</f>
        <v>1376420.4534809594</v>
      </c>
      <c r="BY89" s="323">
        <f>'(5) Middle (M) details'!BX241</f>
        <v>624058.5260961965</v>
      </c>
      <c r="BZ89" s="323">
        <f>'(5) Middle (M) details'!BY241</f>
        <v>1229561.308147707</v>
      </c>
      <c r="CA89" s="323">
        <f>'(5) Middle (M) details'!BZ241</f>
        <v>1483925.4605148335</v>
      </c>
      <c r="CB89" s="323">
        <f>'(5) Middle (M) details'!CA241</f>
        <v>902150.98613278242</v>
      </c>
      <c r="CC89" s="323">
        <f>'(5) Middle (M) details'!CB241</f>
        <v>1009124.6333234437</v>
      </c>
      <c r="CD89" s="323">
        <f>'(5) Middle (M) details'!CC241</f>
        <v>780789.44294904498</v>
      </c>
      <c r="CE89" s="323">
        <f>'(5) Middle (M) details'!CD241</f>
        <v>634220.28963391436</v>
      </c>
      <c r="CF89" s="323">
        <f>'(5) Middle (M) details'!CE241</f>
        <v>701249.57640235987</v>
      </c>
      <c r="CG89" s="323">
        <f>'(5) Middle (M) details'!CF241</f>
        <v>1926566.5144614959</v>
      </c>
      <c r="CH89" s="323">
        <f>'(5) Middle (M) details'!CG241</f>
        <v>580774.00236896123</v>
      </c>
      <c r="CI89" s="323">
        <f>'(5) Middle (M) details'!CH241</f>
        <v>1319442.896983824</v>
      </c>
      <c r="CJ89" s="323">
        <f>'(5) Middle (M) details'!CI241</f>
        <v>678994.36571412813</v>
      </c>
      <c r="CK89" s="323">
        <f>'(5) Middle (M) details'!CJ241</f>
        <v>1108739.5222639092</v>
      </c>
      <c r="CL89" s="323">
        <f>'(5) Middle (M) details'!CK241</f>
        <v>1819020.221803684</v>
      </c>
      <c r="CM89" s="323">
        <f>'(5) Middle (M) details'!CL241</f>
        <v>1077524.8418621651</v>
      </c>
      <c r="CN89" s="323">
        <f>'(5) Middle (M) details'!CM241</f>
        <v>1366027.6897304191</v>
      </c>
      <c r="CO89" s="323">
        <f>'(5) Middle (M) details'!CN241</f>
        <v>3297242.6061043963</v>
      </c>
      <c r="CP89" s="323">
        <f>'(5) Middle (M) details'!CO241</f>
        <v>319605.06153406139</v>
      </c>
      <c r="CQ89" s="323">
        <f>'(5) Middle (M) details'!CP241</f>
        <v>1554328.1335712466</v>
      </c>
      <c r="CR89" s="323">
        <f>'(5) Middle (M) details'!CQ241</f>
        <v>769588.14158189832</v>
      </c>
      <c r="CS89" s="323">
        <f>'(5) Middle (M) details'!CR241</f>
        <v>1605462.3394494702</v>
      </c>
      <c r="CT89" s="323">
        <f>'(5) Middle (M) details'!CS241</f>
        <v>748660.75876867026</v>
      </c>
      <c r="CU89" s="323">
        <f>'(5) Middle (M) details'!CT241</f>
        <v>1477265.7921935855</v>
      </c>
      <c r="CV89" s="323">
        <f>'(5) Middle (M) details'!CU241</f>
        <v>626324.0346308907</v>
      </c>
      <c r="CW89" s="323">
        <f>'(5) Middle (M) details'!CV241</f>
        <v>1183777.5683534159</v>
      </c>
      <c r="CX89" s="323">
        <f>'(5) Middle (M) details'!CW241</f>
        <v>4517446.2124630101</v>
      </c>
      <c r="CY89" s="323">
        <f>'(5) Middle (M) details'!CX241</f>
        <v>1235172.7049980781</v>
      </c>
      <c r="CZ89" s="323">
        <f>'(5) Middle (M) details'!CY241</f>
        <v>1044236.5263558894</v>
      </c>
      <c r="DA89" s="323">
        <f>'(5) Middle (M) details'!CZ241</f>
        <v>913466.50932171557</v>
      </c>
      <c r="DB89" s="323">
        <f>'(5) Middle (M) details'!DA241</f>
        <v>2948819.7386397775</v>
      </c>
      <c r="DC89" s="323">
        <f>'(5) Middle (M) details'!DB241</f>
        <v>2678913.5692149461</v>
      </c>
      <c r="DD89" s="323">
        <f>'(5) Middle (M) details'!DC241</f>
        <v>1643082.9043026699</v>
      </c>
      <c r="DE89" s="323">
        <f>'(5) Middle (M) details'!DD241</f>
        <v>4769821.8441687552</v>
      </c>
      <c r="DF89" s="324">
        <f>'(5) Middle (M) details'!DE241</f>
        <v>85623222.725435033</v>
      </c>
      <c r="DG89" s="313"/>
      <c r="DH89" s="337">
        <f>'(5) Middle (M) details'!DG241</f>
        <v>10085.491619141261</v>
      </c>
      <c r="DI89" s="337">
        <f>'(5) Middle (M) details'!DH241</f>
        <v>11333.902512512823</v>
      </c>
      <c r="DJ89" s="337">
        <f>'(5) Middle (M) details'!DI241</f>
        <v>11621.242321619175</v>
      </c>
      <c r="DK89" s="337">
        <f>'(5) Middle (M) details'!DJ241</f>
        <v>10229.09762752512</v>
      </c>
      <c r="DL89" s="337">
        <f>'(5) Middle (M) details'!DK241</f>
        <v>13367.798906889664</v>
      </c>
      <c r="DM89" s="337">
        <f>'(5) Middle (M) details'!DL241</f>
        <v>11050.046896749825</v>
      </c>
      <c r="DN89" s="337">
        <f>'(5) Middle (M) details'!DM241</f>
        <v>11006.112286957861</v>
      </c>
      <c r="DO89" s="337">
        <f>'(5) Middle (M) details'!DN241</f>
        <v>10350.743746254073</v>
      </c>
      <c r="DP89" s="337">
        <f>'(5) Middle (M) details'!DO241</f>
        <v>10630.342704866891</v>
      </c>
      <c r="DQ89" s="337">
        <f>'(5) Middle (M) details'!DP241</f>
        <v>10633.975640609593</v>
      </c>
      <c r="DR89" s="337">
        <f>'(5) Middle (M) details'!DQ241</f>
        <v>11482.572965242593</v>
      </c>
      <c r="DS89" s="337">
        <f>'(5) Middle (M) details'!DR241</f>
        <v>10747.260750779047</v>
      </c>
      <c r="DT89" s="337">
        <f>'(5) Middle (M) details'!DS241</f>
        <v>11022.357515627516</v>
      </c>
      <c r="DU89" s="337">
        <f>'(5) Middle (M) details'!DT241</f>
        <v>12920.540045685486</v>
      </c>
      <c r="DV89" s="337">
        <f>'(5) Middle (M) details'!DU241</f>
        <v>10907.208170555588</v>
      </c>
      <c r="DW89" s="337">
        <f>'(5) Middle (M) details'!DV241</f>
        <v>10568.312169224302</v>
      </c>
      <c r="DX89" s="337">
        <f>'(5) Middle (M) details'!DW241</f>
        <v>12304.170074739299</v>
      </c>
      <c r="DY89" s="337">
        <f>'(5) Middle (M) details'!DX241</f>
        <v>12604.367847622467</v>
      </c>
      <c r="DZ89" s="337">
        <f>'(5) Middle (M) details'!DY241</f>
        <v>10878.799602286772</v>
      </c>
      <c r="EA89" s="337">
        <f>'(5) Middle (M) details'!DZ241</f>
        <v>12156.245811895329</v>
      </c>
      <c r="EB89" s="337">
        <f>'(5) Middle (M) details'!EA241</f>
        <v>10706.349060431943</v>
      </c>
      <c r="EC89" s="337">
        <f>'(5) Middle (M) details'!EB241</f>
        <v>11312.162447046128</v>
      </c>
      <c r="ED89" s="337">
        <f>'(5) Middle (M) details'!EC241</f>
        <v>11778.241692554953</v>
      </c>
      <c r="EE89" s="337">
        <f>'(5) Middle (M) details'!ED241</f>
        <v>11074.729705576585</v>
      </c>
      <c r="EF89" s="337">
        <f>'(5) Middle (M) details'!EE241</f>
        <v>12088.47687431289</v>
      </c>
      <c r="EG89" s="337">
        <f>'(5) Middle (M) details'!EF241</f>
        <v>11076.035641215307</v>
      </c>
      <c r="EH89" s="337">
        <f>'(5) Middle (M) details'!EG241</f>
        <v>11456.906810107466</v>
      </c>
      <c r="EI89" s="337">
        <f>'(5) Middle (M) details'!EH241</f>
        <v>11401.683934802162</v>
      </c>
      <c r="EJ89" s="337">
        <f>'(5) Middle (M) details'!EI241</f>
        <v>11334.157138983988</v>
      </c>
      <c r="EK89" s="337">
        <f>'(5) Middle (M) details'!EJ241</f>
        <v>13671.556330696858</v>
      </c>
      <c r="EL89" s="337">
        <f>'(5) Middle (M) details'!EK241</f>
        <v>11302.644514125941</v>
      </c>
      <c r="EM89" s="337">
        <f>'(5) Middle (M) details'!EL241</f>
        <v>13456.938098670806</v>
      </c>
      <c r="EN89" s="337">
        <f>'(5) Middle (M) details'!EM241</f>
        <v>10690.903716431643</v>
      </c>
      <c r="EO89" s="337">
        <f>'(5) Middle (M) details'!EN241</f>
        <v>11092.32295268139</v>
      </c>
      <c r="EP89" s="337">
        <f>'(5) Middle (M) details'!EO241</f>
        <v>10419.243954037665</v>
      </c>
      <c r="EQ89" s="337">
        <f>'(5) Middle (M) details'!EP241</f>
        <v>11535.298396009357</v>
      </c>
      <c r="ER89" s="337">
        <f>'(5) Middle (M) details'!EQ241</f>
        <v>13327.847056343609</v>
      </c>
      <c r="ES89" s="337">
        <f>'(5) Middle (M) details'!ER241</f>
        <v>15269.98075705146</v>
      </c>
      <c r="ET89" s="337">
        <f>'(5) Middle (M) details'!ES241</f>
        <v>11580.972347701309</v>
      </c>
      <c r="EU89" s="337">
        <f>'(5) Middle (M) details'!ET241</f>
        <v>10968.958239855976</v>
      </c>
      <c r="EV89" s="337">
        <f>'(5) Middle (M) details'!EU241</f>
        <v>16736.33481947807</v>
      </c>
      <c r="EW89" s="337">
        <f>'(5) Middle (M) details'!EV241</f>
        <v>12825.718534991422</v>
      </c>
      <c r="EX89" s="337">
        <f>'(5) Middle (M) details'!EW241</f>
        <v>11332.605547390749</v>
      </c>
      <c r="EY89" s="337">
        <f>'(5) Middle (M) details'!EX241</f>
        <v>10741.817791780888</v>
      </c>
      <c r="EZ89" s="337">
        <f>'(5) Middle (M) details'!EY241</f>
        <v>10588.031439560225</v>
      </c>
      <c r="FA89" s="337">
        <f>'(5) Middle (M) details'!EZ241</f>
        <v>11900.630079212799</v>
      </c>
      <c r="FB89" s="337">
        <f>'(5) Middle (M) details'!FA241</f>
        <v>11107.340037730204</v>
      </c>
      <c r="FC89" s="337">
        <f>'(5) Middle (M) details'!FB241</f>
        <v>11040.894738450912</v>
      </c>
      <c r="FD89" s="337">
        <f>'(5) Middle (M) details'!FC241</f>
        <v>11482.975659131404</v>
      </c>
      <c r="FE89" s="337">
        <f>'(5) Middle (M) details'!FD241</f>
        <v>11652.655573003391</v>
      </c>
      <c r="FF89" s="338">
        <f>'(5) Middle (M) details'!FE241</f>
        <v>11283.34320664364</v>
      </c>
    </row>
    <row r="90" spans="1:162">
      <c r="A90" s="257"/>
      <c r="B90" s="1" t="str">
        <f>'(5) Middle (M) details'!A242</f>
        <v>Estim. full income</v>
      </c>
      <c r="C90" s="1" t="str">
        <f>'(5) Middle (M) details'!B242</f>
        <v>2k-5k</v>
      </c>
      <c r="D90" s="1" t="str">
        <f>'(5) Middle (M) details'!C242</f>
        <v>Industry &amp; comm</v>
      </c>
      <c r="E90" s="1">
        <f>'(5) Middle (M) details'!D242</f>
        <v>6</v>
      </c>
      <c r="F90" s="1">
        <f>'(5) Middle (M) details'!E242</f>
        <v>4</v>
      </c>
      <c r="G90" s="257" t="str">
        <f>'(5) Middle (M) details'!F242</f>
        <v>Meshchanye</v>
      </c>
      <c r="H90" s="323">
        <f>'(5) Middle (M) details'!G242</f>
        <v>47.880208616210751</v>
      </c>
      <c r="I90" s="323">
        <f>'(5) Middle (M) details'!H242</f>
        <v>131.9880842333753</v>
      </c>
      <c r="J90" s="323">
        <f>'(5) Middle (M) details'!I242</f>
        <v>177.6656745783726</v>
      </c>
      <c r="K90" s="323">
        <f>'(5) Middle (M) details'!J242</f>
        <v>57.479822435196958</v>
      </c>
      <c r="L90" s="323">
        <f>'(5) Middle (M) details'!K242</f>
        <v>135.34845214781808</v>
      </c>
      <c r="M90" s="323">
        <f>'(5) Middle (M) details'!L242</f>
        <v>2219.8706525243952</v>
      </c>
      <c r="N90" s="323">
        <f>'(5) Middle (M) details'!M242</f>
        <v>216.03156279058629</v>
      </c>
      <c r="O90" s="323">
        <f>'(5) Middle (M) details'!N242</f>
        <v>279.91982303854496</v>
      </c>
      <c r="P90" s="323">
        <f>'(5) Middle (M) details'!O242</f>
        <v>370.58561492880898</v>
      </c>
      <c r="Q90" s="323">
        <f>'(5) Middle (M) details'!P242</f>
        <v>451.36132553557388</v>
      </c>
      <c r="R90" s="323">
        <f>'(5) Middle (M) details'!Q242</f>
        <v>302.28216583917816</v>
      </c>
      <c r="S90" s="323">
        <f>'(5) Middle (M) details'!R242</f>
        <v>160.65749025486755</v>
      </c>
      <c r="T90" s="323">
        <f>'(5) Middle (M) details'!S242</f>
        <v>321.68090865390946</v>
      </c>
      <c r="U90" s="323">
        <f>'(5) Middle (M) details'!T242</f>
        <v>115.16803000855995</v>
      </c>
      <c r="V90" s="323">
        <f>'(5) Middle (M) details'!U242</f>
        <v>159.39469732691762</v>
      </c>
      <c r="W90" s="323">
        <f>'(5) Middle (M) details'!V242</f>
        <v>2545.9270021729121</v>
      </c>
      <c r="X90" s="323">
        <f>'(5) Middle (M) details'!W242</f>
        <v>331.08779470378522</v>
      </c>
      <c r="Y90" s="323">
        <f>'(5) Middle (M) details'!X242</f>
        <v>163.20388559835953</v>
      </c>
      <c r="Z90" s="323">
        <f>'(5) Middle (M) details'!Y242</f>
        <v>373.06983386055435</v>
      </c>
      <c r="AA90" s="323">
        <f>'(5) Middle (M) details'!Z242</f>
        <v>310.1508419699079</v>
      </c>
      <c r="AB90" s="323">
        <f>'(5) Middle (M) details'!AA242</f>
        <v>268.02861627040761</v>
      </c>
      <c r="AC90" s="323">
        <f>'(5) Middle (M) details'!AB242</f>
        <v>270.29735943797891</v>
      </c>
      <c r="AD90" s="323">
        <f>'(5) Middle (M) details'!AC242</f>
        <v>274.24426447083067</v>
      </c>
      <c r="AE90" s="323">
        <f>'(5) Middle (M) details'!AD242</f>
        <v>139.88251420305383</v>
      </c>
      <c r="AF90" s="323">
        <f>'(5) Middle (M) details'!AE242</f>
        <v>232.94542062817038</v>
      </c>
      <c r="AG90" s="323">
        <f>'(5) Middle (M) details'!AF242</f>
        <v>491.23736597256345</v>
      </c>
      <c r="AH90" s="323">
        <f>'(5) Middle (M) details'!AG242</f>
        <v>206.59398290352621</v>
      </c>
      <c r="AI90" s="323">
        <f>'(5) Middle (M) details'!AH242</f>
        <v>368.86869151832133</v>
      </c>
      <c r="AJ90" s="323">
        <f>'(5) Middle (M) details'!AI242</f>
        <v>204.22811251825297</v>
      </c>
      <c r="AK90" s="323">
        <f>'(5) Middle (M) details'!AJ242</f>
        <v>279.55049599102853</v>
      </c>
      <c r="AL90" s="323">
        <f>'(5) Middle (M) details'!AK242</f>
        <v>478.24064074639853</v>
      </c>
      <c r="AM90" s="323">
        <f>'(5) Middle (M) details'!AL242</f>
        <v>285.01842706258714</v>
      </c>
      <c r="AN90" s="323">
        <f>'(5) Middle (M) details'!AM242</f>
        <v>431.48554617291632</v>
      </c>
      <c r="AO90" s="323">
        <f>'(5) Middle (M) details'!AN242</f>
        <v>742.66732516589104</v>
      </c>
      <c r="AP90" s="323">
        <f>'(5) Middle (M) details'!AO242</f>
        <v>95.85780136253554</v>
      </c>
      <c r="AQ90" s="323">
        <f>'(5) Middle (M) details'!AP242</f>
        <v>391.35605880116867</v>
      </c>
      <c r="AR90" s="323">
        <f>'(5) Middle (M) details'!AQ242</f>
        <v>239.77971491387879</v>
      </c>
      <c r="AS90" s="323">
        <f>'(5) Middle (M) details'!AR242</f>
        <v>422.53760516837178</v>
      </c>
      <c r="AT90" s="323">
        <f>'(5) Middle (M) details'!AS242</f>
        <v>259.57759008884778</v>
      </c>
      <c r="AU90" s="323">
        <f>'(5) Middle (M) details'!AT242</f>
        <v>353.52698220857468</v>
      </c>
      <c r="AV90" s="323">
        <f>'(5) Middle (M) details'!AU242</f>
        <v>218.62916693689351</v>
      </c>
      <c r="AW90" s="323">
        <f>'(5) Middle (M) details'!AV242</f>
        <v>356.28693840414087</v>
      </c>
      <c r="AX90" s="323">
        <f>'(5) Middle (M) details'!AW242</f>
        <v>960.01084719776782</v>
      </c>
      <c r="AY90" s="323">
        <f>'(5) Middle (M) details'!AX242</f>
        <v>396.06739232864004</v>
      </c>
      <c r="AZ90" s="323">
        <f>'(5) Middle (M) details'!AY242</f>
        <v>281.78353544531211</v>
      </c>
      <c r="BA90" s="323">
        <f>'(5) Middle (M) details'!AZ242</f>
        <v>366.73184192195492</v>
      </c>
      <c r="BB90" s="323">
        <f>'(5) Middle (M) details'!BA242</f>
        <v>621.40732540122167</v>
      </c>
      <c r="BC90" s="323">
        <f>'(5) Middle (M) details'!BB242</f>
        <v>705.24807772670067</v>
      </c>
      <c r="BD90" s="323">
        <f>'(5) Middle (M) details'!BC242</f>
        <v>553.14787428933255</v>
      </c>
      <c r="BE90" s="323">
        <f>'(5) Middle (M) details'!BD242</f>
        <v>1128.8269574367571</v>
      </c>
      <c r="BF90" s="324">
        <f>'(5) Middle (M) details'!BE242</f>
        <v>20894.818343911862</v>
      </c>
      <c r="BH90" s="323">
        <f>'(5) Middle (M) details'!BG242</f>
        <v>233932.81985100813</v>
      </c>
      <c r="BI90" s="323">
        <f>'(5) Middle (M) details'!BH242</f>
        <v>649363.12203401385</v>
      </c>
      <c r="BJ90" s="323">
        <f>'(5) Middle (M) details'!BI242</f>
        <v>822372.76180305553</v>
      </c>
      <c r="BK90" s="323">
        <f>'(5) Middle (M) details'!BJ242</f>
        <v>292548.18373438239</v>
      </c>
      <c r="BL90" s="323">
        <f>'(5) Middle (M) details'!BK242</f>
        <v>786808.41554543877</v>
      </c>
      <c r="BM90" s="323">
        <f>'(5) Middle (M) details'!BL242</f>
        <v>11237890.171601778</v>
      </c>
      <c r="BN90" s="323">
        <f>'(5) Middle (M) details'!BM242</f>
        <v>1051843.2286447212</v>
      </c>
      <c r="BO90" s="323">
        <f>'(5) Middle (M) details'!BN242</f>
        <v>1384420.7805504377</v>
      </c>
      <c r="BP90" s="323">
        <f>'(5) Middle (M) details'!BO242</f>
        <v>1854367.424601251</v>
      </c>
      <c r="BQ90" s="323">
        <f>'(5) Middle (M) details'!BP242</f>
        <v>2195720.1817249926</v>
      </c>
      <c r="BR90" s="323">
        <f>'(5) Middle (M) details'!BQ242</f>
        <v>1504555.5327122768</v>
      </c>
      <c r="BS90" s="323">
        <f>'(5) Middle (M) details'!BR242</f>
        <v>815567.91419030726</v>
      </c>
      <c r="BT90" s="323">
        <f>'(5) Middle (M) details'!BS242</f>
        <v>1616364.9779457576</v>
      </c>
      <c r="BU90" s="323">
        <f>'(5) Middle (M) details'!BT242</f>
        <v>626027.17545062199</v>
      </c>
      <c r="BV90" s="323">
        <f>'(5) Middle (M) details'!BU242</f>
        <v>803330.58420614002</v>
      </c>
      <c r="BW90" s="323">
        <f>'(5) Middle (M) details'!BV242</f>
        <v>12731616.828229662</v>
      </c>
      <c r="BX90" s="323">
        <f>'(5) Middle (M) details'!BW242</f>
        <v>1641926.3057174208</v>
      </c>
      <c r="BY90" s="323">
        <f>'(5) Middle (M) details'!BX242</f>
        <v>899407.34008012747</v>
      </c>
      <c r="BZ90" s="323">
        <f>'(5) Middle (M) details'!BY242</f>
        <v>1854739.0770758986</v>
      </c>
      <c r="CA90" s="323">
        <f>'(5) Middle (M) details'!BZ242</f>
        <v>1751568.3810752537</v>
      </c>
      <c r="CB90" s="323">
        <f>'(5) Middle (M) details'!CA242</f>
        <v>1347052.0383052642</v>
      </c>
      <c r="CC90" s="323">
        <f>'(5) Middle (M) details'!CB242</f>
        <v>1431536.8727390012</v>
      </c>
      <c r="CD90" s="323">
        <f>'(5) Middle (M) details'!CC242</f>
        <v>1463819.5183800941</v>
      </c>
      <c r="CE90" s="323">
        <f>'(5) Middle (M) details'!CD242</f>
        <v>731295.18012830056</v>
      </c>
      <c r="CF90" s="323">
        <f>'(5) Middle (M) details'!CE242</f>
        <v>1263302.0161868678</v>
      </c>
      <c r="CG90" s="323">
        <f>'(5) Middle (M) details'!CF242</f>
        <v>2458219.6321269288</v>
      </c>
      <c r="CH90" s="323">
        <f>'(5) Middle (M) details'!CG242</f>
        <v>1001802.566736275</v>
      </c>
      <c r="CI90" s="323">
        <f>'(5) Middle (M) details'!CH242</f>
        <v>1874107.2325749425</v>
      </c>
      <c r="CJ90" s="323">
        <f>'(5) Middle (M) details'!CI242</f>
        <v>1039867.2559317844</v>
      </c>
      <c r="CK90" s="323">
        <f>'(5) Middle (M) details'!CJ242</f>
        <v>1815570.9414614637</v>
      </c>
      <c r="CL90" s="323">
        <f>'(5) Middle (M) details'!CK242</f>
        <v>2466243.4127132208</v>
      </c>
      <c r="CM90" s="323">
        <f>'(5) Middle (M) details'!CL242</f>
        <v>1777931.7605573889</v>
      </c>
      <c r="CN90" s="323">
        <f>'(5) Middle (M) details'!CM242</f>
        <v>2060675.515706256</v>
      </c>
      <c r="CO90" s="323">
        <f>'(5) Middle (M) details'!CN242</f>
        <v>3745290.5626468319</v>
      </c>
      <c r="CP90" s="323">
        <f>'(5) Middle (M) details'!CO242</f>
        <v>461635.59116913931</v>
      </c>
      <c r="CQ90" s="323">
        <f>'(5) Middle (M) details'!CP242</f>
        <v>2042903.7133151169</v>
      </c>
      <c r="CR90" s="323">
        <f>'(5) Middle (M) details'!CQ242</f>
        <v>1337159.4634616203</v>
      </c>
      <c r="CS90" s="323">
        <f>'(5) Middle (M) details'!CR242</f>
        <v>3017893.5116768954</v>
      </c>
      <c r="CT90" s="323">
        <f>'(5) Middle (M) details'!CS242</f>
        <v>1322662.2015338596</v>
      </c>
      <c r="CU90" s="323">
        <f>'(5) Middle (M) details'!CT242</f>
        <v>1749511.9457111908</v>
      </c>
      <c r="CV90" s="323">
        <f>'(5) Middle (M) details'!CU242</f>
        <v>1257989.0300621921</v>
      </c>
      <c r="CW90" s="323">
        <f>'(5) Middle (M) details'!CV242</f>
        <v>1914848.6507869055</v>
      </c>
      <c r="CX90" s="323">
        <f>'(5) Middle (M) details'!CW242</f>
        <v>4955688.4237132361</v>
      </c>
      <c r="CY90" s="323">
        <f>'(5) Middle (M) details'!CX242</f>
        <v>1847123.2948416499</v>
      </c>
      <c r="CZ90" s="323">
        <f>'(5) Middle (M) details'!CY242</f>
        <v>1368943.7530296326</v>
      </c>
      <c r="DA90" s="323">
        <f>'(5) Middle (M) details'!CZ242</f>
        <v>1874728.7316464556</v>
      </c>
      <c r="DB90" s="323">
        <f>'(5) Middle (M) details'!DA242</f>
        <v>3229435.012355932</v>
      </c>
      <c r="DC90" s="323">
        <f>'(5) Middle (M) details'!DB242</f>
        <v>3533398.3847963554</v>
      </c>
      <c r="DD90" s="323">
        <f>'(5) Middle (M) details'!DC242</f>
        <v>2904045.4622363322</v>
      </c>
      <c r="DE90" s="323">
        <f>'(5) Middle (M) details'!DD242</f>
        <v>5922643.7453599917</v>
      </c>
      <c r="DF90" s="324">
        <f>'(5) Middle (M) details'!DE242</f>
        <v>107971696.62866566</v>
      </c>
      <c r="DG90" s="313"/>
      <c r="DH90" s="337">
        <f>'(5) Middle (M) details'!DG242</f>
        <v>4885.7936632257224</v>
      </c>
      <c r="DI90" s="337">
        <f>'(5) Middle (M) details'!DH242</f>
        <v>4919.8617118030115</v>
      </c>
      <c r="DJ90" s="337">
        <f>'(5) Middle (M) details'!DI242</f>
        <v>4628.765594449631</v>
      </c>
      <c r="DK90" s="337">
        <f>'(5) Middle (M) details'!DJ242</f>
        <v>5089.5805056496592</v>
      </c>
      <c r="DL90" s="337">
        <f>'(5) Middle (M) details'!DK242</f>
        <v>5813.2058627914112</v>
      </c>
      <c r="DM90" s="337">
        <f>'(5) Middle (M) details'!DL242</f>
        <v>5062.4076492124714</v>
      </c>
      <c r="DN90" s="337">
        <f>'(5) Middle (M) details'!DM242</f>
        <v>4868.9331089288216</v>
      </c>
      <c r="DO90" s="337">
        <f>'(5) Middle (M) details'!DN242</f>
        <v>4945.7761351892641</v>
      </c>
      <c r="DP90" s="337">
        <f>'(5) Middle (M) details'!DO242</f>
        <v>5003.8839876649899</v>
      </c>
      <c r="DQ90" s="337">
        <f>'(5) Middle (M) details'!DP242</f>
        <v>4864.6617632106754</v>
      </c>
      <c r="DR90" s="337">
        <f>'(5) Middle (M) details'!DQ242</f>
        <v>4977.3215318059447</v>
      </c>
      <c r="DS90" s="337">
        <f>'(5) Middle (M) details'!DR242</f>
        <v>5076.4387822596236</v>
      </c>
      <c r="DT90" s="337">
        <f>'(5) Middle (M) details'!DS242</f>
        <v>5024.7463696540808</v>
      </c>
      <c r="DU90" s="337">
        <f>'(5) Middle (M) details'!DT242</f>
        <v>5435.772196538328</v>
      </c>
      <c r="DV90" s="337">
        <f>'(5) Middle (M) details'!DU242</f>
        <v>5039.8827418864103</v>
      </c>
      <c r="DW90" s="337">
        <f>'(5) Middle (M) details'!DV242</f>
        <v>5000.7784266255121</v>
      </c>
      <c r="DX90" s="337">
        <f>'(5) Middle (M) details'!DW242</f>
        <v>4959.1870554648658</v>
      </c>
      <c r="DY90" s="337">
        <f>'(5) Middle (M) details'!DX242</f>
        <v>5510.9431787276517</v>
      </c>
      <c r="DZ90" s="337">
        <f>'(5) Middle (M) details'!DY242</f>
        <v>4971.5600371193805</v>
      </c>
      <c r="EA90" s="337">
        <f>'(5) Middle (M) details'!DZ242</f>
        <v>5647.4725973666646</v>
      </c>
      <c r="EB90" s="337">
        <f>'(5) Middle (M) details'!EA242</f>
        <v>5025.7769377365885</v>
      </c>
      <c r="EC90" s="337">
        <f>'(5) Middle (M) details'!EB242</f>
        <v>5296.1555958798572</v>
      </c>
      <c r="ED90" s="337">
        <f>'(5) Middle (M) details'!EC242</f>
        <v>5337.6486148383592</v>
      </c>
      <c r="EE90" s="337">
        <f>'(5) Middle (M) details'!ED242</f>
        <v>5227.9241926317573</v>
      </c>
      <c r="EF90" s="337">
        <f>'(5) Middle (M) details'!EE242</f>
        <v>5423.1674217084619</v>
      </c>
      <c r="EG90" s="337">
        <f>'(5) Middle (M) details'!EF242</f>
        <v>5004.1381263008907</v>
      </c>
      <c r="EH90" s="337">
        <f>'(5) Middle (M) details'!EG242</f>
        <v>4849.1371948818551</v>
      </c>
      <c r="EI90" s="337">
        <f>'(5) Middle (M) details'!EH242</f>
        <v>5080.6893500796277</v>
      </c>
      <c r="EJ90" s="337">
        <f>'(5) Middle (M) details'!EI242</f>
        <v>5091.6949831715547</v>
      </c>
      <c r="EK90" s="337">
        <f>'(5) Middle (M) details'!EJ242</f>
        <v>6494.6081924309301</v>
      </c>
      <c r="EL90" s="337">
        <f>'(5) Middle (M) details'!EK242</f>
        <v>5156.9088918585248</v>
      </c>
      <c r="EM90" s="337">
        <f>'(5) Middle (M) details'!EL242</f>
        <v>6237.9537312055027</v>
      </c>
      <c r="EN90" s="337">
        <f>'(5) Middle (M) details'!EM242</f>
        <v>4775.7695106673345</v>
      </c>
      <c r="EO90" s="337">
        <f>'(5) Middle (M) details'!EN242</f>
        <v>5043.0259090909094</v>
      </c>
      <c r="EP90" s="337">
        <f>'(5) Middle (M) details'!EO242</f>
        <v>4815.8374655728549</v>
      </c>
      <c r="EQ90" s="337">
        <f>'(5) Middle (M) details'!EP242</f>
        <v>5220.064101148947</v>
      </c>
      <c r="ER90" s="337">
        <f>'(5) Middle (M) details'!EQ242</f>
        <v>5576.6162869193722</v>
      </c>
      <c r="ES90" s="337">
        <f>'(5) Middle (M) details'!ER242</f>
        <v>7142.3075124268107</v>
      </c>
      <c r="ET90" s="337">
        <f>'(5) Middle (M) details'!ES242</f>
        <v>5095.4406390826762</v>
      </c>
      <c r="EU90" s="337">
        <f>'(5) Middle (M) details'!ET242</f>
        <v>4948.7366842031015</v>
      </c>
      <c r="EV90" s="337">
        <f>'(5) Middle (M) details'!EU242</f>
        <v>5753.9853793858438</v>
      </c>
      <c r="EW90" s="337">
        <f>'(5) Middle (M) details'!EV242</f>
        <v>5374.4564966759126</v>
      </c>
      <c r="EX90" s="337">
        <f>'(5) Middle (M) details'!EW242</f>
        <v>5162.117113758336</v>
      </c>
      <c r="EY90" s="337">
        <f>'(5) Middle (M) details'!EX242</f>
        <v>4663.659090897806</v>
      </c>
      <c r="EZ90" s="337">
        <f>'(5) Middle (M) details'!EY242</f>
        <v>4858.1396030333863</v>
      </c>
      <c r="FA90" s="337">
        <f>'(5) Middle (M) details'!EZ242</f>
        <v>5111.9878814488684</v>
      </c>
      <c r="FB90" s="337">
        <f>'(5) Middle (M) details'!FA242</f>
        <v>5196.9696531510881</v>
      </c>
      <c r="FC90" s="337">
        <f>'(5) Middle (M) details'!FB242</f>
        <v>5010.1496145667279</v>
      </c>
      <c r="FD90" s="337">
        <f>'(5) Middle (M) details'!FC242</f>
        <v>5250.0345698107594</v>
      </c>
      <c r="FE90" s="337">
        <f>'(5) Middle (M) details'!FD242</f>
        <v>5246.7242267217116</v>
      </c>
      <c r="FF90" s="338">
        <f>'(5) Middle (M) details'!FE242</f>
        <v>5167.3910177891275</v>
      </c>
    </row>
    <row r="91" spans="1:162">
      <c r="A91" s="257"/>
      <c r="B91" s="1" t="str">
        <f>'(5) Middle (M) details'!A243</f>
        <v>Estim. full income</v>
      </c>
      <c r="C91" s="1" t="str">
        <f>'(5) Middle (M) details'!B243</f>
        <v>1k-2k</v>
      </c>
      <c r="D91" s="1" t="str">
        <f>'(5) Middle (M) details'!C243</f>
        <v>Industry &amp; comm</v>
      </c>
      <c r="E91" s="1">
        <f>'(5) Middle (M) details'!D243</f>
        <v>6</v>
      </c>
      <c r="F91" s="1">
        <f>'(5) Middle (M) details'!E243</f>
        <v>4</v>
      </c>
      <c r="G91" s="257" t="str">
        <f>'(5) Middle (M) details'!F243</f>
        <v>Meshchanye</v>
      </c>
      <c r="H91" s="323">
        <f>'(5) Middle (M) details'!G243</f>
        <v>93.882761992570096</v>
      </c>
      <c r="I91" s="323">
        <f>'(5) Middle (M) details'!H243</f>
        <v>174.47739902083174</v>
      </c>
      <c r="J91" s="323">
        <f>'(5) Middle (M) details'!I243</f>
        <v>338.67519216502279</v>
      </c>
      <c r="K91" s="323">
        <f>'(5) Middle (M) details'!J243</f>
        <v>74.44108151443541</v>
      </c>
      <c r="L91" s="323">
        <f>'(5) Middle (M) details'!K243</f>
        <v>250.01866855083063</v>
      </c>
      <c r="M91" s="323">
        <f>'(5) Middle (M) details'!L243</f>
        <v>2666.5629919915491</v>
      </c>
      <c r="N91" s="323">
        <f>'(5) Middle (M) details'!M243</f>
        <v>411.83889417099005</v>
      </c>
      <c r="O91" s="323">
        <f>'(5) Middle (M) details'!N243</f>
        <v>458.99311050428082</v>
      </c>
      <c r="P91" s="323">
        <f>'(5) Middle (M) details'!O243</f>
        <v>445.28480956105579</v>
      </c>
      <c r="Q91" s="323">
        <f>'(5) Middle (M) details'!P243</f>
        <v>641.30921669846123</v>
      </c>
      <c r="R91" s="323">
        <f>'(5) Middle (M) details'!Q243</f>
        <v>482.48884162791899</v>
      </c>
      <c r="S91" s="323">
        <f>'(5) Middle (M) details'!R243</f>
        <v>215.18366876561049</v>
      </c>
      <c r="T91" s="323">
        <f>'(5) Middle (M) details'!S243</f>
        <v>528.86522270219007</v>
      </c>
      <c r="U91" s="323">
        <f>'(5) Middle (M) details'!T243</f>
        <v>201.54405251497991</v>
      </c>
      <c r="V91" s="323">
        <f>'(5) Middle (M) details'!U243</f>
        <v>325.09313974586024</v>
      </c>
      <c r="W91" s="323">
        <f>'(5) Middle (M) details'!V243</f>
        <v>2832.9160072587938</v>
      </c>
      <c r="X91" s="323">
        <f>'(5) Middle (M) details'!W243</f>
        <v>482.64842007227543</v>
      </c>
      <c r="Y91" s="323">
        <f>'(5) Middle (M) details'!X243</f>
        <v>268.64459820404124</v>
      </c>
      <c r="Z91" s="323">
        <f>'(5) Middle (M) details'!Y243</f>
        <v>543.064708895536</v>
      </c>
      <c r="AA91" s="323">
        <f>'(5) Middle (M) details'!Z243</f>
        <v>501.84757228367022</v>
      </c>
      <c r="AB91" s="323">
        <f>'(5) Middle (M) details'!AA243</f>
        <v>401.5947160171994</v>
      </c>
      <c r="AC91" s="323">
        <f>'(5) Middle (M) details'!AB243</f>
        <v>321.14537755007393</v>
      </c>
      <c r="AD91" s="323">
        <f>'(5) Middle (M) details'!AC243</f>
        <v>400.46927361468988</v>
      </c>
      <c r="AE91" s="323">
        <f>'(5) Middle (M) details'!AD243</f>
        <v>231.88577857821679</v>
      </c>
      <c r="AF91" s="323">
        <f>'(5) Middle (M) details'!AE243</f>
        <v>390.65944082000556</v>
      </c>
      <c r="AG91" s="323">
        <f>'(5) Middle (M) details'!AF243</f>
        <v>703.40603376616082</v>
      </c>
      <c r="AH91" s="323">
        <f>'(5) Middle (M) details'!AG243</f>
        <v>249.6343960084275</v>
      </c>
      <c r="AI91" s="323">
        <f>'(5) Middle (M) details'!AH243</f>
        <v>565.05620636997753</v>
      </c>
      <c r="AJ91" s="323">
        <f>'(5) Middle (M) details'!AI243</f>
        <v>308.61137002758227</v>
      </c>
      <c r="AK91" s="323">
        <f>'(5) Middle (M) details'!AJ243</f>
        <v>402.62904200755645</v>
      </c>
      <c r="AL91" s="323">
        <f>'(5) Middle (M) details'!AK243</f>
        <v>569.68244586043272</v>
      </c>
      <c r="AM91" s="323">
        <f>'(5) Middle (M) details'!AL243</f>
        <v>407.98624342069326</v>
      </c>
      <c r="AN91" s="323">
        <f>'(5) Middle (M) details'!AM243</f>
        <v>506.18463844886543</v>
      </c>
      <c r="AO91" s="323">
        <f>'(5) Middle (M) details'!AN243</f>
        <v>760.48383927971929</v>
      </c>
      <c r="AP91" s="323">
        <f>'(5) Middle (M) details'!AO243</f>
        <v>167.75115238443718</v>
      </c>
      <c r="AQ91" s="323">
        <f>'(5) Middle (M) details'!AP243</f>
        <v>428.01472760026553</v>
      </c>
      <c r="AR91" s="323">
        <f>'(5) Middle (M) details'!AQ243</f>
        <v>342.54244987696967</v>
      </c>
      <c r="AS91" s="323">
        <f>'(5) Middle (M) details'!AR243</f>
        <v>534.61917649237648</v>
      </c>
      <c r="AT91" s="323">
        <f>'(5) Middle (M) details'!AS243</f>
        <v>414.72741404999817</v>
      </c>
      <c r="AU91" s="323">
        <f>'(5) Middle (M) details'!AT243</f>
        <v>420.86545501020794</v>
      </c>
      <c r="AV91" s="323">
        <f>'(5) Middle (M) details'!AU243</f>
        <v>261.96107389735886</v>
      </c>
      <c r="AW91" s="323">
        <f>'(5) Middle (M) details'!AV243</f>
        <v>576.60922343399955</v>
      </c>
      <c r="AX91" s="323">
        <f>'(5) Middle (M) details'!AW243</f>
        <v>1031.1588592235923</v>
      </c>
      <c r="AY91" s="323">
        <f>'(5) Middle (M) details'!AX243</f>
        <v>589.67849974487342</v>
      </c>
      <c r="AZ91" s="323">
        <f>'(5) Middle (M) details'!AY243</f>
        <v>404.82901258976506</v>
      </c>
      <c r="BA91" s="323">
        <f>'(5) Middle (M) details'!AZ243</f>
        <v>633.01516900223737</v>
      </c>
      <c r="BB91" s="323">
        <f>'(5) Middle (M) details'!BA243</f>
        <v>831.46050581853603</v>
      </c>
      <c r="BC91" s="323">
        <f>'(5) Middle (M) details'!BB243</f>
        <v>799.65879763656687</v>
      </c>
      <c r="BD91" s="323">
        <f>'(5) Middle (M) details'!BC243</f>
        <v>744.25278224693182</v>
      </c>
      <c r="BE91" s="323">
        <f>'(5) Middle (M) details'!BD243</f>
        <v>1432.1809718383661</v>
      </c>
      <c r="BF91" s="324">
        <f>'(5) Middle (M) details'!BE243</f>
        <v>27770.534430856984</v>
      </c>
      <c r="BH91" s="323">
        <f>'(5) Middle (M) details'!BG243</f>
        <v>206269.68507295006</v>
      </c>
      <c r="BI91" s="323">
        <f>'(5) Middle (M) details'!BH243</f>
        <v>414998.94774642325</v>
      </c>
      <c r="BJ91" s="323">
        <f>'(5) Middle (M) details'!BI243</f>
        <v>818347.40409585717</v>
      </c>
      <c r="BK91" s="323">
        <f>'(5) Middle (M) details'!BJ243</f>
        <v>175629.72670448356</v>
      </c>
      <c r="BL91" s="323">
        <f>'(5) Middle (M) details'!BK243</f>
        <v>682941.00927162741</v>
      </c>
      <c r="BM91" s="323">
        <f>'(5) Middle (M) details'!BL243</f>
        <v>6036230.2000469901</v>
      </c>
      <c r="BN91" s="323">
        <f>'(5) Middle (M) details'!BM243</f>
        <v>943311.83832772367</v>
      </c>
      <c r="BO91" s="323">
        <f>'(5) Middle (M) details'!BN243</f>
        <v>1023165.536698968</v>
      </c>
      <c r="BP91" s="323">
        <f>'(5) Middle (M) details'!BO243</f>
        <v>993109.01518407604</v>
      </c>
      <c r="BQ91" s="323">
        <f>'(5) Middle (M) details'!BP243</f>
        <v>1419191.3979301532</v>
      </c>
      <c r="BR91" s="323">
        <f>'(5) Middle (M) details'!BQ243</f>
        <v>1125378.0256064425</v>
      </c>
      <c r="BS91" s="323">
        <f>'(5) Middle (M) details'!BR243</f>
        <v>508297.13878680376</v>
      </c>
      <c r="BT91" s="323">
        <f>'(5) Middle (M) details'!BS243</f>
        <v>1225086.0992524864</v>
      </c>
      <c r="BU91" s="323">
        <f>'(5) Middle (M) details'!BT243</f>
        <v>514303.69606930396</v>
      </c>
      <c r="BV91" s="323">
        <f>'(5) Middle (M) details'!BU243</f>
        <v>7402164.2200223403</v>
      </c>
      <c r="BW91" s="323">
        <f>'(5) Middle (M) details'!BV243</f>
        <v>6325364.424961159</v>
      </c>
      <c r="BX91" s="323">
        <f>'(5) Middle (M) details'!BW243</f>
        <v>1108749.7084440389</v>
      </c>
      <c r="BY91" s="323">
        <f>'(5) Middle (M) details'!BX243</f>
        <v>704922.58372325345</v>
      </c>
      <c r="BZ91" s="323">
        <f>'(5) Middle (M) details'!BY243</f>
        <v>1285765.6545133179</v>
      </c>
      <c r="CA91" s="323">
        <f>'(5) Middle (M) details'!BZ243</f>
        <v>1301126.7575988814</v>
      </c>
      <c r="CB91" s="323">
        <f>'(5) Middle (M) details'!CA243</f>
        <v>905691.87910219666</v>
      </c>
      <c r="CC91" s="323">
        <f>'(5) Middle (M) details'!CB243</f>
        <v>955186.60899428325</v>
      </c>
      <c r="CD91" s="323">
        <f>'(5) Middle (M) details'!CC243</f>
        <v>1004917.0335218386</v>
      </c>
      <c r="CE91" s="323">
        <f>'(5) Middle (M) details'!CD243</f>
        <v>567230.09678801289</v>
      </c>
      <c r="CF91" s="323">
        <f>'(5) Middle (M) details'!CE243</f>
        <v>907300.00832270121</v>
      </c>
      <c r="CG91" s="323">
        <f>'(5) Middle (M) details'!CF243</f>
        <v>1647810.0489393903</v>
      </c>
      <c r="CH91" s="323">
        <f>'(5) Middle (M) details'!CG243</f>
        <v>489538.41146976472</v>
      </c>
      <c r="CI91" s="323">
        <f>'(5) Middle (M) details'!CH243</f>
        <v>1337196.7966569595</v>
      </c>
      <c r="CJ91" s="323">
        <f>'(5) Middle (M) details'!CI243</f>
        <v>731335.22925782658</v>
      </c>
      <c r="CK91" s="323">
        <f>'(5) Middle (M) details'!CJ243</f>
        <v>1217487.6399996839</v>
      </c>
      <c r="CL91" s="323">
        <f>'(5) Middle (M) details'!CK243</f>
        <v>1347684.9590408257</v>
      </c>
      <c r="CM91" s="323">
        <f>'(5) Middle (M) details'!CL243</f>
        <v>1226307.5520984824</v>
      </c>
      <c r="CN91" s="323">
        <f>'(5) Middle (M) details'!CM243</f>
        <v>1130830.1155326008</v>
      </c>
      <c r="CO91" s="323">
        <f>'(5) Middle (M) details'!CN243</f>
        <v>1877497.7683532329</v>
      </c>
      <c r="CP91" s="323">
        <f>'(5) Middle (M) details'!CO243</f>
        <v>389737.89814920764</v>
      </c>
      <c r="CQ91" s="323">
        <f>'(5) Middle (M) details'!CP243</f>
        <v>1052348.9245680361</v>
      </c>
      <c r="CR91" s="323">
        <f>'(5) Middle (M) details'!CQ243</f>
        <v>926070.08623859717</v>
      </c>
      <c r="CS91" s="323">
        <f>'(5) Middle (M) details'!CR243</f>
        <v>1831664.7729876242</v>
      </c>
      <c r="CT91" s="323">
        <f>'(5) Middle (M) details'!CS243</f>
        <v>990313.46305244323</v>
      </c>
      <c r="CU91" s="323">
        <f>'(5) Middle (M) details'!CT243</f>
        <v>1063142.3939746667</v>
      </c>
      <c r="CV91" s="323">
        <f>'(5) Middle (M) details'!CU243</f>
        <v>841166.3809856252</v>
      </c>
      <c r="CW91" s="323">
        <f>'(5) Middle (M) details'!CV243</f>
        <v>1548952.3684789431</v>
      </c>
      <c r="CX91" s="323">
        <f>'(5) Middle (M) details'!CW243</f>
        <v>2442556.0521517894</v>
      </c>
      <c r="CY91" s="323">
        <f>'(5) Middle (M) details'!CX243</f>
        <v>1366969.9606748512</v>
      </c>
      <c r="CZ91" s="323">
        <f>'(5) Middle (M) details'!CY243</f>
        <v>921699.99039779161</v>
      </c>
      <c r="DA91" s="323">
        <f>'(5) Middle (M) details'!CZ243</f>
        <v>1599167.0972149547</v>
      </c>
      <c r="DB91" s="323">
        <f>'(5) Middle (M) details'!DA243</f>
        <v>1961326.108225402</v>
      </c>
      <c r="DC91" s="323">
        <f>'(5) Middle (M) details'!DB243</f>
        <v>1898557.0204498859</v>
      </c>
      <c r="DD91" s="323">
        <f>'(5) Middle (M) details'!DC243</f>
        <v>1863774.1684895738</v>
      </c>
      <c r="DE91" s="323">
        <f>'(5) Middle (M) details'!DD243</f>
        <v>3407507.5407659425</v>
      </c>
      <c r="DF91" s="324">
        <f>'(5) Middle (M) details'!DE243</f>
        <v>73665321.444940448</v>
      </c>
      <c r="DG91" s="313"/>
      <c r="DH91" s="337">
        <f>'(5) Middle (M) details'!DG243</f>
        <v>2197.0986014373361</v>
      </c>
      <c r="DI91" s="337">
        <f>'(5) Middle (M) details'!DH243</f>
        <v>2378.5255286667498</v>
      </c>
      <c r="DJ91" s="337">
        <f>'(5) Middle (M) details'!DI243</f>
        <v>2416.3193024693387</v>
      </c>
      <c r="DK91" s="337">
        <f>'(5) Middle (M) details'!DJ243</f>
        <v>2359.3118629049732</v>
      </c>
      <c r="DL91" s="337">
        <f>'(5) Middle (M) details'!DK243</f>
        <v>2731.5600600152006</v>
      </c>
      <c r="DM91" s="337">
        <f>'(5) Middle (M) details'!DL243</f>
        <v>2263.6743321554804</v>
      </c>
      <c r="DN91" s="337">
        <f>'(5) Middle (M) details'!DM243</f>
        <v>2290.4874980945174</v>
      </c>
      <c r="DO91" s="337">
        <f>'(5) Middle (M) details'!DN243</f>
        <v>2229.1522754553971</v>
      </c>
      <c r="DP91" s="337">
        <f>'(5) Middle (M) details'!DO243</f>
        <v>2230.278226115649</v>
      </c>
      <c r="DQ91" s="337">
        <f>'(5) Middle (M) details'!DP243</f>
        <v>2212.9596160122651</v>
      </c>
      <c r="DR91" s="337">
        <f>'(5) Middle (M) details'!DQ243</f>
        <v>2332.4436308400691</v>
      </c>
      <c r="DS91" s="337">
        <f>'(5) Middle (M) details'!DR243</f>
        <v>2362.1548126891917</v>
      </c>
      <c r="DT91" s="337">
        <f>'(5) Middle (M) details'!DS243</f>
        <v>2316.4429171444044</v>
      </c>
      <c r="DU91" s="337">
        <f>'(5) Middle (M) details'!DT243</f>
        <v>2551.8177770642869</v>
      </c>
      <c r="DV91" s="337">
        <f>'(5) Middle (M) details'!DU243</f>
        <v>22769.364575976415</v>
      </c>
      <c r="DW91" s="337">
        <f>'(5) Middle (M) details'!DV243</f>
        <v>2232.8104358737246</v>
      </c>
      <c r="DX91" s="337">
        <f>'(5) Middle (M) details'!DW243</f>
        <v>2297.2202173126484</v>
      </c>
      <c r="DY91" s="337">
        <f>'(5) Middle (M) details'!DX243</f>
        <v>2623.996865880958</v>
      </c>
      <c r="DZ91" s="337">
        <f>'(5) Middle (M) details'!DY243</f>
        <v>2367.61040342367</v>
      </c>
      <c r="EA91" s="337">
        <f>'(5) Middle (M) details'!DZ243</f>
        <v>2592.6732128603726</v>
      </c>
      <c r="EB91" s="337">
        <f>'(5) Middle (M) details'!EA243</f>
        <v>2255.2385352186952</v>
      </c>
      <c r="EC91" s="337">
        <f>'(5) Middle (M) details'!EB243</f>
        <v>2974.3121831026442</v>
      </c>
      <c r="ED91" s="337">
        <f>'(5) Middle (M) details'!EC243</f>
        <v>2509.3486560187785</v>
      </c>
      <c r="EE91" s="337">
        <f>'(5) Middle (M) details'!ED243</f>
        <v>2446.1616415889084</v>
      </c>
      <c r="EF91" s="337">
        <f>'(5) Middle (M) details'!EE243</f>
        <v>2322.4832514433851</v>
      </c>
      <c r="EG91" s="337">
        <f>'(5) Middle (M) details'!EF243</f>
        <v>2342.6157437358374</v>
      </c>
      <c r="EH91" s="337">
        <f>'(5) Middle (M) details'!EG243</f>
        <v>1961.0214749943282</v>
      </c>
      <c r="EI91" s="337">
        <f>'(5) Middle (M) details'!EH243</f>
        <v>2366.4845754855992</v>
      </c>
      <c r="EJ91" s="337">
        <f>'(5) Middle (M) details'!EI243</f>
        <v>2369.7611309410381</v>
      </c>
      <c r="EK91" s="337">
        <f>'(5) Middle (M) details'!EJ243</f>
        <v>3023.8445640412456</v>
      </c>
      <c r="EL91" s="337">
        <f>'(5) Middle (M) details'!EK243</f>
        <v>2365.6775258456828</v>
      </c>
      <c r="EM91" s="337">
        <f>'(5) Middle (M) details'!EL243</f>
        <v>3005.7571103787946</v>
      </c>
      <c r="EN91" s="337">
        <f>'(5) Middle (M) details'!EM243</f>
        <v>2234.0269333298561</v>
      </c>
      <c r="EO91" s="337">
        <f>'(5) Middle (M) details'!EN243</f>
        <v>2468.8200739827375</v>
      </c>
      <c r="EP91" s="337">
        <f>'(5) Middle (M) details'!EO243</f>
        <v>2323.3098110470264</v>
      </c>
      <c r="EQ91" s="337">
        <f>'(5) Middle (M) details'!EP243</f>
        <v>2458.6745658688014</v>
      </c>
      <c r="ER91" s="337">
        <f>'(5) Middle (M) details'!EQ243</f>
        <v>2703.5191888515192</v>
      </c>
      <c r="ES91" s="337">
        <f>'(5) Middle (M) details'!ER243</f>
        <v>3426.1112461493294</v>
      </c>
      <c r="ET91" s="337">
        <f>'(5) Middle (M) details'!ES243</f>
        <v>2387.8659319421172</v>
      </c>
      <c r="EU91" s="337">
        <f>'(5) Middle (M) details'!ET243</f>
        <v>2526.086143014234</v>
      </c>
      <c r="EV91" s="337">
        <f>'(5) Middle (M) details'!EU243</f>
        <v>3211.0357789845129</v>
      </c>
      <c r="EW91" s="337">
        <f>'(5) Middle (M) details'!EV243</f>
        <v>2686.3121600000577</v>
      </c>
      <c r="EX91" s="337">
        <f>'(5) Middle (M) details'!EW243</f>
        <v>2368.7485495599622</v>
      </c>
      <c r="EY91" s="337">
        <f>'(5) Middle (M) details'!EX243</f>
        <v>2318.1614409653325</v>
      </c>
      <c r="EZ91" s="337">
        <f>'(5) Middle (M) details'!EY243</f>
        <v>2276.7636748698137</v>
      </c>
      <c r="FA91" s="337">
        <f>'(5) Middle (M) details'!EZ243</f>
        <v>2526.2697886617352</v>
      </c>
      <c r="FB91" s="337">
        <f>'(5) Middle (M) details'!FA243</f>
        <v>2358.8926888289939</v>
      </c>
      <c r="FC91" s="337">
        <f>'(5) Middle (M) details'!FB243</f>
        <v>2374.2088826649187</v>
      </c>
      <c r="FD91" s="337">
        <f>'(5) Middle (M) details'!FC243</f>
        <v>2504.2219699370926</v>
      </c>
      <c r="FE91" s="337">
        <f>'(5) Middle (M) details'!FD243</f>
        <v>2379.2436904059837</v>
      </c>
      <c r="FF91" s="338">
        <f>'(5) Middle (M) details'!FE243</f>
        <v>2652.6432765761929</v>
      </c>
    </row>
    <row r="92" spans="1:162">
      <c r="G92" s="257"/>
      <c r="DG92" s="313"/>
    </row>
    <row r="93" spans="1:162">
      <c r="B93" s="1" t="str">
        <f>'(5) Middle (M) details'!A245</f>
        <v>Residual households in the meshchenye estate</v>
      </c>
      <c r="F93" s="1">
        <f>'(5) Middle (M) details'!E245</f>
        <v>4</v>
      </c>
      <c r="G93" s="257" t="str">
        <f>'(5) Middle (M) details'!F245</f>
        <v>Meshchanye</v>
      </c>
      <c r="H93" s="323">
        <f>'(5) Middle (M) details'!G245</f>
        <v>3541.2298693122848</v>
      </c>
      <c r="I93" s="323">
        <f>'(5) Middle (M) details'!H245</f>
        <v>5746.7932856201742</v>
      </c>
      <c r="J93" s="323">
        <f>'(5) Middle (M) details'!I245</f>
        <v>12475.571345806486</v>
      </c>
      <c r="K93" s="323">
        <f>'(5) Middle (M) details'!J245</f>
        <v>2375.7460386434232</v>
      </c>
      <c r="L93" s="323">
        <f>'(5) Middle (M) details'!K245</f>
        <v>11708.374611038869</v>
      </c>
      <c r="M93" s="323">
        <f>'(5) Middle (M) details'!L245</f>
        <v>47580.861307410392</v>
      </c>
      <c r="N93" s="323">
        <f>'(5) Middle (M) details'!M245</f>
        <v>7675.8814270501416</v>
      </c>
      <c r="O93" s="323">
        <f>'(5) Middle (M) details'!N245</f>
        <v>14403.94742292907</v>
      </c>
      <c r="P93" s="323">
        <f>'(5) Middle (M) details'!O245</f>
        <v>18580.50546990996</v>
      </c>
      <c r="Q93" s="323">
        <f>'(5) Middle (M) details'!P245</f>
        <v>17411.844017897347</v>
      </c>
      <c r="R93" s="323">
        <f>'(5) Middle (M) details'!Q245</f>
        <v>27202.521373747531</v>
      </c>
      <c r="S93" s="323">
        <f>'(5) Middle (M) details'!R245</f>
        <v>14897.422649179834</v>
      </c>
      <c r="T93" s="323">
        <f>'(5) Middle (M) details'!S245</f>
        <v>20155.338146171409</v>
      </c>
      <c r="U93" s="323">
        <f>'(5) Middle (M) details'!T245</f>
        <v>13706.863490834583</v>
      </c>
      <c r="V93" s="323">
        <f>'(5) Middle (M) details'!U245</f>
        <v>15469.629307910222</v>
      </c>
      <c r="W93" s="323">
        <f>'(5) Middle (M) details'!V245</f>
        <v>46247.136353094509</v>
      </c>
      <c r="X93" s="323">
        <f>'(5) Middle (M) details'!W245</f>
        <v>12304.776050554334</v>
      </c>
      <c r="Y93" s="323">
        <f>'(5) Middle (M) details'!X245</f>
        <v>14653.530151972202</v>
      </c>
      <c r="Z93" s="323">
        <f>'(5) Middle (M) details'!Y245</f>
        <v>15813.423045082027</v>
      </c>
      <c r="AA93" s="323">
        <f>'(5) Middle (M) details'!Z245</f>
        <v>18305.175786823711</v>
      </c>
      <c r="AB93" s="323">
        <f>'(5) Middle (M) details'!AA245</f>
        <v>12080.780637812752</v>
      </c>
      <c r="AC93" s="323">
        <f>'(5) Middle (M) details'!AB245</f>
        <v>15640.756866333009</v>
      </c>
      <c r="AD93" s="323">
        <f>'(5) Middle (M) details'!AC245</f>
        <v>24658.306648888582</v>
      </c>
      <c r="AE93" s="323">
        <f>'(5) Middle (M) details'!AD245</f>
        <v>9392.5656716143603</v>
      </c>
      <c r="AF93" s="323">
        <f>'(5) Middle (M) details'!AE245</f>
        <v>12108.361907185687</v>
      </c>
      <c r="AG93" s="323">
        <f>'(5) Middle (M) details'!AF245</f>
        <v>37262.36179979211</v>
      </c>
      <c r="AH93" s="323">
        <f>'(5) Middle (M) details'!AG245</f>
        <v>10683.044678623291</v>
      </c>
      <c r="AI93" s="323">
        <f>'(5) Middle (M) details'!AH245</f>
        <v>18075.049345255709</v>
      </c>
      <c r="AJ93" s="323">
        <f>'(5) Middle (M) details'!AI245</f>
        <v>17632.709807432857</v>
      </c>
      <c r="AK93" s="323">
        <f>'(5) Middle (M) details'!AJ245</f>
        <v>46938.880871844012</v>
      </c>
      <c r="AL93" s="323">
        <f>'(5) Middle (M) details'!AK245</f>
        <v>25914.922450943348</v>
      </c>
      <c r="AM93" s="323">
        <f>'(5) Middle (M) details'!AL245</f>
        <v>51280.297100694646</v>
      </c>
      <c r="AN93" s="323">
        <f>'(5) Middle (M) details'!AM245</f>
        <v>18993.951120239166</v>
      </c>
      <c r="AO93" s="323">
        <f>'(5) Middle (M) details'!AN245</f>
        <v>28457.490363285851</v>
      </c>
      <c r="AP93" s="323">
        <f>'(5) Middle (M) details'!AO245</f>
        <v>6172.4786414587734</v>
      </c>
      <c r="AQ93" s="323">
        <f>'(5) Middle (M) details'!AP245</f>
        <v>52233.53416239909</v>
      </c>
      <c r="AR93" s="323">
        <f>'(5) Middle (M) details'!AQ245</f>
        <v>49792.871649882778</v>
      </c>
      <c r="AS93" s="323">
        <f>'(5) Middle (M) details'!AR245</f>
        <v>70279.614588975353</v>
      </c>
      <c r="AT93" s="323">
        <f>'(5) Middle (M) details'!AS245</f>
        <v>63454.708195134583</v>
      </c>
      <c r="AU93" s="323">
        <f>'(5) Middle (M) details'!AT245</f>
        <v>76916.549036480996</v>
      </c>
      <c r="AV93" s="323">
        <f>'(5) Middle (M) details'!AU245</f>
        <v>39116.814473235485</v>
      </c>
      <c r="AW93" s="323">
        <f>'(5) Middle (M) details'!AV245</f>
        <v>110632.53530128152</v>
      </c>
      <c r="AX93" s="323">
        <f>'(5) Middle (M) details'!AW245</f>
        <v>134761.7703912502</v>
      </c>
      <c r="AY93" s="323">
        <f>'(5) Middle (M) details'!AX245</f>
        <v>100668.72195301094</v>
      </c>
      <c r="AZ93" s="323">
        <f>'(5) Middle (M) details'!AY245</f>
        <v>11347.068463900017</v>
      </c>
      <c r="BA93" s="323">
        <f>'(5) Middle (M) details'!AZ245</f>
        <v>74735.810296352574</v>
      </c>
      <c r="BB93" s="323">
        <f>'(5) Middle (M) details'!BA245</f>
        <v>45195.117909416949</v>
      </c>
      <c r="BC93" s="323">
        <f>'(5) Middle (M) details'!BB245</f>
        <v>39524.807519017595</v>
      </c>
      <c r="BD93" s="323">
        <f>'(5) Middle (M) details'!BC245</f>
        <v>41140.863369759711</v>
      </c>
      <c r="BE93" s="323">
        <f>'(5) Middle (M) details'!BD245</f>
        <v>135254.95033739085</v>
      </c>
      <c r="BF93" s="324">
        <f>'(5) Middle (M) details'!BE245</f>
        <v>1720604.2667098814</v>
      </c>
      <c r="BH93" s="323">
        <f>'(5) Middle (M) details'!BG245</f>
        <v>4039849.1998309321</v>
      </c>
      <c r="BI93" s="323">
        <f>'(5) Middle (M) details'!BH245</f>
        <v>6021099.2227293961</v>
      </c>
      <c r="BJ93" s="323">
        <f>'(5) Middle (M) details'!BI245</f>
        <v>14207292.928746536</v>
      </c>
      <c r="BK93" s="323">
        <f>'(5) Middle (M) details'!BJ245</f>
        <v>2804454.1628087061</v>
      </c>
      <c r="BL93" s="323">
        <f>'(5) Middle (M) details'!BK245</f>
        <v>12990851.424059013</v>
      </c>
      <c r="BM93" s="323">
        <f>'(5) Middle (M) details'!BL245</f>
        <v>84754646.306218743</v>
      </c>
      <c r="BN93" s="323">
        <f>'(5) Middle (M) details'!BM245</f>
        <v>8307913.5037534507</v>
      </c>
      <c r="BO93" s="323">
        <f>'(5) Middle (M) details'!BN245</f>
        <v>14603874.213159325</v>
      </c>
      <c r="BP93" s="323">
        <f>'(5) Middle (M) details'!BO245</f>
        <v>26486138.937247247</v>
      </c>
      <c r="BQ93" s="323">
        <f>'(5) Middle (M) details'!BP245</f>
        <v>21434328.222911991</v>
      </c>
      <c r="BR93" s="323">
        <f>'(5) Middle (M) details'!BQ245</f>
        <v>30156443.169722777</v>
      </c>
      <c r="BS93" s="323">
        <f>'(5) Middle (M) details'!BR245</f>
        <v>16918704.954220556</v>
      </c>
      <c r="BT93" s="323">
        <f>'(5) Middle (M) details'!BS245</f>
        <v>22156501.20469033</v>
      </c>
      <c r="BU93" s="323">
        <f>'(5) Middle (M) details'!BT245</f>
        <v>14913204.546662934</v>
      </c>
      <c r="BV93" s="323">
        <f>'(5) Middle (M) details'!BU245</f>
        <v>16486757.434905319</v>
      </c>
      <c r="BW93" s="323">
        <f>'(5) Middle (M) details'!BV245</f>
        <v>66165084.273327023</v>
      </c>
      <c r="BX93" s="323">
        <f>'(5) Middle (M) details'!BW245</f>
        <v>12475566.342136027</v>
      </c>
      <c r="BY93" s="323">
        <f>'(5) Middle (M) details'!BX245</f>
        <v>15434211.62434867</v>
      </c>
      <c r="BZ93" s="323">
        <f>'(5) Middle (M) details'!BY245</f>
        <v>18447148.653240439</v>
      </c>
      <c r="CA93" s="323">
        <f>'(5) Middle (M) details'!BZ245</f>
        <v>19898147.099320471</v>
      </c>
      <c r="CB93" s="323">
        <f>'(5) Middle (M) details'!CA245</f>
        <v>11771512.653484745</v>
      </c>
      <c r="CC93" s="323">
        <f>'(5) Middle (M) details'!CB245</f>
        <v>15598370.415225249</v>
      </c>
      <c r="CD93" s="323">
        <f>'(5) Middle (M) details'!CC245</f>
        <v>32037798.079701468</v>
      </c>
      <c r="CE93" s="323">
        <f>'(5) Middle (M) details'!CD245</f>
        <v>8933175.2846157029</v>
      </c>
      <c r="CF93" s="323">
        <f>'(5) Middle (M) details'!CE245</f>
        <v>12041983.867210494</v>
      </c>
      <c r="CG93" s="323">
        <f>'(5) Middle (M) details'!CF245</f>
        <v>40870476.292865984</v>
      </c>
      <c r="CH93" s="323">
        <f>'(5) Middle (M) details'!CG245</f>
        <v>10900871.95962042</v>
      </c>
      <c r="CI93" s="323">
        <f>'(5) Middle (M) details'!CH245</f>
        <v>17604736.561292157</v>
      </c>
      <c r="CJ93" s="323">
        <f>'(5) Middle (M) details'!CI245</f>
        <v>24005700.113133315</v>
      </c>
      <c r="CK93" s="323">
        <f>'(5) Middle (M) details'!CJ245</f>
        <v>49266110.585470036</v>
      </c>
      <c r="CL93" s="323">
        <f>'(5) Middle (M) details'!CK245</f>
        <v>31183426.18522013</v>
      </c>
      <c r="CM93" s="323">
        <f>'(5) Middle (M) details'!CL245</f>
        <v>49353696.338621557</v>
      </c>
      <c r="CN93" s="323">
        <f>'(5) Middle (M) details'!CM245</f>
        <v>24215977.09567764</v>
      </c>
      <c r="CO93" s="323">
        <f>'(5) Middle (M) details'!CN245</f>
        <v>39248456.879082397</v>
      </c>
      <c r="CP93" s="323">
        <f>'(5) Middle (M) details'!CO245</f>
        <v>7968774.8582601817</v>
      </c>
      <c r="CQ93" s="323">
        <f>'(5) Middle (M) details'!CP245</f>
        <v>63129031.520402238</v>
      </c>
      <c r="CR93" s="323">
        <f>'(5) Middle (M) details'!CQ245</f>
        <v>51655125.049588397</v>
      </c>
      <c r="CS93" s="323">
        <f>'(5) Middle (M) details'!CR245</f>
        <v>78488343.852582276</v>
      </c>
      <c r="CT93" s="323">
        <f>'(5) Middle (M) details'!CS245</f>
        <v>82582051.25051859</v>
      </c>
      <c r="CU93" s="323">
        <f>'(5) Middle (M) details'!CT245</f>
        <v>78339505.193655893</v>
      </c>
      <c r="CV93" s="323">
        <f>'(5) Middle (M) details'!CU245</f>
        <v>41943395.487071484</v>
      </c>
      <c r="CW93" s="323">
        <f>'(5) Middle (M) details'!CV245</f>
        <v>116187394.89875886</v>
      </c>
      <c r="CX93" s="323">
        <f>'(5) Middle (M) details'!CW245</f>
        <v>133292867.09398557</v>
      </c>
      <c r="CY93" s="323">
        <f>'(5) Middle (M) details'!CX245</f>
        <v>90924996.355179012</v>
      </c>
      <c r="CZ93" s="323">
        <f>'(5) Middle (M) details'!CY245</f>
        <v>12858044.100552943</v>
      </c>
      <c r="DA93" s="323">
        <f>'(5) Middle (M) details'!CZ245</f>
        <v>88658344.396460101</v>
      </c>
      <c r="DB93" s="323">
        <f>'(5) Middle (M) details'!DA245</f>
        <v>62422141.002949402</v>
      </c>
      <c r="DC93" s="323">
        <f>'(5) Middle (M) details'!DB245</f>
        <v>57869061.184744038</v>
      </c>
      <c r="DD93" s="323">
        <f>'(5) Middle (M) details'!DC245</f>
        <v>58127103.037866101</v>
      </c>
      <c r="DE93" s="323">
        <f>'(5) Middle (M) details'!DD245</f>
        <v>182966810.34365714</v>
      </c>
      <c r="DF93" s="324">
        <f>'(5) Middle (M) details'!DE245</f>
        <v>2003147499.3614936</v>
      </c>
      <c r="DG93" s="313"/>
      <c r="DH93" s="337">
        <f>'(5) Middle (M) details'!DG245</f>
        <v>1140.8040000000001</v>
      </c>
      <c r="DI93" s="337">
        <f>'(5) Middle (M) details'!DH245</f>
        <v>1047.732</v>
      </c>
      <c r="DJ93" s="337">
        <f>'(5) Middle (M) details'!DI245</f>
        <v>1138.809</v>
      </c>
      <c r="DK93" s="337">
        <f>'(5) Middle (M) details'!DJ245</f>
        <v>1180.452</v>
      </c>
      <c r="DL93" s="337">
        <f>'(5) Middle (M) details'!DK245</f>
        <v>1109.5350000000001</v>
      </c>
      <c r="DM93" s="337">
        <f>'(5) Middle (M) details'!DL245</f>
        <v>1781.2759999999998</v>
      </c>
      <c r="DN93" s="337">
        <f>'(5) Middle (M) details'!DM245</f>
        <v>1082.3400000000001</v>
      </c>
      <c r="DO93" s="337">
        <f>'(5) Middle (M) details'!DN245</f>
        <v>1013.88</v>
      </c>
      <c r="DP93" s="337">
        <f>'(5) Middle (M) details'!DO245</f>
        <v>1425.4799999999998</v>
      </c>
      <c r="DQ93" s="337">
        <f>'(5) Middle (M) details'!DP245</f>
        <v>1231.02</v>
      </c>
      <c r="DR93" s="337">
        <f>'(5) Middle (M) details'!DQ245</f>
        <v>1108.5900000000001</v>
      </c>
      <c r="DS93" s="337">
        <f>'(5) Middle (M) details'!DR245</f>
        <v>1135.68</v>
      </c>
      <c r="DT93" s="337">
        <f>'(5) Middle (M) details'!DS245</f>
        <v>1099.287</v>
      </c>
      <c r="DU93" s="337">
        <f>'(5) Middle (M) details'!DT245</f>
        <v>1088.01</v>
      </c>
      <c r="DV93" s="337">
        <f>'(5) Middle (M) details'!DU245</f>
        <v>1065.75</v>
      </c>
      <c r="DW93" s="337">
        <f>'(5) Middle (M) details'!DV245</f>
        <v>1430.6850000000002</v>
      </c>
      <c r="DX93" s="337">
        <f>'(5) Middle (M) details'!DW245</f>
        <v>1013.88</v>
      </c>
      <c r="DY93" s="337">
        <f>'(5) Middle (M) details'!DX245</f>
        <v>1053.2759999999998</v>
      </c>
      <c r="DZ93" s="337">
        <f>'(5) Middle (M) details'!DY245</f>
        <v>1166.55</v>
      </c>
      <c r="EA93" s="337">
        <f>'(5) Middle (M) details'!DZ245</f>
        <v>1087.0230000000001</v>
      </c>
      <c r="EB93" s="337">
        <f>'(5) Middle (M) details'!EA245</f>
        <v>974.4</v>
      </c>
      <c r="EC93" s="337">
        <f>'(5) Middle (M) details'!EB245</f>
        <v>997.29000000000008</v>
      </c>
      <c r="ED93" s="337">
        <f>'(5) Middle (M) details'!EC245</f>
        <v>1299.27</v>
      </c>
      <c r="EE93" s="337">
        <f>'(5) Middle (M) details'!ED245</f>
        <v>951.09000000000015</v>
      </c>
      <c r="EF93" s="337">
        <f>'(5) Middle (M) details'!EE245</f>
        <v>994.51800000000003</v>
      </c>
      <c r="EG93" s="337">
        <f>'(5) Middle (M) details'!EF245</f>
        <v>1096.8300000000002</v>
      </c>
      <c r="EH93" s="337">
        <f>'(5) Middle (M) details'!EG245</f>
        <v>1020.39</v>
      </c>
      <c r="EI93" s="337">
        <f>'(5) Middle (M) details'!EH245</f>
        <v>973.98</v>
      </c>
      <c r="EJ93" s="337">
        <f>'(5) Middle (M) details'!EI245</f>
        <v>1361.43</v>
      </c>
      <c r="EK93" s="337">
        <f>'(5) Middle (M) details'!EJ245</f>
        <v>1049.58</v>
      </c>
      <c r="EL93" s="337">
        <f>'(5) Middle (M) details'!EK245</f>
        <v>1203.3</v>
      </c>
      <c r="EM93" s="337">
        <f>'(5) Middle (M) details'!EL245</f>
        <v>962.43000000000018</v>
      </c>
      <c r="EN93" s="337">
        <f>'(5) Middle (M) details'!EM245</f>
        <v>1274.931</v>
      </c>
      <c r="EO93" s="337">
        <f>'(5) Middle (M) details'!EN245</f>
        <v>1379.1960000000001</v>
      </c>
      <c r="EP93" s="337">
        <f>'(5) Middle (M) details'!EO245</f>
        <v>1291.0170000000001</v>
      </c>
      <c r="EQ93" s="337">
        <f>'(5) Middle (M) details'!EP245</f>
        <v>1208.5919999999999</v>
      </c>
      <c r="ER93" s="337">
        <f>'(5) Middle (M) details'!EQ245</f>
        <v>1037.4000000000001</v>
      </c>
      <c r="ES93" s="337">
        <f>'(5) Middle (M) details'!ER245</f>
        <v>1116.8010000000002</v>
      </c>
      <c r="ET93" s="337">
        <f>'(5) Middle (M) details'!ES245</f>
        <v>1301.433</v>
      </c>
      <c r="EU93" s="337">
        <f>'(5) Middle (M) details'!ET245</f>
        <v>1018.5</v>
      </c>
      <c r="EV93" s="337">
        <f>'(5) Middle (M) details'!EU245</f>
        <v>1072.26</v>
      </c>
      <c r="EW93" s="337">
        <f>'(5) Middle (M) details'!EV245</f>
        <v>1050.21</v>
      </c>
      <c r="EX93" s="337">
        <f>'(5) Middle (M) details'!EW245</f>
        <v>989.1</v>
      </c>
      <c r="EY93" s="337">
        <f>'(5) Middle (M) details'!EX245</f>
        <v>903.20999999999992</v>
      </c>
      <c r="EZ93" s="337">
        <f>'(5) Middle (M) details'!EY245</f>
        <v>1133.1599999999999</v>
      </c>
      <c r="FA93" s="337">
        <f>'(5) Middle (M) details'!EZ245</f>
        <v>1186.29</v>
      </c>
      <c r="FB93" s="337">
        <f>'(5) Middle (M) details'!FA245</f>
        <v>1381.1699999999998</v>
      </c>
      <c r="FC93" s="337">
        <f>'(5) Middle (M) details'!FB245</f>
        <v>1464.12</v>
      </c>
      <c r="FD93" s="337">
        <f>'(5) Middle (M) details'!FC245</f>
        <v>1412.88</v>
      </c>
      <c r="FE93" s="337">
        <f>'(5) Middle (M) details'!FD245</f>
        <v>1352.7549999999999</v>
      </c>
      <c r="FF93" s="338">
        <f>'(5) Middle (M) details'!FE245</f>
        <v>1164.2116308312359</v>
      </c>
    </row>
    <row r="94" spans="1:162" s="131" customFormat="1">
      <c r="B94" s="131" t="str">
        <f>'(5) Middle (M) details'!A246</f>
        <v>All meshchanye</v>
      </c>
      <c r="F94" s="131">
        <f>'(5) Middle (M) details'!E246</f>
        <v>4</v>
      </c>
      <c r="G94" s="318" t="str">
        <f>'(5) Middle (M) details'!F246</f>
        <v>Meshchanye</v>
      </c>
      <c r="H94" s="324">
        <f>'(5) Middle (M) details'!G246</f>
        <v>4213.4634336201516</v>
      </c>
      <c r="I94" s="324">
        <f>'(5) Middle (M) details'!H246</f>
        <v>6966.1263274864295</v>
      </c>
      <c r="J94" s="324">
        <f>'(5) Middle (M) details'!I246</f>
        <v>14005.342981422627</v>
      </c>
      <c r="K94" s="324">
        <f>'(5) Middle (M) details'!J246</f>
        <v>2984.8390723844077</v>
      </c>
      <c r="L94" s="324">
        <f>'(5) Middle (M) details'!K246</f>
        <v>12709.294724286727</v>
      </c>
      <c r="M94" s="324">
        <f>'(5) Middle (M) details'!L246</f>
        <v>60346.932940690349</v>
      </c>
      <c r="N94" s="324">
        <f>'(5) Middle (M) details'!M246</f>
        <v>10085.340117296417</v>
      </c>
      <c r="O94" s="324">
        <f>'(5) Middle (M) details'!N246</f>
        <v>18184.33208368783</v>
      </c>
      <c r="P94" s="324">
        <f>'(5) Middle (M) details'!O246</f>
        <v>21557.000880488202</v>
      </c>
      <c r="Q94" s="324">
        <f>'(5) Middle (M) details'!P246</f>
        <v>21273.088317485141</v>
      </c>
      <c r="R94" s="324">
        <f>'(5) Middle (M) details'!Q246</f>
        <v>30527.516207801262</v>
      </c>
      <c r="S94" s="324">
        <f>'(5) Middle (M) details'!R246</f>
        <v>18152.866613472419</v>
      </c>
      <c r="T94" s="324">
        <f>'(5) Middle (M) details'!S246</f>
        <v>22756.361757928833</v>
      </c>
      <c r="U94" s="324">
        <f>'(5) Middle (M) details'!T246</f>
        <v>14983.752841535575</v>
      </c>
      <c r="V94" s="324">
        <f>'(5) Middle (M) details'!U246</f>
        <v>17275.370945084116</v>
      </c>
      <c r="W94" s="324">
        <f>'(5) Middle (M) details'!V246</f>
        <v>56955.801250106008</v>
      </c>
      <c r="X94" s="324">
        <f>'(5) Middle (M) details'!W246</f>
        <v>15557.218106012344</v>
      </c>
      <c r="Y94" s="324">
        <f>'(5) Middle (M) details'!X246</f>
        <v>15943.496355721778</v>
      </c>
      <c r="Z94" s="324">
        <f>'(5) Middle (M) details'!Y246</f>
        <v>18073.991435085565</v>
      </c>
      <c r="AA94" s="324">
        <f>'(5) Middle (M) details'!Z246</f>
        <v>20337.69734071194</v>
      </c>
      <c r="AB94" s="324">
        <f>'(5) Middle (M) details'!AA246</f>
        <v>14264.068845674758</v>
      </c>
      <c r="AC94" s="324">
        <f>'(5) Middle (M) details'!AB246</f>
        <v>17697.656793818816</v>
      </c>
      <c r="AD94" s="324">
        <f>'(5) Middle (M) details'!AC246</f>
        <v>26663.517097835407</v>
      </c>
      <c r="AE94" s="324">
        <f>'(5) Middle (M) details'!AD246</f>
        <v>11189.785782267518</v>
      </c>
      <c r="AF94" s="324">
        <f>'(5) Middle (M) details'!AE246</f>
        <v>13940.545172028373</v>
      </c>
      <c r="AG94" s="324">
        <f>'(5) Middle (M) details'!AF246</f>
        <v>40979.37926087049</v>
      </c>
      <c r="AH94" s="324">
        <f>'(5) Middle (M) details'!AG246</f>
        <v>12736.212270394986</v>
      </c>
      <c r="AI94" s="324">
        <f>'(5) Middle (M) details'!AH246</f>
        <v>21199.342078891805</v>
      </c>
      <c r="AJ94" s="324">
        <f>'(5) Middle (M) details'!AI246</f>
        <v>19214.090476750411</v>
      </c>
      <c r="AK94" s="324">
        <f>'(5) Middle (M) details'!AJ246</f>
        <v>49134.025544482334</v>
      </c>
      <c r="AL94" s="324">
        <f>'(5) Middle (M) details'!AK246</f>
        <v>29151.664797485864</v>
      </c>
      <c r="AM94" s="324">
        <f>'(5) Middle (M) details'!AL246</f>
        <v>53705.847334721329</v>
      </c>
      <c r="AN94" s="324">
        <f>'(5) Middle (M) details'!AM246</f>
        <v>21147.272287513995</v>
      </c>
      <c r="AO94" s="324">
        <f>'(5) Middle (M) details'!AN246</f>
        <v>32211.563900020792</v>
      </c>
      <c r="AP94" s="324">
        <f>'(5) Middle (M) details'!AO246</f>
        <v>7105.0852302960857</v>
      </c>
      <c r="AQ94" s="324">
        <f>'(5) Middle (M) details'!AP246</f>
        <v>57149.398228426231</v>
      </c>
      <c r="AR94" s="324">
        <f>'(5) Middle (M) details'!AQ246</f>
        <v>51694.036962098362</v>
      </c>
      <c r="AS94" s="324">
        <f>'(5) Middle (M) details'!AR246</f>
        <v>74233.891476218894</v>
      </c>
      <c r="AT94" s="324">
        <f>'(5) Middle (M) details'!AS246</f>
        <v>66663.598207799456</v>
      </c>
      <c r="AU94" s="324">
        <f>'(5) Middle (M) details'!AT246</f>
        <v>95842.21191994079</v>
      </c>
      <c r="AV94" s="324">
        <f>'(5) Middle (M) details'!AU246</f>
        <v>43309.491336080791</v>
      </c>
      <c r="AW94" s="324">
        <f>'(5) Middle (M) details'!AV246</f>
        <v>129768.42741112495</v>
      </c>
      <c r="AX94" s="324">
        <f>'(5) Middle (M) details'!AW246</f>
        <v>141359.64364425922</v>
      </c>
      <c r="AY94" s="324">
        <f>'(5) Middle (M) details'!AX246</f>
        <v>108151.61239794725</v>
      </c>
      <c r="AZ94" s="324">
        <f>'(5) Middle (M) details'!AY246</f>
        <v>12750.722200957576</v>
      </c>
      <c r="BA94" s="324">
        <f>'(5) Middle (M) details'!AZ246</f>
        <v>103214.39829231668</v>
      </c>
      <c r="BB94" s="324">
        <f>'(5) Middle (M) details'!BA246</f>
        <v>48799.23831264671</v>
      </c>
      <c r="BC94" s="324">
        <f>'(5) Middle (M) details'!BB246</f>
        <v>42607.307227171252</v>
      </c>
      <c r="BD94" s="324">
        <f>'(5) Middle (M) details'!BC246</f>
        <v>44128.961036013556</v>
      </c>
      <c r="BE94" s="324">
        <f>'(5) Middle (M) details'!BD246</f>
        <v>157477.10221440371</v>
      </c>
      <c r="BF94" s="352">
        <f>'(5) Middle (M) details'!BE246</f>
        <v>1950379.9314727669</v>
      </c>
      <c r="BG94" s="323"/>
      <c r="BH94" s="324">
        <f>'(5) Middle (M) details'!BG246</f>
        <v>7047990.955959186</v>
      </c>
      <c r="BI94" s="324">
        <f>'(5) Middle (M) details'!BH246</f>
        <v>11055168.38852248</v>
      </c>
      <c r="BJ94" s="324">
        <f>'(5) Middle (M) details'!BI246</f>
        <v>20955163.560416512</v>
      </c>
      <c r="BK94" s="324">
        <f>'(5) Middle (M) details'!BJ246</f>
        <v>5434896.6466701757</v>
      </c>
      <c r="BL94" s="324">
        <f>'(5) Middle (M) details'!BK246</f>
        <v>18113445.503685258</v>
      </c>
      <c r="BM94" s="324">
        <f>'(5) Middle (M) details'!BL246</f>
        <v>251005907.6526702</v>
      </c>
      <c r="BN94" s="324">
        <f>'(5) Middle (M) details'!BM246</f>
        <v>19036840.050716281</v>
      </c>
      <c r="BO94" s="324">
        <f>'(5) Middle (M) details'!BN246</f>
        <v>26728000.452384323</v>
      </c>
      <c r="BP94" s="324">
        <f>'(5) Middle (M) details'!BO246</f>
        <v>37735601.078391828</v>
      </c>
      <c r="BQ94" s="324">
        <f>'(5) Middle (M) details'!BP246</f>
        <v>45860240.687032528</v>
      </c>
      <c r="BR94" s="324">
        <f>'(5) Middle (M) details'!BQ246</f>
        <v>45395569.212974787</v>
      </c>
      <c r="BS94" s="324">
        <f>'(5) Middle (M) details'!BR246</f>
        <v>25729870.387273274</v>
      </c>
      <c r="BT94" s="324">
        <f>'(5) Middle (M) details'!BS246</f>
        <v>40338788.811287805</v>
      </c>
      <c r="BU94" s="324">
        <f>'(5) Middle (M) details'!BT246</f>
        <v>19703467.425815575</v>
      </c>
      <c r="BV94" s="324">
        <f>'(5) Middle (M) details'!BU246</f>
        <v>33017835.187776119</v>
      </c>
      <c r="BW94" s="324">
        <f>'(5) Middle (M) details'!BV246</f>
        <v>240172258.20674798</v>
      </c>
      <c r="BX94" s="324">
        <f>'(5) Middle (M) details'!BW246</f>
        <v>26866454.487002265</v>
      </c>
      <c r="BY94" s="324">
        <f>'(5) Middle (M) details'!BX246</f>
        <v>21485823.663080893</v>
      </c>
      <c r="BZ94" s="324">
        <f>'(5) Middle (M) details'!BY246</f>
        <v>28127994.862455964</v>
      </c>
      <c r="CA94" s="324">
        <f>'(5) Middle (M) details'!BZ246</f>
        <v>32071292.086022079</v>
      </c>
      <c r="CB94" s="324">
        <f>'(5) Middle (M) details'!CA246</f>
        <v>21268326.21416419</v>
      </c>
      <c r="CC94" s="324">
        <f>'(5) Middle (M) details'!CB246</f>
        <v>27388070.12019309</v>
      </c>
      <c r="CD94" s="324">
        <f>'(5) Middle (M) details'!CC246</f>
        <v>41604554.289717518</v>
      </c>
      <c r="CE94" s="324">
        <f>'(5) Middle (M) details'!CD246</f>
        <v>15665870.351813126</v>
      </c>
      <c r="CF94" s="324">
        <f>'(5) Middle (M) details'!CE246</f>
        <v>19802848.668376431</v>
      </c>
      <c r="CG94" s="324">
        <f>'(5) Middle (M) details'!CF246</f>
        <v>57305346.460495003</v>
      </c>
      <c r="CH94" s="324">
        <f>'(5) Middle (M) details'!CG246</f>
        <v>18593039.551985968</v>
      </c>
      <c r="CI94" s="324">
        <f>'(5) Middle (M) details'!CH246</f>
        <v>29533483.840072237</v>
      </c>
      <c r="CJ94" s="324">
        <f>'(5) Middle (M) details'!CI246</f>
        <v>30872451.747576054</v>
      </c>
      <c r="CK94" s="324">
        <f>'(5) Middle (M) details'!CJ246</f>
        <v>63887562.250201866</v>
      </c>
      <c r="CL94" s="324">
        <f>'(5) Middle (M) details'!CK246</f>
        <v>59950105.506733567</v>
      </c>
      <c r="CM94" s="324">
        <f>'(5) Middle (M) details'!CL246</f>
        <v>62891467.575984493</v>
      </c>
      <c r="CN94" s="324">
        <f>'(5) Middle (M) details'!CM246</f>
        <v>35165063.584758416</v>
      </c>
      <c r="CO94" s="324">
        <f>'(5) Middle (M) details'!CN246</f>
        <v>67054617.639786899</v>
      </c>
      <c r="CP94" s="324">
        <f>'(5) Middle (M) details'!CO246</f>
        <v>12992437.630613629</v>
      </c>
      <c r="CQ94" s="324">
        <f>'(5) Middle (M) details'!CP246</f>
        <v>79052799.6251055</v>
      </c>
      <c r="CR94" s="324">
        <f>'(5) Middle (M) details'!CQ246</f>
        <v>59234174.268870987</v>
      </c>
      <c r="CS94" s="324">
        <f>'(5) Middle (M) details'!CR246</f>
        <v>96705837.942637831</v>
      </c>
      <c r="CT94" s="324">
        <f>'(5) Middle (M) details'!CS246</f>
        <v>93616449.902143255</v>
      </c>
      <c r="CU94" s="324">
        <f>'(5) Middle (M) details'!CT246</f>
        <v>99625147.459806889</v>
      </c>
      <c r="CV94" s="324">
        <f>'(5) Middle (M) details'!CU246</f>
        <v>51737426.079224184</v>
      </c>
      <c r="CW94" s="324">
        <f>'(5) Middle (M) details'!CV246</f>
        <v>142212655.33127832</v>
      </c>
      <c r="CX94" s="324">
        <f>'(5) Middle (M) details'!CW246</f>
        <v>183773182.51255989</v>
      </c>
      <c r="CY94" s="324">
        <f>'(5) Middle (M) details'!CX246</f>
        <v>113972726.97392869</v>
      </c>
      <c r="CZ94" s="324">
        <f>'(5) Middle (M) details'!CY246</f>
        <v>21710721.356379643</v>
      </c>
      <c r="DA94" s="324">
        <f>'(5) Middle (M) details'!CZ246</f>
        <v>121879579.67194375</v>
      </c>
      <c r="DB94" s="324">
        <f>'(5) Middle (M) details'!DA246</f>
        <v>89819246.542811692</v>
      </c>
      <c r="DC94" s="324">
        <f>'(5) Middle (M) details'!DB246</f>
        <v>78783490.942823738</v>
      </c>
      <c r="DD94" s="324">
        <f>'(5) Middle (M) details'!DC246</f>
        <v>73028581.775246993</v>
      </c>
      <c r="DE94" s="324">
        <f>'(5) Middle (M) details'!DD246</f>
        <v>246122592.24642557</v>
      </c>
      <c r="DF94" s="352">
        <f>'(5) Middle (M) details'!DE246</f>
        <v>3071132467.3705449</v>
      </c>
      <c r="DG94" s="313"/>
      <c r="DH94" s="338">
        <f>'(5) Middle (M) details'!DG246</f>
        <v>1672.7310126205714</v>
      </c>
      <c r="DI94" s="338">
        <f>'(5) Middle (M) details'!DH246</f>
        <v>1586.9893637877062</v>
      </c>
      <c r="DJ94" s="338">
        <f>'(5) Middle (M) details'!DI246</f>
        <v>1496.2263750493271</v>
      </c>
      <c r="DK94" s="338">
        <f>'(5) Middle (M) details'!DJ246</f>
        <v>1820.8340600180381</v>
      </c>
      <c r="DL94" s="338">
        <f>'(5) Middle (M) details'!DK246</f>
        <v>1425.2124839839864</v>
      </c>
      <c r="DM94" s="338">
        <f>'(5) Middle (M) details'!DL246</f>
        <v>4159.3813541337995</v>
      </c>
      <c r="DN94" s="338">
        <f>'(5) Middle (M) details'!DM246</f>
        <v>1887.5754143450245</v>
      </c>
      <c r="DO94" s="338">
        <f>'(5) Middle (M) details'!DN246</f>
        <v>1469.83679847997</v>
      </c>
      <c r="DP94" s="338">
        <f>'(5) Middle (M) details'!DO246</f>
        <v>1750.5032953144839</v>
      </c>
      <c r="DQ94" s="338">
        <f>'(5) Middle (M) details'!DP246</f>
        <v>2155.7866917394545</v>
      </c>
      <c r="DR94" s="338">
        <f>'(5) Middle (M) details'!DQ246</f>
        <v>1487.0377564937305</v>
      </c>
      <c r="DS94" s="338">
        <f>'(5) Middle (M) details'!DR246</f>
        <v>1417.3998484722777</v>
      </c>
      <c r="DT94" s="338">
        <f>'(5) Middle (M) details'!DS246</f>
        <v>1772.6378777237032</v>
      </c>
      <c r="DU94" s="338">
        <f>'(5) Middle (M) details'!DT246</f>
        <v>1314.9888171671357</v>
      </c>
      <c r="DV94" s="338">
        <f>'(5) Middle (M) details'!DU246</f>
        <v>1911.2663509649083</v>
      </c>
      <c r="DW94" s="338">
        <f>'(5) Middle (M) details'!DV246</f>
        <v>4216.8181806818311</v>
      </c>
      <c r="DX94" s="338">
        <f>'(5) Middle (M) details'!DW246</f>
        <v>1726.9446442111189</v>
      </c>
      <c r="DY94" s="338">
        <f>'(5) Middle (M) details'!DX246</f>
        <v>1347.6230798880003</v>
      </c>
      <c r="DZ94" s="338">
        <f>'(5) Middle (M) details'!DY246</f>
        <v>1556.2691264671832</v>
      </c>
      <c r="EA94" s="338">
        <f>'(5) Middle (M) details'!DZ246</f>
        <v>1576.9382122636796</v>
      </c>
      <c r="EB94" s="338">
        <f>'(5) Middle (M) details'!EA246</f>
        <v>1491.042033256402</v>
      </c>
      <c r="EC94" s="338">
        <f>'(5) Middle (M) details'!EB246</f>
        <v>1547.55346649952</v>
      </c>
      <c r="ED94" s="338">
        <f>'(5) Middle (M) details'!EC246</f>
        <v>1560.3550775788335</v>
      </c>
      <c r="EE94" s="338">
        <f>'(5) Middle (M) details'!ED246</f>
        <v>1400.0152153617516</v>
      </c>
      <c r="EF94" s="338">
        <f>'(5) Middle (M) details'!EE246</f>
        <v>1420.5218249362829</v>
      </c>
      <c r="EG94" s="338">
        <f>'(5) Middle (M) details'!EF246</f>
        <v>1398.3946925036394</v>
      </c>
      <c r="EH94" s="338">
        <f>'(5) Middle (M) details'!EG246</f>
        <v>1459.856286723882</v>
      </c>
      <c r="EI94" s="338">
        <f>'(5) Middle (M) details'!EH246</f>
        <v>1393.1320948624505</v>
      </c>
      <c r="EJ94" s="338">
        <f>'(5) Middle (M) details'!EI246</f>
        <v>1606.7610270146583</v>
      </c>
      <c r="EK94" s="338">
        <f>'(5) Middle (M) details'!EJ246</f>
        <v>1300.2712792657862</v>
      </c>
      <c r="EL94" s="338">
        <f>'(5) Middle (M) details'!EK246</f>
        <v>2056.4899439946862</v>
      </c>
      <c r="EM94" s="338">
        <f>'(5) Middle (M) details'!EL246</f>
        <v>1171.0357567587353</v>
      </c>
      <c r="EN94" s="338">
        <f>'(5) Middle (M) details'!EM246</f>
        <v>1662.8652199991277</v>
      </c>
      <c r="EO94" s="338">
        <f>'(5) Middle (M) details'!EN246</f>
        <v>2081.6939484190525</v>
      </c>
      <c r="EP94" s="338">
        <f>'(5) Middle (M) details'!EO246</f>
        <v>1828.6110876212815</v>
      </c>
      <c r="EQ94" s="338">
        <f>'(5) Middle (M) details'!EP246</f>
        <v>1383.2656524068957</v>
      </c>
      <c r="ER94" s="338">
        <f>'(5) Middle (M) details'!EQ246</f>
        <v>1145.8608719667413</v>
      </c>
      <c r="ES94" s="338">
        <f>'(5) Middle (M) details'!ER246</f>
        <v>1302.7181523094193</v>
      </c>
      <c r="ET94" s="338">
        <f>'(5) Middle (M) details'!ES246</f>
        <v>1404.3113846079552</v>
      </c>
      <c r="EU94" s="338">
        <f>'(5) Middle (M) details'!ET246</f>
        <v>1039.4704531968239</v>
      </c>
      <c r="EV94" s="338">
        <f>'(5) Middle (M) details'!EU246</f>
        <v>1194.5978695003084</v>
      </c>
      <c r="EW94" s="338">
        <f>'(5) Middle (M) details'!EV246</f>
        <v>1095.8956517268123</v>
      </c>
      <c r="EX94" s="338">
        <f>'(5) Middle (M) details'!EW246</f>
        <v>1300.0399390864136</v>
      </c>
      <c r="EY94" s="338">
        <f>'(5) Middle (M) details'!EX246</f>
        <v>1053.8236504007214</v>
      </c>
      <c r="EZ94" s="338">
        <f>'(5) Middle (M) details'!EY246</f>
        <v>1702.7052283163359</v>
      </c>
      <c r="FA94" s="338">
        <f>'(5) Middle (M) details'!EZ246</f>
        <v>1180.8389303085878</v>
      </c>
      <c r="FB94" s="338">
        <f>'(5) Middle (M) details'!FA246</f>
        <v>1840.5870593175698</v>
      </c>
      <c r="FC94" s="338">
        <f>'(5) Middle (M) details'!FB246</f>
        <v>1849.0605501720711</v>
      </c>
      <c r="FD94" s="338">
        <f>'(5) Middle (M) details'!FC246</f>
        <v>1654.8901234191424</v>
      </c>
      <c r="FE94" s="338">
        <f>'(5) Middle (M) details'!FD246</f>
        <v>1562.910345602701</v>
      </c>
      <c r="FF94" s="356">
        <f>'(5) Middle (M) details'!FE246</f>
        <v>1574.6329306472496</v>
      </c>
    </row>
    <row r="95" spans="1:162">
      <c r="DG95" s="313"/>
    </row>
    <row r="96" spans="1:162">
      <c r="A96" s="81"/>
      <c r="B96" s="74" t="s">
        <v>393</v>
      </c>
      <c r="DG96" s="313"/>
    </row>
    <row r="97" spans="1:162">
      <c r="A97" s="81"/>
      <c r="B97" s="1" t="str">
        <f>'(5) Middle (M) details'!A250</f>
        <v>Poor farmless peasant laborers</v>
      </c>
      <c r="D97" s="37" t="str">
        <f>'(5) Middle (M) details'!C250</f>
        <v>mixed</v>
      </c>
      <c r="E97" s="2" t="str">
        <f>'(5) Middle (M) details'!D250</f>
        <v>1, 5, 6</v>
      </c>
      <c r="F97" s="1">
        <f>'(5) Middle (M) details'!E250</f>
        <v>5</v>
      </c>
      <c r="G97" s="81" t="str">
        <f>'(5) Middle (M) details'!F250</f>
        <v>peasants</v>
      </c>
      <c r="H97" s="323">
        <f>'(5) Middle (M) details'!G250</f>
        <v>2962.5205340390085</v>
      </c>
      <c r="I97" s="323">
        <f>'(5) Middle (M) details'!H250</f>
        <v>11721.481213185665</v>
      </c>
      <c r="J97" s="323">
        <f>'(5) Middle (M) details'!I250</f>
        <v>11660.480053917017</v>
      </c>
      <c r="K97" s="323">
        <f>'(5) Middle (M) details'!J250</f>
        <v>3052.8605587414322</v>
      </c>
      <c r="L97" s="323">
        <f>'(5) Middle (M) details'!K250</f>
        <v>8403.0904060349203</v>
      </c>
      <c r="M97" s="323">
        <f>'(5) Middle (M) details'!L250</f>
        <v>11253.434593739024</v>
      </c>
      <c r="N97" s="323">
        <f>'(5) Middle (M) details'!M250</f>
        <v>25019.128087248002</v>
      </c>
      <c r="O97" s="323">
        <f>'(5) Middle (M) details'!N250</f>
        <v>18754.096816276258</v>
      </c>
      <c r="P97" s="323">
        <f>'(5) Middle (M) details'!O250</f>
        <v>5638.3145595055594</v>
      </c>
      <c r="Q97" s="323">
        <f>'(5) Middle (M) details'!P250</f>
        <v>27780.593133912324</v>
      </c>
      <c r="R97" s="323">
        <f>'(5) Middle (M) details'!Q250</f>
        <v>22036.712882084852</v>
      </c>
      <c r="S97" s="323">
        <f>'(5) Middle (M) details'!R250</f>
        <v>19197.528828525799</v>
      </c>
      <c r="T97" s="323">
        <f>'(5) Middle (M) details'!S250</f>
        <v>13266.122166338359</v>
      </c>
      <c r="U97" s="323">
        <f>'(5) Middle (M) details'!T250</f>
        <v>8829.2653052705609</v>
      </c>
      <c r="V97" s="323">
        <f>'(5) Middle (M) details'!U250</f>
        <v>12496.509692776928</v>
      </c>
      <c r="W97" s="323">
        <f>'(5) Middle (M) details'!V250</f>
        <v>14252.736192894849</v>
      </c>
      <c r="X97" s="323">
        <f>'(5) Middle (M) details'!W250</f>
        <v>14321.268044266795</v>
      </c>
      <c r="Y97" s="323">
        <f>'(5) Middle (M) details'!X250</f>
        <v>11308.816571015337</v>
      </c>
      <c r="Z97" s="323">
        <f>'(5) Middle (M) details'!Y250</f>
        <v>15594.119610988739</v>
      </c>
      <c r="AA97" s="323">
        <f>'(5) Middle (M) details'!Z250</f>
        <v>9716.7651254013508</v>
      </c>
      <c r="AB97" s="323">
        <f>'(5) Middle (M) details'!AA250</f>
        <v>20006.278617245167</v>
      </c>
      <c r="AC97" s="323">
        <f>'(5) Middle (M) details'!AB250</f>
        <v>17426.696027929142</v>
      </c>
      <c r="AD97" s="323">
        <f>'(5) Middle (M) details'!AC250</f>
        <v>15080.589040349341</v>
      </c>
      <c r="AE97" s="323">
        <f>'(5) Middle (M) details'!AD250</f>
        <v>11830.164912114138</v>
      </c>
      <c r="AF97" s="323">
        <f>'(5) Middle (M) details'!AE250</f>
        <v>13528.439793114712</v>
      </c>
      <c r="AG97" s="323">
        <f>'(5) Middle (M) details'!AF250</f>
        <v>18767.425572556338</v>
      </c>
      <c r="AH97" s="323">
        <f>'(5) Middle (M) details'!AG250</f>
        <v>12867.662281088065</v>
      </c>
      <c r="AI97" s="323">
        <f>'(5) Middle (M) details'!AH250</f>
        <v>20448.589702805864</v>
      </c>
      <c r="AJ97" s="323">
        <f>'(5) Middle (M) details'!AI250</f>
        <v>10659.81742921403</v>
      </c>
      <c r="AK97" s="323">
        <f>'(5) Middle (M) details'!AJ250</f>
        <v>22228.448350983424</v>
      </c>
      <c r="AL97" s="323">
        <f>'(5) Middle (M) details'!AK250</f>
        <v>18789.293199688971</v>
      </c>
      <c r="AM97" s="323">
        <f>'(5) Middle (M) details'!AL250</f>
        <v>17798.778988438877</v>
      </c>
      <c r="AN97" s="323">
        <f>'(5) Middle (M) details'!AM250</f>
        <v>4956.0947341424699</v>
      </c>
      <c r="AO97" s="323">
        <f>'(5) Middle (M) details'!AN250</f>
        <v>10223.968655099385</v>
      </c>
      <c r="AP97" s="323">
        <f>'(5) Middle (M) details'!AO250</f>
        <v>3685.0945328513717</v>
      </c>
      <c r="AQ97" s="323">
        <f>'(5) Middle (M) details'!AP250</f>
        <v>9988.7789258760586</v>
      </c>
      <c r="AR97" s="323">
        <f>'(5) Middle (M) details'!AQ250</f>
        <v>9665.4684304992843</v>
      </c>
      <c r="AS97" s="323">
        <f>'(5) Middle (M) details'!AR250</f>
        <v>9612.7566129562529</v>
      </c>
      <c r="AT97" s="323">
        <f>'(5) Middle (M) details'!AS250</f>
        <v>10001.500876936836</v>
      </c>
      <c r="AU97" s="323">
        <f>'(5) Middle (M) details'!AT250</f>
        <v>12981.325689479298</v>
      </c>
      <c r="AV97" s="323">
        <f>'(5) Middle (M) details'!AU250</f>
        <v>8939.8733312631539</v>
      </c>
      <c r="AW97" s="323">
        <f>'(5) Middle (M) details'!AV250</f>
        <v>20246.180014143662</v>
      </c>
      <c r="AX97" s="323">
        <f>'(5) Middle (M) details'!AW250</f>
        <v>25954.872459270355</v>
      </c>
      <c r="AY97" s="323">
        <f>'(5) Middle (M) details'!AX250</f>
        <v>23835.254254208015</v>
      </c>
      <c r="AZ97" s="323">
        <f>'(5) Middle (M) details'!AY250</f>
        <v>3029.419109594764</v>
      </c>
      <c r="BA97" s="323">
        <f>'(5) Middle (M) details'!AZ250</f>
        <v>14103.127844082595</v>
      </c>
      <c r="BB97" s="323">
        <f>'(5) Middle (M) details'!BA250</f>
        <v>10859.685996490827</v>
      </c>
      <c r="BC97" s="323">
        <f>'(5) Middle (M) details'!BB250</f>
        <v>16806.764647460604</v>
      </c>
      <c r="BD97" s="323">
        <f>'(5) Middle (M) details'!BC250</f>
        <v>9065.9642446598955</v>
      </c>
      <c r="BE97" s="323">
        <f>'(5) Middle (M) details'!BD250</f>
        <v>17294.7735418103</v>
      </c>
      <c r="BF97" s="324">
        <f>'(5) Middle (M) details'!BE250</f>
        <v>687948.93219251616</v>
      </c>
      <c r="BH97" s="323">
        <f>'(5) Middle (M) details'!BG250</f>
        <v>606560.3673977009</v>
      </c>
      <c r="BI97" s="323">
        <f>'(5) Middle (M) details'!BH250</f>
        <v>2059950.3600870788</v>
      </c>
      <c r="BJ97" s="323">
        <f>'(5) Middle (M) details'!BI250</f>
        <v>2610630.0067678331</v>
      </c>
      <c r="BK97" s="323">
        <f>'(5) Middle (M) details'!BJ250</f>
        <v>686290.47742447082</v>
      </c>
      <c r="BL97" s="323">
        <f>'(5) Middle (M) details'!BK250</f>
        <v>1625100.6463643129</v>
      </c>
      <c r="BM97" s="323">
        <f>'(5) Middle (M) details'!BL250</f>
        <v>3926000.0590896844</v>
      </c>
      <c r="BN97" s="323">
        <f>'(5) Middle (M) details'!BM250</f>
        <v>4654512.666446181</v>
      </c>
      <c r="BO97" s="323">
        <f>'(5) Middle (M) details'!BN250</f>
        <v>2797630.8553431476</v>
      </c>
      <c r="BP97" s="323">
        <f>'(5) Middle (M) details'!BO250</f>
        <v>1373782.4264327956</v>
      </c>
      <c r="BQ97" s="323">
        <f>'(5) Middle (M) details'!BP250</f>
        <v>6130945.8681056257</v>
      </c>
      <c r="BR97" s="323">
        <f>'(5) Middle (M) details'!BQ250</f>
        <v>4345777.3647572855</v>
      </c>
      <c r="BS97" s="323">
        <f>'(5) Middle (M) details'!BR250</f>
        <v>3688681.9625412989</v>
      </c>
      <c r="BT97" s="323">
        <f>'(5) Middle (M) details'!BS250</f>
        <v>3475504.2898933128</v>
      </c>
      <c r="BU97" s="323">
        <f>'(5) Middle (M) details'!BT250</f>
        <v>1901996.603065101</v>
      </c>
      <c r="BV97" s="323">
        <f>'(5) Middle (M) details'!BU250</f>
        <v>2800400.0989179686</v>
      </c>
      <c r="BW97" s="323">
        <f>'(5) Middle (M) details'!BV250</f>
        <v>3968394.0240725004</v>
      </c>
      <c r="BX97" s="323">
        <f>'(5) Middle (M) details'!BW250</f>
        <v>3139583.917159324</v>
      </c>
      <c r="BY97" s="323">
        <f>'(5) Middle (M) details'!BX250</f>
        <v>2217454.5924977073</v>
      </c>
      <c r="BZ97" s="323">
        <f>'(5) Middle (M) details'!BY250</f>
        <v>4007442.9624913526</v>
      </c>
      <c r="CA97" s="323">
        <f>'(5) Middle (M) details'!BZ250</f>
        <v>2437339.9999582898</v>
      </c>
      <c r="CB97" s="323">
        <f>'(5) Middle (M) details'!CA250</f>
        <v>3341248.5918661151</v>
      </c>
      <c r="CC97" s="323">
        <f>'(5) Middle (M) details'!CB250</f>
        <v>3156512.9954689327</v>
      </c>
      <c r="CD97" s="323">
        <f>'(5) Middle (M) details'!CC250</f>
        <v>3608157.550452197</v>
      </c>
      <c r="CE97" s="323">
        <f>'(5) Middle (M) details'!CD250</f>
        <v>1837915.9735056327</v>
      </c>
      <c r="CF97" s="323">
        <f>'(5) Middle (M) details'!CE250</f>
        <v>2399770.3599458667</v>
      </c>
      <c r="CG97" s="323">
        <f>'(5) Middle (M) details'!CF250</f>
        <v>4169337.0102995238</v>
      </c>
      <c r="CH97" s="323">
        <f>'(5) Middle (M) details'!CG250</f>
        <v>2228560.8932276764</v>
      </c>
      <c r="CI97" s="323">
        <f>'(5) Middle (M) details'!CH250</f>
        <v>3412129.1696703592</v>
      </c>
      <c r="CJ97" s="323">
        <f>'(5) Middle (M) details'!CI250</f>
        <v>2860194.9511674726</v>
      </c>
      <c r="CK97" s="323">
        <f>'(5) Middle (M) details'!CJ250</f>
        <v>4473693.5460617943</v>
      </c>
      <c r="CL97" s="323">
        <f>'(5) Middle (M) details'!CK250</f>
        <v>4876126.8336046301</v>
      </c>
      <c r="CM97" s="323">
        <f>'(5) Middle (M) details'!CL250</f>
        <v>2754325.1324251397</v>
      </c>
      <c r="CN97" s="323">
        <f>'(5) Middle (M) details'!CM250</f>
        <v>1762637.2354075264</v>
      </c>
      <c r="CO97" s="323">
        <f>'(5) Middle (M) details'!CN250</f>
        <v>3716124.6478494876</v>
      </c>
      <c r="CP97" s="323">
        <f>'(5) Middle (M) details'!CO250</f>
        <v>1206033.9166256434</v>
      </c>
      <c r="CQ97" s="323">
        <f>'(5) Middle (M) details'!CP250</f>
        <v>2151365.6268532723</v>
      </c>
      <c r="CR97" s="323">
        <f>'(5) Middle (M) details'!CQ250</f>
        <v>2041592.1751125099</v>
      </c>
      <c r="CS97" s="323">
        <f>'(5) Middle (M) details'!CR250</f>
        <v>2025661.7545177119</v>
      </c>
      <c r="CT97" s="323">
        <f>'(5) Middle (M) details'!CS250</f>
        <v>2288845.121044789</v>
      </c>
      <c r="CU97" s="323">
        <f>'(5) Middle (M) details'!CT250</f>
        <v>2268591.2198637556</v>
      </c>
      <c r="CV97" s="323">
        <f>'(5) Middle (M) details'!CU250</f>
        <v>1696776.5999969777</v>
      </c>
      <c r="CW97" s="323">
        <f>'(5) Middle (M) details'!CV250</f>
        <v>3734839.2730984683</v>
      </c>
      <c r="CX97" s="323">
        <f>'(5) Middle (M) details'!CW250</f>
        <v>4004374.7550310465</v>
      </c>
      <c r="CY97" s="323">
        <f>'(5) Middle (M) details'!CX250</f>
        <v>3549682.0573069332</v>
      </c>
      <c r="CZ97" s="323">
        <f>'(5) Middle (M) details'!CY250</f>
        <v>853621.76118650113</v>
      </c>
      <c r="DA97" s="323">
        <f>'(5) Middle (M) details'!CZ250</f>
        <v>4237848.9787160037</v>
      </c>
      <c r="DB97" s="323">
        <f>'(5) Middle (M) details'!DA250</f>
        <v>3948188.2956331223</v>
      </c>
      <c r="DC97" s="323">
        <f>'(5) Middle (M) details'!DB250</f>
        <v>5578447.504282672</v>
      </c>
      <c r="DD97" s="323">
        <f>'(5) Middle (M) details'!DC250</f>
        <v>3587473.5484225014</v>
      </c>
      <c r="DE97" s="323">
        <f>'(5) Middle (M) details'!DD250</f>
        <v>5871964.7915163115</v>
      </c>
      <c r="DF97" s="324">
        <f>'(5) Middle (M) details'!DE250</f>
        <v>152096021.8189736</v>
      </c>
      <c r="DG97" s="313"/>
      <c r="DH97" s="337">
        <f>'(5) Middle (M) details'!DG250</f>
        <v>204.74469642603128</v>
      </c>
      <c r="DI97" s="337">
        <f>'(5) Middle (M) details'!DH250</f>
        <v>175.74147180049314</v>
      </c>
      <c r="DJ97" s="337">
        <f>'(5) Middle (M) details'!DI250</f>
        <v>223.88700934236954</v>
      </c>
      <c r="DK97" s="337">
        <f>'(5) Middle (M) details'!DJ250</f>
        <v>224.80243175842921</v>
      </c>
      <c r="DL97" s="337">
        <f>'(5) Middle (M) details'!DK250</f>
        <v>193.39321223977313</v>
      </c>
      <c r="DM97" s="337">
        <f>'(5) Middle (M) details'!DL250</f>
        <v>348.87127359979138</v>
      </c>
      <c r="DN97" s="337">
        <f>'(5) Middle (M) details'!DM250</f>
        <v>186.03816448817574</v>
      </c>
      <c r="DO97" s="337">
        <f>'(5) Middle (M) details'!DN250</f>
        <v>149.17438481575647</v>
      </c>
      <c r="DP97" s="337">
        <f>'(5) Middle (M) details'!DO250</f>
        <v>243.65125640547211</v>
      </c>
      <c r="DQ97" s="337">
        <f>'(5) Middle (M) details'!DP250</f>
        <v>220.69168352714033</v>
      </c>
      <c r="DR97" s="337">
        <f>'(5) Middle (M) details'!DQ250</f>
        <v>197.20624341801289</v>
      </c>
      <c r="DS97" s="337">
        <f>'(5) Middle (M) details'!DR250</f>
        <v>192.1435824104741</v>
      </c>
      <c r="DT97" s="337">
        <f>'(5) Middle (M) details'!DS250</f>
        <v>261.98343768551337</v>
      </c>
      <c r="DU97" s="337">
        <f>'(5) Middle (M) details'!DT250</f>
        <v>215.41957765497418</v>
      </c>
      <c r="DV97" s="337">
        <f>'(5) Middle (M) details'!DU250</f>
        <v>224.09458062811089</v>
      </c>
      <c r="DW97" s="337">
        <f>'(5) Middle (M) details'!DV250</f>
        <v>278.43032877089172</v>
      </c>
      <c r="DX97" s="337">
        <f>'(5) Middle (M) details'!DW250</f>
        <v>219.22527442785957</v>
      </c>
      <c r="DY97" s="337">
        <f>'(5) Middle (M) details'!DX250</f>
        <v>196.08193117050604</v>
      </c>
      <c r="DZ97" s="337">
        <f>'(5) Middle (M) details'!DY250</f>
        <v>256.9842390889076</v>
      </c>
      <c r="EA97" s="337">
        <f>'(5) Middle (M) details'!DZ250</f>
        <v>250.83862463513191</v>
      </c>
      <c r="EB97" s="337">
        <f>'(5) Middle (M) details'!EA250</f>
        <v>167.01</v>
      </c>
      <c r="EC97" s="337">
        <f>'(5) Middle (M) details'!EB250</f>
        <v>181.13089196082277</v>
      </c>
      <c r="ED97" s="337">
        <f>'(5) Middle (M) details'!EC250</f>
        <v>239.25839639275881</v>
      </c>
      <c r="EE97" s="337">
        <f>'(5) Middle (M) details'!ED250</f>
        <v>155.35844066075521</v>
      </c>
      <c r="EF97" s="337">
        <f>'(5) Middle (M) details'!EE250</f>
        <v>177.38707468449005</v>
      </c>
      <c r="EG97" s="337">
        <f>'(5) Middle (M) details'!EF250</f>
        <v>222.15817476832612</v>
      </c>
      <c r="EH97" s="337">
        <f>'(5) Middle (M) details'!EG250</f>
        <v>173.19081310542705</v>
      </c>
      <c r="EI97" s="337">
        <f>'(5) Middle (M) details'!EH250</f>
        <v>166.86378959435828</v>
      </c>
      <c r="EJ97" s="337">
        <f>'(5) Middle (M) details'!EI250</f>
        <v>268.31556639318171</v>
      </c>
      <c r="EK97" s="337">
        <f>'(5) Middle (M) details'!EJ250</f>
        <v>201.25982144245668</v>
      </c>
      <c r="EL97" s="337">
        <f>'(5) Middle (M) details'!EK250</f>
        <v>259.51624586311459</v>
      </c>
      <c r="EM97" s="337">
        <f>'(5) Middle (M) details'!EL250</f>
        <v>154.74798210676138</v>
      </c>
      <c r="EN97" s="337">
        <f>'(5) Middle (M) details'!EM250</f>
        <v>355.65043243922321</v>
      </c>
      <c r="EO97" s="337">
        <f>'(5) Middle (M) details'!EN250</f>
        <v>363.47183498024566</v>
      </c>
      <c r="EP97" s="337">
        <f>'(5) Middle (M) details'!EO250</f>
        <v>327.27353555634971</v>
      </c>
      <c r="EQ97" s="337">
        <f>'(5) Middle (M) details'!EP250</f>
        <v>215.37824020512983</v>
      </c>
      <c r="ER97" s="337">
        <f>'(5) Middle (M) details'!EQ250</f>
        <v>211.22537306834371</v>
      </c>
      <c r="ES97" s="337">
        <f>'(5) Middle (M) details'!ER250</f>
        <v>210.72641658142965</v>
      </c>
      <c r="ET97" s="337">
        <f>'(5) Middle (M) details'!ES250</f>
        <v>228.85016451108831</v>
      </c>
      <c r="EU97" s="337">
        <f>'(5) Middle (M) details'!ET250</f>
        <v>174.75805431045714</v>
      </c>
      <c r="EV97" s="337">
        <f>'(5) Middle (M) details'!EU250</f>
        <v>189.79872948124117</v>
      </c>
      <c r="EW97" s="337">
        <f>'(5) Middle (M) details'!EV250</f>
        <v>184.47130621625257</v>
      </c>
      <c r="EX97" s="337">
        <f>'(5) Middle (M) details'!EW250</f>
        <v>154.28219735292114</v>
      </c>
      <c r="EY97" s="337">
        <f>'(5) Middle (M) details'!EX250</f>
        <v>148.92570557246108</v>
      </c>
      <c r="EZ97" s="337">
        <f>'(5) Middle (M) details'!EY250</f>
        <v>281.77737391400012</v>
      </c>
      <c r="FA97" s="337">
        <f>'(5) Middle (M) details'!EZ250</f>
        <v>300.49000658347745</v>
      </c>
      <c r="FB97" s="337">
        <f>'(5) Middle (M) details'!FA250</f>
        <v>363.56376205618932</v>
      </c>
      <c r="FC97" s="337">
        <f>'(5) Middle (M) details'!FB250</f>
        <v>331.9167978665983</v>
      </c>
      <c r="FD97" s="337">
        <f>'(5) Middle (M) details'!FC250</f>
        <v>395.70788628861214</v>
      </c>
      <c r="FE97" s="337">
        <f>'(5) Middle (M) details'!FD250</f>
        <v>339.52250240922632</v>
      </c>
      <c r="FF97" s="338">
        <f>'(5) Middle (M) details'!FE250</f>
        <v>221.08620960314383</v>
      </c>
    </row>
    <row r="98" spans="1:162">
      <c r="A98" s="81"/>
      <c r="B98" s="1" t="str">
        <f>'(5) Middle (M) details'!A251</f>
        <v>Lower farm operators</v>
      </c>
      <c r="D98" s="37" t="str">
        <f>'(5) Middle (M) details'!C251</f>
        <v>mainly agric</v>
      </c>
      <c r="E98" s="2" t="str">
        <f>'(5) Middle (M) details'!D251</f>
        <v>1, 5, 6</v>
      </c>
      <c r="F98" s="1">
        <f>'(5) Middle (M) details'!E251</f>
        <v>5</v>
      </c>
      <c r="G98" s="81" t="str">
        <f>'(5) Middle (M) details'!F251</f>
        <v>peasants</v>
      </c>
      <c r="H98" s="323">
        <f>'(5) Middle (M) details'!G251</f>
        <v>16238.361374595686</v>
      </c>
      <c r="I98" s="323">
        <f>'(5) Middle (M) details'!H251</f>
        <v>64248.549705659811</v>
      </c>
      <c r="J98" s="323">
        <f>'(5) Middle (M) details'!I251</f>
        <v>63914.186160465055</v>
      </c>
      <c r="K98" s="323">
        <f>'(5) Middle (M) details'!J251</f>
        <v>16733.539028506439</v>
      </c>
      <c r="L98" s="323">
        <f>'(5) Middle (M) details'!K251</f>
        <v>46059.568907209577</v>
      </c>
      <c r="M98" s="323">
        <f>'(5) Middle (M) details'!L251</f>
        <v>61683.061953117431</v>
      </c>
      <c r="N98" s="323">
        <f>'(5) Middle (M) details'!M251</f>
        <v>137136.48175262928</v>
      </c>
      <c r="O98" s="323">
        <f>'(5) Middle (M) details'!N251</f>
        <v>102796.18245941866</v>
      </c>
      <c r="P98" s="323">
        <f>'(5) Middle (M) details'!O251</f>
        <v>30905.098651272339</v>
      </c>
      <c r="Q98" s="323">
        <f>'(5) Middle (M) details'!P251</f>
        <v>152272.8046357366</v>
      </c>
      <c r="R98" s="323">
        <f>'(5) Middle (M) details'!Q251</f>
        <v>120789.07240505562</v>
      </c>
      <c r="S98" s="323">
        <f>'(5) Middle (M) details'!R251</f>
        <v>105226.75101657734</v>
      </c>
      <c r="T98" s="323">
        <f>'(5) Middle (M) details'!S251</f>
        <v>72715.136756483305</v>
      </c>
      <c r="U98" s="323">
        <f>'(5) Middle (M) details'!T251</f>
        <v>48395.546647466857</v>
      </c>
      <c r="V98" s="323">
        <f>'(5) Middle (M) details'!U251</f>
        <v>68496.686514368484</v>
      </c>
      <c r="W98" s="323">
        <f>'(5) Middle (M) details'!V251</f>
        <v>78123.030108238992</v>
      </c>
      <c r="X98" s="323">
        <f>'(5) Middle (M) details'!W251</f>
        <v>78498.67137568719</v>
      </c>
      <c r="Y98" s="323">
        <f>'(5) Middle (M) details'!X251</f>
        <v>61986.625270339842</v>
      </c>
      <c r="Z98" s="323">
        <f>'(5) Middle (M) details'!Y251</f>
        <v>85475.508659738582</v>
      </c>
      <c r="AA98" s="323">
        <f>'(5) Middle (M) details'!Z251</f>
        <v>53260.168726397802</v>
      </c>
      <c r="AB98" s="323">
        <f>'(5) Middle (M) details'!AA251</f>
        <v>109659.72327110151</v>
      </c>
      <c r="AC98" s="323">
        <f>'(5) Middle (M) details'!AB251</f>
        <v>95520.346412903047</v>
      </c>
      <c r="AD98" s="323">
        <f>'(5) Middle (M) details'!AC251</f>
        <v>82660.711298123046</v>
      </c>
      <c r="AE98" s="323">
        <f>'(5) Middle (M) details'!AD251</f>
        <v>64844.273906876464</v>
      </c>
      <c r="AF98" s="323">
        <f>'(5) Middle (M) details'!AE251</f>
        <v>74152.969294546201</v>
      </c>
      <c r="AG98" s="323">
        <f>'(5) Middle (M) details'!AF251</f>
        <v>102869.24091037724</v>
      </c>
      <c r="AH98" s="323">
        <f>'(5) Middle (M) details'!AG251</f>
        <v>70531.072364142121</v>
      </c>
      <c r="AI98" s="323">
        <f>'(5) Middle (M) details'!AH251</f>
        <v>112084.14773155648</v>
      </c>
      <c r="AJ98" s="323">
        <f>'(5) Middle (M) details'!AI251</f>
        <v>58429.28871341682</v>
      </c>
      <c r="AK98" s="323">
        <f>'(5) Middle (M) details'!AJ251</f>
        <v>121840.02540150889</v>
      </c>
      <c r="AL98" s="323">
        <f>'(5) Middle (M) details'!AK251</f>
        <v>102989.10317890994</v>
      </c>
      <c r="AM98" s="323">
        <f>'(5) Middle (M) details'!AL251</f>
        <v>97559.83187964141</v>
      </c>
      <c r="AN98" s="323">
        <f>'(5) Middle (M) details'!AM251</f>
        <v>27165.670710141472</v>
      </c>
      <c r="AO98" s="323">
        <f>'(5) Middle (M) details'!AN251</f>
        <v>56040.285897257789</v>
      </c>
      <c r="AP98" s="323">
        <f>'(5) Middle (M) details'!AO251</f>
        <v>20198.981251415527</v>
      </c>
      <c r="AQ98" s="323">
        <f>'(5) Middle (M) details'!AP251</f>
        <v>54751.148566109965</v>
      </c>
      <c r="AR98" s="323">
        <f>'(5) Middle (M) details'!AQ251</f>
        <v>52978.997926205418</v>
      </c>
      <c r="AS98" s="323">
        <f>'(5) Middle (M) details'!AR251</f>
        <v>52690.070463208715</v>
      </c>
      <c r="AT98" s="323">
        <f>'(5) Middle (M) details'!AS251</f>
        <v>54820.880956600151</v>
      </c>
      <c r="AU98" s="323">
        <f>'(5) Middle (M) details'!AT251</f>
        <v>71154.091674664407</v>
      </c>
      <c r="AV98" s="323">
        <f>'(5) Middle (M) details'!AU251</f>
        <v>49001.8185960868</v>
      </c>
      <c r="AW98" s="323">
        <f>'(5) Middle (M) details'!AV251</f>
        <v>110974.68650337216</v>
      </c>
      <c r="AX98" s="323">
        <f>'(5) Middle (M) details'!AW251</f>
        <v>142265.54502579643</v>
      </c>
      <c r="AY98" s="323">
        <f>'(5) Middle (M) details'!AX251</f>
        <v>130647.35504381912</v>
      </c>
      <c r="AZ98" s="323">
        <f>'(5) Middle (M) details'!AY251</f>
        <v>16605.050223782833</v>
      </c>
      <c r="BA98" s="323">
        <f>'(5) Middle (M) details'!AZ251</f>
        <v>77302.987038577019</v>
      </c>
      <c r="BB98" s="323">
        <f>'(5) Middle (M) details'!BA251</f>
        <v>59524.821380810165</v>
      </c>
      <c r="BC98" s="323">
        <f>'(5) Middle (M) details'!BB251</f>
        <v>92122.337971160552</v>
      </c>
      <c r="BD98" s="323">
        <f>'(5) Middle (M) details'!BC251</f>
        <v>49692.95636011695</v>
      </c>
      <c r="BE98" s="323">
        <f>'(5) Middle (M) details'!BD251</f>
        <v>94797.244250936856</v>
      </c>
      <c r="BF98" s="324">
        <f>'(5) Middle (M) details'!BE251</f>
        <v>3770830.6963121309</v>
      </c>
      <c r="BH98" s="323">
        <f>'(5) Middle (M) details'!BG251</f>
        <v>5130001.6949818516</v>
      </c>
      <c r="BI98" s="323">
        <f>'(5) Middle (M) details'!BH251</f>
        <v>20266201.245589491</v>
      </c>
      <c r="BJ98" s="323">
        <f>'(5) Middle (M) details'!BI251</f>
        <v>20297435.671679899</v>
      </c>
      <c r="BK98" s="323">
        <f>'(5) Middle (M) details'!BJ251</f>
        <v>10671526.811611483</v>
      </c>
      <c r="BL98" s="323">
        <f>'(5) Middle (M) details'!BK251</f>
        <v>14451393.451040821</v>
      </c>
      <c r="BM98" s="323">
        <f>'(5) Middle (M) details'!BL251</f>
        <v>18949769.641995471</v>
      </c>
      <c r="BN98" s="323">
        <f>'(5) Middle (M) details'!BM251</f>
        <v>38554780.309138991</v>
      </c>
      <c r="BO98" s="323">
        <f>'(5) Middle (M) details'!BN251</f>
        <v>29193544.560870871</v>
      </c>
      <c r="BP98" s="323">
        <f>'(5) Middle (M) details'!BO251</f>
        <v>9489251.9104041681</v>
      </c>
      <c r="BQ98" s="323">
        <f>'(5) Middle (M) details'!BP251</f>
        <v>42614279.294810116</v>
      </c>
      <c r="BR98" s="323">
        <f>'(5) Middle (M) details'!BQ251</f>
        <v>34979789.012733422</v>
      </c>
      <c r="BS98" s="323">
        <f>'(5) Middle (M) details'!BR251</f>
        <v>29518749.795219071</v>
      </c>
      <c r="BT98" s="323">
        <f>'(5) Middle (M) details'!BS251</f>
        <v>24482391.097598325</v>
      </c>
      <c r="BU98" s="323">
        <f>'(5) Middle (M) details'!BT251</f>
        <v>16439754.922169682</v>
      </c>
      <c r="BV98" s="323">
        <f>'(5) Middle (M) details'!BU251</f>
        <v>23064004.438786145</v>
      </c>
      <c r="BW98" s="323">
        <f>'(5) Middle (M) details'!BV251</f>
        <v>26402448.164088193</v>
      </c>
      <c r="BX98" s="323">
        <f>'(5) Middle (M) details'!BW251</f>
        <v>26401945.104310911</v>
      </c>
      <c r="BY98" s="323">
        <f>'(5) Middle (M) details'!BX251</f>
        <v>20886891.80379349</v>
      </c>
      <c r="BZ98" s="323">
        <f>'(5) Middle (M) details'!BY251</f>
        <v>28679624.814991388</v>
      </c>
      <c r="CA98" s="323">
        <f>'(5) Middle (M) details'!BZ251</f>
        <v>17973524.586788103</v>
      </c>
      <c r="CB98" s="323">
        <f>'(5) Middle (M) details'!CA251</f>
        <v>35140234.457689002</v>
      </c>
      <c r="CC98" s="323">
        <f>'(5) Middle (M) details'!CB251</f>
        <v>30643389.790979791</v>
      </c>
      <c r="CD98" s="323">
        <f>'(5) Middle (M) details'!CC251</f>
        <v>27919178.265246499</v>
      </c>
      <c r="CE98" s="323">
        <f>'(5) Middle (M) details'!CD251</f>
        <v>20649545.537990093</v>
      </c>
      <c r="CF98" s="323">
        <f>'(5) Middle (M) details'!CE251</f>
        <v>24959682.31554566</v>
      </c>
      <c r="CG98" s="323">
        <f>'(5) Middle (M) details'!CF251</f>
        <v>32735144.040794432</v>
      </c>
      <c r="CH98" s="323">
        <f>'(5) Middle (M) details'!CG251</f>
        <v>22279508.069232151</v>
      </c>
      <c r="CI98" s="323">
        <f>'(5) Middle (M) details'!CH251</f>
        <v>35671680.423814289</v>
      </c>
      <c r="CJ98" s="323">
        <f>'(5) Middle (M) details'!CI251</f>
        <v>16819278.508962721</v>
      </c>
      <c r="CK98" s="323">
        <f>'(5) Middle (M) details'!CJ251</f>
        <v>35167864.982523486</v>
      </c>
      <c r="CL98" s="323">
        <f>'(5) Middle (M) details'!CK251</f>
        <v>29558071.513915103</v>
      </c>
      <c r="CM98" s="323">
        <f>'(5) Middle (M) details'!CL251</f>
        <v>28435329.642528974</v>
      </c>
      <c r="CN98" s="323">
        <f>'(5) Middle (M) details'!CM251</f>
        <v>9762364.8531247377</v>
      </c>
      <c r="CO98" s="323">
        <f>'(5) Middle (M) details'!CN251</f>
        <v>18767712.551462591</v>
      </c>
      <c r="CP98" s="323">
        <f>'(5) Middle (M) details'!CO251</f>
        <v>6859844.56009774</v>
      </c>
      <c r="CQ98" s="323">
        <f>'(5) Middle (M) details'!CP251</f>
        <v>18228121.491536286</v>
      </c>
      <c r="CR98" s="323">
        <f>'(5) Middle (M) details'!CQ251</f>
        <v>17741711.583010782</v>
      </c>
      <c r="CS98" s="323">
        <f>'(5) Middle (M) details'!CR251</f>
        <v>17657275.064272098</v>
      </c>
      <c r="CT98" s="323">
        <f>'(5) Middle (M) details'!CS251</f>
        <v>18391191.467618424</v>
      </c>
      <c r="CU98" s="323">
        <f>'(5) Middle (M) details'!CT251</f>
        <v>23847364.055490319</v>
      </c>
      <c r="CV98" s="323">
        <f>'(5) Middle (M) details'!CU251</f>
        <v>16448105.675658766</v>
      </c>
      <c r="CW98" s="323">
        <f>'(5) Middle (M) details'!CV251</f>
        <v>36943833.091633268</v>
      </c>
      <c r="CX98" s="323">
        <f>'(5) Middle (M) details'!CW251</f>
        <v>44615962.786621287</v>
      </c>
      <c r="CY98" s="323">
        <f>'(5) Middle (M) details'!CX251</f>
        <v>41503196.40429955</v>
      </c>
      <c r="CZ98" s="323">
        <f>'(5) Middle (M) details'!CY251</f>
        <v>5797919.6249828329</v>
      </c>
      <c r="DA98" s="323">
        <f>'(5) Middle (M) details'!CZ251</f>
        <v>24676349.494491756</v>
      </c>
      <c r="DB98" s="323">
        <f>'(5) Middle (M) details'!DA251</f>
        <v>20145157.025085557</v>
      </c>
      <c r="DC98" s="323">
        <f>'(5) Middle (M) details'!DB251</f>
        <v>29937752.661112987</v>
      </c>
      <c r="DD98" s="323">
        <f>'(5) Middle (M) details'!DC251</f>
        <v>15940022.563436314</v>
      </c>
      <c r="DE98" s="323">
        <f>'(5) Middle (M) details'!DD251</f>
        <v>30164001.559775375</v>
      </c>
      <c r="DF98" s="324">
        <f>'(5) Middle (M) details'!DE251</f>
        <v>1195854102.3955345</v>
      </c>
      <c r="DG98" s="313"/>
      <c r="DH98" s="337">
        <f>'(5) Middle (M) details'!DG251</f>
        <v>315.91868025597392</v>
      </c>
      <c r="DI98" s="337">
        <f>'(5) Middle (M) details'!DH251</f>
        <v>315.43437693822671</v>
      </c>
      <c r="DJ98" s="337">
        <f>'(5) Middle (M) details'!DI251</f>
        <v>317.57324767807404</v>
      </c>
      <c r="DK98" s="337">
        <f>'(5) Middle (M) details'!DJ251</f>
        <v>637.73280675605986</v>
      </c>
      <c r="DL98" s="337">
        <f>'(5) Middle (M) details'!DK251</f>
        <v>313.75442267282671</v>
      </c>
      <c r="DM98" s="337">
        <f>'(5) Middle (M) details'!DL251</f>
        <v>307.21188348915547</v>
      </c>
      <c r="DN98" s="337">
        <f>'(5) Middle (M) details'!DM251</f>
        <v>281.14167591586033</v>
      </c>
      <c r="DO98" s="337">
        <f>'(5) Middle (M) details'!DN251</f>
        <v>283.99444281304653</v>
      </c>
      <c r="DP98" s="337">
        <f>'(5) Middle (M) details'!DO251</f>
        <v>307.04486717480523</v>
      </c>
      <c r="DQ98" s="337">
        <f>'(5) Middle (M) details'!DP251</f>
        <v>279.8548263214235</v>
      </c>
      <c r="DR98" s="337">
        <f>'(5) Middle (M) details'!DQ251</f>
        <v>289.59398657712802</v>
      </c>
      <c r="DS98" s="337">
        <f>'(5) Middle (M) details'!DR251</f>
        <v>280.52514698062578</v>
      </c>
      <c r="DT98" s="337">
        <f>'(5) Middle (M) details'!DS251</f>
        <v>336.68906076031641</v>
      </c>
      <c r="DU98" s="337">
        <f>'(5) Middle (M) details'!DT251</f>
        <v>339.69561377049098</v>
      </c>
      <c r="DV98" s="337">
        <f>'(5) Middle (M) details'!DU251</f>
        <v>336.717082423367</v>
      </c>
      <c r="DW98" s="337">
        <f>'(5) Middle (M) details'!DV251</f>
        <v>337.95985802787936</v>
      </c>
      <c r="DX98" s="337">
        <f>'(5) Middle (M) details'!DW251</f>
        <v>336.33620342379692</v>
      </c>
      <c r="DY98" s="337">
        <f>'(5) Middle (M) details'!DX251</f>
        <v>336.95804074992481</v>
      </c>
      <c r="DZ98" s="337">
        <f>'(5) Middle (M) details'!DY251</f>
        <v>335.53032049401907</v>
      </c>
      <c r="EA98" s="337">
        <f>'(5) Middle (M) details'!DZ251</f>
        <v>337.46653487186063</v>
      </c>
      <c r="EB98" s="337">
        <f>'(5) Middle (M) details'!EA251</f>
        <v>320.44795855279591</v>
      </c>
      <c r="EC98" s="337">
        <f>'(5) Middle (M) details'!EB251</f>
        <v>320.80484359341091</v>
      </c>
      <c r="ED98" s="337">
        <f>'(5) Middle (M) details'!EC251</f>
        <v>337.75632736274861</v>
      </c>
      <c r="EE98" s="337">
        <f>'(5) Middle (M) details'!ED251</f>
        <v>318.44824984307974</v>
      </c>
      <c r="EF98" s="337">
        <f>'(5) Middle (M) details'!EE251</f>
        <v>336.59720646387376</v>
      </c>
      <c r="EG98" s="337">
        <f>'(5) Middle (M) details'!EF251</f>
        <v>318.22091570904337</v>
      </c>
      <c r="EH98" s="337">
        <f>'(5) Middle (M) details'!EG251</f>
        <v>315.88216827621943</v>
      </c>
      <c r="EI98" s="337">
        <f>'(5) Middle (M) details'!EH251</f>
        <v>318.25803332375415</v>
      </c>
      <c r="EJ98" s="337">
        <f>'(5) Middle (M) details'!EI251</f>
        <v>287.8569785687053</v>
      </c>
      <c r="EK98" s="337">
        <f>'(5) Middle (M) details'!EJ251</f>
        <v>288.63967211622037</v>
      </c>
      <c r="EL98" s="337">
        <f>'(5) Middle (M) details'!EK251</f>
        <v>287.00193128750334</v>
      </c>
      <c r="EM98" s="337">
        <f>'(5) Middle (M) details'!EL251</f>
        <v>291.46554575462324</v>
      </c>
      <c r="EN98" s="337">
        <f>'(5) Middle (M) details'!EM251</f>
        <v>359.36402812540376</v>
      </c>
      <c r="EO98" s="337">
        <f>'(5) Middle (M) details'!EN251</f>
        <v>334.89680238017752</v>
      </c>
      <c r="EP98" s="337">
        <f>'(5) Middle (M) details'!EO251</f>
        <v>339.61339310699185</v>
      </c>
      <c r="EQ98" s="337">
        <f>'(5) Middle (M) details'!EP251</f>
        <v>332.9267416102972</v>
      </c>
      <c r="ER98" s="337">
        <f>'(5) Middle (M) details'!EQ251</f>
        <v>334.88197733983674</v>
      </c>
      <c r="ES98" s="337">
        <f>'(5) Middle (M) details'!ER251</f>
        <v>335.11579903089023</v>
      </c>
      <c r="ET98" s="337">
        <f>'(5) Middle (M) details'!ES251</f>
        <v>335.47785345109855</v>
      </c>
      <c r="EU98" s="337">
        <f>'(5) Middle (M) details'!ET251</f>
        <v>335.15098702302129</v>
      </c>
      <c r="EV98" s="337">
        <f>'(5) Middle (M) details'!EU251</f>
        <v>335.66316816193194</v>
      </c>
      <c r="EW98" s="337">
        <f>'(5) Middle (M) details'!EV251</f>
        <v>332.90324357447651</v>
      </c>
      <c r="EX98" s="337">
        <f>'(5) Middle (M) details'!EW251</f>
        <v>313.61045837578774</v>
      </c>
      <c r="EY98" s="337">
        <f>'(5) Middle (M) details'!EX251</f>
        <v>317.67345301693541</v>
      </c>
      <c r="EZ98" s="337">
        <f>'(5) Middle (M) details'!EY251</f>
        <v>349.16603965934866</v>
      </c>
      <c r="FA98" s="337">
        <f>'(5) Middle (M) details'!EZ251</f>
        <v>319.21598944394418</v>
      </c>
      <c r="FB98" s="337">
        <f>'(5) Middle (M) details'!FA251</f>
        <v>338.4328849339484</v>
      </c>
      <c r="FC98" s="337">
        <f>'(5) Middle (M) details'!FB251</f>
        <v>324.9782118044505</v>
      </c>
      <c r="FD98" s="337">
        <f>'(5) Middle (M) details'!FC251</f>
        <v>320.77026063656803</v>
      </c>
      <c r="FE98" s="337">
        <f>'(5) Middle (M) details'!FD251</f>
        <v>318.19492009629039</v>
      </c>
      <c r="FF98" s="338">
        <f>'(5) Middle (M) details'!FE251</f>
        <v>317.13280141828665</v>
      </c>
    </row>
    <row r="99" spans="1:162">
      <c r="A99" s="81"/>
      <c r="B99" s="1" t="str">
        <f>'(5) Middle (M) details'!A252</f>
        <v>Middle farm operators</v>
      </c>
      <c r="D99" s="37" t="str">
        <f>'(5) Middle (M) details'!C252</f>
        <v>mainly agric</v>
      </c>
      <c r="E99" s="2" t="str">
        <f>'(5) Middle (M) details'!D252</f>
        <v>1, 5, 6</v>
      </c>
      <c r="F99" s="1">
        <f>'(5) Middle (M) details'!E252</f>
        <v>5</v>
      </c>
      <c r="G99" s="81" t="str">
        <f>'(5) Middle (M) details'!F252</f>
        <v>peasants</v>
      </c>
      <c r="H99" s="323">
        <f>'(5) Middle (M) details'!G252</f>
        <v>30479.410365049273</v>
      </c>
      <c r="I99" s="323">
        <f>'(5) Middle (M) details'!H252</f>
        <v>121286.9551676423</v>
      </c>
      <c r="J99" s="323">
        <f>'(5) Middle (M) details'!I252</f>
        <v>120655.75124939793</v>
      </c>
      <c r="K99" s="323">
        <f>'(5) Middle (M) details'!J252</f>
        <v>31589.195510940292</v>
      </c>
      <c r="L99" s="323">
        <f>'(5) Middle (M) details'!K252</f>
        <v>86950.209688508156</v>
      </c>
      <c r="M99" s="323">
        <f>'(5) Middle (M) details'!L252</f>
        <v>116443.88556605202</v>
      </c>
      <c r="N99" s="323">
        <f>'(5) Middle (M) details'!M252</f>
        <v>258883.14040362087</v>
      </c>
      <c r="O99" s="323">
        <f>'(5) Middle (M) details'!N252</f>
        <v>194056.30213411598</v>
      </c>
      <c r="P99" s="323">
        <f>'(5) Middle (M) details'!O252</f>
        <v>58341.944397823914</v>
      </c>
      <c r="Q99" s="323">
        <f>'(5) Middle (M) details'!P252</f>
        <v>287457.14749540546</v>
      </c>
      <c r="R99" s="323">
        <f>'(5) Middle (M) details'!Q252</f>
        <v>228022.87174806866</v>
      </c>
      <c r="S99" s="323">
        <f>'(5) Middle (M) details'!R252</f>
        <v>198644.67433822845</v>
      </c>
      <c r="T99" s="323">
        <f>'(5) Middle (M) details'!S252</f>
        <v>137269.9862050839</v>
      </c>
      <c r="U99" s="323">
        <f>'(5) Middle (M) details'!T252</f>
        <v>91360.015493513536</v>
      </c>
      <c r="V99" s="323">
        <f>'(5) Middle (M) details'!U252</f>
        <v>129306.49149996936</v>
      </c>
      <c r="W99" s="323">
        <f>'(5) Middle (M) details'!V252</f>
        <v>147478.88463953373</v>
      </c>
      <c r="X99" s="323">
        <f>'(5) Middle (M) details'!W252</f>
        <v>148188.01170579172</v>
      </c>
      <c r="Y99" s="323">
        <f>'(5) Middle (M) details'!X252</f>
        <v>117016.94551238808</v>
      </c>
      <c r="Z99" s="323">
        <f>'(5) Middle (M) details'!Y252</f>
        <v>161358.72691663069</v>
      </c>
      <c r="AA99" s="323">
        <f>'(5) Middle (M) details'!Z252</f>
        <v>100543.33873890727</v>
      </c>
      <c r="AB99" s="323">
        <f>'(5) Middle (M) details'!AA252</f>
        <v>207013.13883364585</v>
      </c>
      <c r="AC99" s="323">
        <f>'(5) Middle (M) details'!AB252</f>
        <v>180321.14383990291</v>
      </c>
      <c r="AD99" s="323">
        <f>'(5) Middle (M) details'!AC252</f>
        <v>156045.0162886352</v>
      </c>
      <c r="AE99" s="323">
        <f>'(5) Middle (M) details'!AD252</f>
        <v>122411.54980543969</v>
      </c>
      <c r="AF99" s="323">
        <f>'(5) Middle (M) details'!AE252</f>
        <v>139984.29386465819</v>
      </c>
      <c r="AG99" s="323">
        <f>'(5) Middle (M) details'!AF252</f>
        <v>194194.22022108643</v>
      </c>
      <c r="AH99" s="323">
        <f>'(5) Middle (M) details'!AG252</f>
        <v>133146.95897333001</v>
      </c>
      <c r="AI99" s="323">
        <f>'(5) Middle (M) details'!AH252</f>
        <v>211589.91235133095</v>
      </c>
      <c r="AJ99" s="323">
        <f>'(5) Middle (M) details'!AI252</f>
        <v>110301.48623007949</v>
      </c>
      <c r="AK99" s="323">
        <f>'(5) Middle (M) details'!AJ252</f>
        <v>230006.83698227373</v>
      </c>
      <c r="AL99" s="323">
        <f>'(5) Middle (M) details'!AK252</f>
        <v>194420.49349350142</v>
      </c>
      <c r="AM99" s="323">
        <f>'(5) Middle (M) details'!AL252</f>
        <v>184171.23825452535</v>
      </c>
      <c r="AN99" s="323">
        <f>'(5) Middle (M) details'!AM252</f>
        <v>50795.737129700719</v>
      </c>
      <c r="AO99" s="323">
        <f>'(5) Middle (M) details'!AN252</f>
        <v>105791.58088923838</v>
      </c>
      <c r="AP99" s="323">
        <f>'(5) Middle (M) details'!AO252</f>
        <v>38131.178753388536</v>
      </c>
      <c r="AQ99" s="323">
        <f>'(5) Middle (M) details'!AP252</f>
        <v>103357.97666931174</v>
      </c>
      <c r="AR99" s="323">
        <f>'(5) Middle (M) details'!AQ252</f>
        <v>100012.55087842455</v>
      </c>
      <c r="AS99" s="323">
        <f>'(5) Middle (M) details'!AR252</f>
        <v>99467.120165797984</v>
      </c>
      <c r="AT99" s="323">
        <f>'(5) Middle (M) details'!AS252</f>
        <v>103489.61589475516</v>
      </c>
      <c r="AU99" s="323">
        <f>'(5) Middle (M) details'!AT252</f>
        <v>134323.08069950237</v>
      </c>
      <c r="AV99" s="323">
        <f>'(5) Middle (M) details'!AU252</f>
        <v>92504.521929667186</v>
      </c>
      <c r="AW99" s="323">
        <f>'(5) Middle (M) details'!AV252</f>
        <v>209495.49660405723</v>
      </c>
      <c r="AX99" s="323">
        <f>'(5) Middle (M) details'!AW252</f>
        <v>268565.66973875114</v>
      </c>
      <c r="AY99" s="323">
        <f>'(5) Middle (M) details'!AX252</f>
        <v>246633.11415689182</v>
      </c>
      <c r="AZ99" s="323">
        <f>'(5) Middle (M) details'!AY252</f>
        <v>31346.637259128373</v>
      </c>
      <c r="BA99" s="323">
        <f>'(5) Middle (M) details'!AZ252</f>
        <v>145930.82592877245</v>
      </c>
      <c r="BB99" s="323">
        <f>'(5) Middle (M) details'!BA252</f>
        <v>112369.60795615044</v>
      </c>
      <c r="BC99" s="323">
        <f>'(5) Middle (M) details'!BB252</f>
        <v>173906.46056034265</v>
      </c>
      <c r="BD99" s="323">
        <f>'(5) Middle (M) details'!BC252</f>
        <v>93809.236127647062</v>
      </c>
      <c r="BE99" s="323">
        <f>'(5) Middle (M) details'!BD252</f>
        <v>178956.0879763572</v>
      </c>
      <c r="BF99" s="324">
        <f>'(5) Middle (M) details'!BE252</f>
        <v>7117826.6772329621</v>
      </c>
      <c r="BH99" s="323">
        <f>'(5) Middle (M) details'!BG252</f>
        <v>12219232.049090525</v>
      </c>
      <c r="BI99" s="323">
        <f>'(5) Middle (M) details'!BH252</f>
        <v>48599612.062770791</v>
      </c>
      <c r="BJ99" s="323">
        <f>'(5) Middle (M) details'!BI252</f>
        <v>48454209.846502304</v>
      </c>
      <c r="BK99" s="323">
        <f>'(5) Middle (M) details'!BJ252</f>
        <v>27646648.677421924</v>
      </c>
      <c r="BL99" s="323">
        <f>'(5) Middle (M) details'!BK252</f>
        <v>34780038.751078591</v>
      </c>
      <c r="BM99" s="323">
        <f>'(5) Middle (M) details'!BL252</f>
        <v>46260082.01511883</v>
      </c>
      <c r="BN99" s="323">
        <f>'(5) Middle (M) details'!BM252</f>
        <v>93501900.824473768</v>
      </c>
      <c r="BO99" s="323">
        <f>'(5) Middle (M) details'!BN252</f>
        <v>70318772.27250056</v>
      </c>
      <c r="BP99" s="323">
        <f>'(5) Middle (M) details'!BO252</f>
        <v>21701245.499813825</v>
      </c>
      <c r="BQ99" s="323">
        <f>'(5) Middle (M) details'!BP252</f>
        <v>103667973.15734191</v>
      </c>
      <c r="BR99" s="323">
        <f>'(5) Middle (M) details'!BQ252</f>
        <v>83158966.134590417</v>
      </c>
      <c r="BS99" s="323">
        <f>'(5) Middle (M) details'!BR252</f>
        <v>71694297.562658638</v>
      </c>
      <c r="BT99" s="323">
        <f>'(5) Middle (M) details'!BS252</f>
        <v>59520995.914760217</v>
      </c>
      <c r="BU99" s="323">
        <f>'(5) Middle (M) details'!BT252</f>
        <v>39728630.397929527</v>
      </c>
      <c r="BV99" s="323">
        <f>'(5) Middle (M) details'!BU252</f>
        <v>56069491.909872137</v>
      </c>
      <c r="BW99" s="323">
        <f>'(5) Middle (M) details'!BV252</f>
        <v>64025713.293370038</v>
      </c>
      <c r="BX99" s="323">
        <f>'(5) Middle (M) details'!BW252</f>
        <v>64233324.089208081</v>
      </c>
      <c r="BY99" s="323">
        <f>'(5) Middle (M) details'!BX252</f>
        <v>50752283.586183727</v>
      </c>
      <c r="BZ99" s="323">
        <f>'(5) Middle (M) details'!BY252</f>
        <v>69888101.771710157</v>
      </c>
      <c r="CA99" s="323">
        <f>'(5) Middle (M) details'!BZ252</f>
        <v>43628694.902071148</v>
      </c>
      <c r="CB99" s="323">
        <f>'(5) Middle (M) details'!CA252</f>
        <v>84540360.384851888</v>
      </c>
      <c r="CC99" s="323">
        <f>'(5) Middle (M) details'!CB252</f>
        <v>73666652.665894464</v>
      </c>
      <c r="CD99" s="323">
        <f>'(5) Middle (M) details'!CC252</f>
        <v>67731336.546173021</v>
      </c>
      <c r="CE99" s="323">
        <f>'(5) Middle (M) details'!CD252</f>
        <v>49888638.634872161</v>
      </c>
      <c r="CF99" s="323">
        <f>'(5) Middle (M) details'!CE252</f>
        <v>60692576.936881237</v>
      </c>
      <c r="CG99" s="323">
        <f>'(5) Middle (M) details'!CF252</f>
        <v>79125162.076666176</v>
      </c>
      <c r="CH99" s="323">
        <f>'(5) Middle (M) details'!CG252</f>
        <v>54121486.715394042</v>
      </c>
      <c r="CI99" s="323">
        <f>'(5) Middle (M) details'!CH252</f>
        <v>86216374.127030849</v>
      </c>
      <c r="CJ99" s="323">
        <f>'(5) Middle (M) details'!CI252</f>
        <v>40706255.365945145</v>
      </c>
      <c r="CK99" s="323">
        <f>'(5) Middle (M) details'!CJ252</f>
        <v>84957969.010824829</v>
      </c>
      <c r="CL99" s="323">
        <f>'(5) Middle (M) details'!CK252</f>
        <v>71680725.936704561</v>
      </c>
      <c r="CM99" s="323">
        <f>'(5) Middle (M) details'!CL252</f>
        <v>68244443.016860753</v>
      </c>
      <c r="CN99" s="323">
        <f>'(5) Middle (M) details'!CM252</f>
        <v>22505183.157328468</v>
      </c>
      <c r="CO99" s="323">
        <f>'(5) Middle (M) details'!CN252</f>
        <v>45792794.782970369</v>
      </c>
      <c r="CP99" s="323">
        <f>'(5) Middle (M) details'!CO252</f>
        <v>16580340.55185366</v>
      </c>
      <c r="CQ99" s="323">
        <f>'(5) Middle (M) details'!CP252</f>
        <v>44654551.610398725</v>
      </c>
      <c r="CR99" s="323">
        <f>'(5) Middle (M) details'!CQ252</f>
        <v>43290674.240853645</v>
      </c>
      <c r="CS99" s="323">
        <f>'(5) Middle (M) details'!CR252</f>
        <v>43064273.252379522</v>
      </c>
      <c r="CT99" s="323">
        <f>'(5) Middle (M) details'!CS252</f>
        <v>44821423.111392304</v>
      </c>
      <c r="CU99" s="323">
        <f>'(5) Middle (M) details'!CT252</f>
        <v>58157124.879724525</v>
      </c>
      <c r="CV99" s="323">
        <f>'(5) Middle (M) details'!CU252</f>
        <v>40070913.64957042</v>
      </c>
      <c r="CW99" s="323">
        <f>'(5) Middle (M) details'!CV252</f>
        <v>90507919.94189702</v>
      </c>
      <c r="CX99" s="323">
        <f>'(5) Middle (M) details'!CW252</f>
        <v>108912200.69418913</v>
      </c>
      <c r="CY99" s="323">
        <f>'(5) Middle (M) details'!CX252</f>
        <v>100435330.11519454</v>
      </c>
      <c r="CZ99" s="323">
        <f>'(5) Middle (M) details'!CY252</f>
        <v>13176455.289509337</v>
      </c>
      <c r="DA99" s="323">
        <f>'(5) Middle (M) details'!CZ252</f>
        <v>59520562.346082121</v>
      </c>
      <c r="DB99" s="323">
        <f>'(5) Middle (M) details'!DA252</f>
        <v>46731692.786833011</v>
      </c>
      <c r="DC99" s="323">
        <f>'(5) Middle (M) details'!DB252</f>
        <v>71348446.650885284</v>
      </c>
      <c r="DD99" s="323">
        <f>'(5) Middle (M) details'!DC252</f>
        <v>38322564.589367613</v>
      </c>
      <c r="DE99" s="323">
        <f>'(5) Middle (M) details'!DD252</f>
        <v>72914389.807648554</v>
      </c>
      <c r="DF99" s="324">
        <f>'(5) Middle (M) details'!DE252</f>
        <v>2892229037.5946441</v>
      </c>
      <c r="DG99" s="313"/>
      <c r="DH99" s="337">
        <f>'(5) Middle (M) details'!DG252</f>
        <v>400.90119535587581</v>
      </c>
      <c r="DI99" s="337">
        <f>'(5) Middle (M) details'!DH252</f>
        <v>400.69941565930662</v>
      </c>
      <c r="DJ99" s="337">
        <f>'(5) Middle (M) details'!DI252</f>
        <v>401.59055283114066</v>
      </c>
      <c r="DK99" s="337">
        <f>'(5) Middle (M) details'!DJ252</f>
        <v>875.19318647564342</v>
      </c>
      <c r="DL99" s="337">
        <f>'(5) Middle (M) details'!DK252</f>
        <v>399.99948103259516</v>
      </c>
      <c r="DM99" s="337">
        <f>'(5) Middle (M) details'!DL252</f>
        <v>397.27360342057727</v>
      </c>
      <c r="DN99" s="337">
        <f>'(5) Middle (M) details'!DM252</f>
        <v>361.17416019713119</v>
      </c>
      <c r="DO99" s="337">
        <f>'(5) Middle (M) details'!DN252</f>
        <v>362.36273441870458</v>
      </c>
      <c r="DP99" s="337">
        <f>'(5) Middle (M) details'!DO252</f>
        <v>371.96644239068684</v>
      </c>
      <c r="DQ99" s="337">
        <f>'(5) Middle (M) details'!DP252</f>
        <v>360.6380083452226</v>
      </c>
      <c r="DR99" s="337">
        <f>'(5) Middle (M) details'!DQ252</f>
        <v>364.69572327142998</v>
      </c>
      <c r="DS99" s="337">
        <f>'(5) Middle (M) details'!DR252</f>
        <v>360.91729013880405</v>
      </c>
      <c r="DT99" s="337">
        <f>'(5) Middle (M) details'!DS252</f>
        <v>433.60531723107152</v>
      </c>
      <c r="DU99" s="337">
        <f>'(5) Middle (M) details'!DT252</f>
        <v>434.85796475976099</v>
      </c>
      <c r="DV99" s="337">
        <f>'(5) Middle (M) details'!DU252</f>
        <v>433.61699215143756</v>
      </c>
      <c r="DW99" s="337">
        <f>'(5) Middle (M) details'!DV252</f>
        <v>434.13478105602019</v>
      </c>
      <c r="DX99" s="337">
        <f>'(5) Middle (M) details'!DW252</f>
        <v>433.45830306931373</v>
      </c>
      <c r="DY99" s="337">
        <f>'(5) Middle (M) details'!DX252</f>
        <v>433.71738481082468</v>
      </c>
      <c r="DZ99" s="337">
        <f>'(5) Middle (M) details'!DY252</f>
        <v>433.12254073384753</v>
      </c>
      <c r="EA99" s="337">
        <f>'(5) Middle (M) details'!DZ252</f>
        <v>433.92924334218617</v>
      </c>
      <c r="EB99" s="337">
        <f>'(5) Middle (M) details'!EA252</f>
        <v>408.38161703730248</v>
      </c>
      <c r="EC99" s="337">
        <f>'(5) Middle (M) details'!EB252</f>
        <v>408.53030929805419</v>
      </c>
      <c r="ED99" s="337">
        <f>'(5) Middle (M) details'!EC252</f>
        <v>434.04998222366112</v>
      </c>
      <c r="EE99" s="337">
        <f>'(5) Middle (M) details'!ED252</f>
        <v>407.54846020792087</v>
      </c>
      <c r="EF99" s="337">
        <f>'(5) Middle (M) details'!EE252</f>
        <v>433.56704714002404</v>
      </c>
      <c r="EG99" s="337">
        <f>'(5) Middle (M) details'!EF252</f>
        <v>407.45374391979163</v>
      </c>
      <c r="EH99" s="337">
        <f>'(5) Middle (M) details'!EG252</f>
        <v>406.47933030325419</v>
      </c>
      <c r="EI99" s="337">
        <f>'(5) Middle (M) details'!EH252</f>
        <v>407.46920856923606</v>
      </c>
      <c r="EJ99" s="337">
        <f>'(5) Middle (M) details'!EI252</f>
        <v>369.04539328722524</v>
      </c>
      <c r="EK99" s="337">
        <f>'(5) Middle (M) details'!EJ252</f>
        <v>369.3714940194252</v>
      </c>
      <c r="EL99" s="337">
        <f>'(5) Middle (M) details'!EK252</f>
        <v>368.68914716081883</v>
      </c>
      <c r="EM99" s="337">
        <f>'(5) Middle (M) details'!EL252</f>
        <v>370.5488634579666</v>
      </c>
      <c r="EN99" s="337">
        <f>'(5) Middle (M) details'!EM252</f>
        <v>443.05259513931702</v>
      </c>
      <c r="EO99" s="337">
        <f>'(5) Middle (M) details'!EN252</f>
        <v>432.85859231950121</v>
      </c>
      <c r="EP99" s="337">
        <f>'(5) Middle (M) details'!EO252</f>
        <v>434.82370841683576</v>
      </c>
      <c r="EQ99" s="337">
        <f>'(5) Middle (M) details'!EP252</f>
        <v>432.03778798097557</v>
      </c>
      <c r="ER99" s="337">
        <f>'(5) Middle (M) details'!EQ252</f>
        <v>432.85241562809324</v>
      </c>
      <c r="ES99" s="337">
        <f>'(5) Middle (M) details'!ER252</f>
        <v>432.94983488611427</v>
      </c>
      <c r="ET99" s="337">
        <f>'(5) Middle (M) details'!ES252</f>
        <v>433.10068091250736</v>
      </c>
      <c r="EU99" s="337">
        <f>'(5) Middle (M) details'!ET252</f>
        <v>432.96449557935114</v>
      </c>
      <c r="EV99" s="337">
        <f>'(5) Middle (M) details'!EU252</f>
        <v>433.17789026613252</v>
      </c>
      <c r="EW99" s="337">
        <f>'(5) Middle (M) details'!EV252</f>
        <v>432.02799778056988</v>
      </c>
      <c r="EX99" s="337">
        <f>'(5) Middle (M) details'!EW252</f>
        <v>405.53284714362087</v>
      </c>
      <c r="EY99" s="337">
        <f>'(5) Middle (M) details'!EX252</f>
        <v>407.22564955857536</v>
      </c>
      <c r="EZ99" s="337">
        <f>'(5) Middle (M) details'!EY252</f>
        <v>420.34669239273046</v>
      </c>
      <c r="FA99" s="337">
        <f>'(5) Middle (M) details'!EZ252</f>
        <v>407.86833054130443</v>
      </c>
      <c r="FB99" s="337">
        <f>'(5) Middle (M) details'!FA252</f>
        <v>415.87484050908978</v>
      </c>
      <c r="FC99" s="337">
        <f>'(5) Middle (M) details'!FB252</f>
        <v>410.26909765740737</v>
      </c>
      <c r="FD99" s="337">
        <f>'(5) Middle (M) details'!FC252</f>
        <v>408.51590068617293</v>
      </c>
      <c r="FE99" s="337">
        <f>'(5) Middle (M) details'!FD252</f>
        <v>407.44291313119032</v>
      </c>
      <c r="FF99" s="338">
        <f>'(5) Middle (M) details'!FE252</f>
        <v>406.33597427227477</v>
      </c>
    </row>
    <row r="100" spans="1:162">
      <c r="A100" s="81"/>
      <c r="B100" s="1" t="str">
        <f>'(5) Middle (M) details'!A253</f>
        <v>Upper farm operators</v>
      </c>
      <c r="D100" s="37" t="str">
        <f>'(5) Middle (M) details'!C253</f>
        <v>mainly agric</v>
      </c>
      <c r="E100" s="2" t="str">
        <f>'(5) Middle (M) details'!D253</f>
        <v>1, 5, 6</v>
      </c>
      <c r="F100" s="1">
        <f>'(5) Middle (M) details'!E253</f>
        <v>5</v>
      </c>
      <c r="G100" s="81" t="str">
        <f>'(5) Middle (M) details'!F253</f>
        <v>peasants</v>
      </c>
      <c r="H100" s="323">
        <f>'(5) Middle (M) details'!G253</f>
        <v>0</v>
      </c>
      <c r="I100" s="323">
        <f>'(5) Middle (M) details'!H253</f>
        <v>27514.445349691654</v>
      </c>
      <c r="J100" s="323">
        <f>'(5) Middle (M) details'!I253</f>
        <v>25963.348877643235</v>
      </c>
      <c r="K100" s="323">
        <f>'(5) Middle (M) details'!J253</f>
        <v>11885.401932977638</v>
      </c>
      <c r="L100" s="323">
        <f>'(5) Middle (M) details'!K253</f>
        <v>28034.802490204806</v>
      </c>
      <c r="M100" s="323">
        <f>'(5) Middle (M) details'!L253</f>
        <v>43811.890749508544</v>
      </c>
      <c r="N100" s="323">
        <f>'(5) Middle (M) details'!M253</f>
        <v>97404.512131462281</v>
      </c>
      <c r="O100" s="323">
        <f>'(5) Middle (M) details'!N253</f>
        <v>73013.481704291145</v>
      </c>
      <c r="P100" s="323">
        <f>'(5) Middle (M) details'!O253</f>
        <v>21951.095857424381</v>
      </c>
      <c r="Q100" s="323">
        <f>'(5) Middle (M) details'!P253</f>
        <v>108155.45255993867</v>
      </c>
      <c r="R100" s="323">
        <f>'(5) Middle (M) details'!Q253</f>
        <v>85793.368169157809</v>
      </c>
      <c r="S100" s="323">
        <f>'(5) Middle (M) details'!R253</f>
        <v>74739.85197051373</v>
      </c>
      <c r="T100" s="323">
        <f>'(5) Middle (M) details'!S253</f>
        <v>51647.689439152622</v>
      </c>
      <c r="U100" s="323">
        <f>'(5) Middle (M) details'!T253</f>
        <v>34374.1107419912</v>
      </c>
      <c r="V100" s="323">
        <f>'(5) Middle (M) details'!U253</f>
        <v>48651.432844753253</v>
      </c>
      <c r="W100" s="323">
        <f>'(5) Middle (M) details'!V253</f>
        <v>55488.776849699672</v>
      </c>
      <c r="X100" s="323">
        <f>'(5) Middle (M) details'!W253</f>
        <v>55755.585170320272</v>
      </c>
      <c r="Y100" s="323">
        <f>'(5) Middle (M) details'!X253</f>
        <v>44027.503957877074</v>
      </c>
      <c r="Z100" s="323">
        <f>'(5) Middle (M) details'!Y253</f>
        <v>56731.326604591319</v>
      </c>
      <c r="AA100" s="323">
        <f>'(5) Middle (M) details'!Z253</f>
        <v>31194.932759570744</v>
      </c>
      <c r="AB100" s="323">
        <f>'(5) Middle (M) details'!AA253</f>
        <v>77888.478027022255</v>
      </c>
      <c r="AC100" s="323">
        <f>'(5) Middle (M) details'!AB253</f>
        <v>67845.642691637084</v>
      </c>
      <c r="AD100" s="323">
        <f>'(5) Middle (M) details'!AC253</f>
        <v>58711.774967049983</v>
      </c>
      <c r="AE100" s="323">
        <f>'(5) Middle (M) details'!AD253</f>
        <v>46057.218208437189</v>
      </c>
      <c r="AF100" s="323">
        <f>'(5) Middle (M) details'!AE253</f>
        <v>52668.944871017833</v>
      </c>
      <c r="AG100" s="323">
        <f>'(5) Middle (M) details'!AF253</f>
        <v>73065.373240968722</v>
      </c>
      <c r="AH100" s="323">
        <f>'(5) Middle (M) details'!AG253</f>
        <v>50096.404734449206</v>
      </c>
      <c r="AI100" s="323">
        <f>'(5) Middle (M) details'!AH253</f>
        <v>79610.484299548436</v>
      </c>
      <c r="AJ100" s="323">
        <f>'(5) Middle (M) details'!AI253</f>
        <v>41500.819392354017</v>
      </c>
      <c r="AK100" s="323">
        <f>'(5) Middle (M) details'!AJ253</f>
        <v>86539.833023617772</v>
      </c>
      <c r="AL100" s="323">
        <f>'(5) Middle (M) details'!AK253</f>
        <v>73150.50832420979</v>
      </c>
      <c r="AM100" s="323">
        <f>'(5) Middle (M) details'!AL253</f>
        <v>54242.127623071516</v>
      </c>
      <c r="AN100" s="323">
        <f>'(5) Middle (M) details'!AM253</f>
        <v>0</v>
      </c>
      <c r="AO100" s="323">
        <f>'(5) Middle (M) details'!AN253</f>
        <v>34838.34654121811</v>
      </c>
      <c r="AP100" s="323">
        <f>'(5) Middle (M) details'!AO253</f>
        <v>9061.1292009468343</v>
      </c>
      <c r="AQ100" s="323">
        <f>'(5) Middle (M) details'!AP253</f>
        <v>38888.331146915276</v>
      </c>
      <c r="AR100" s="323">
        <f>'(5) Middle (M) details'!AQ253</f>
        <v>37629.61817501091</v>
      </c>
      <c r="AS100" s="323">
        <f>'(5) Middle (M) details'!AR253</f>
        <v>37424.400437069082</v>
      </c>
      <c r="AT100" s="323">
        <f>'(5) Middle (M) details'!AS253</f>
        <v>38937.86026847834</v>
      </c>
      <c r="AU100" s="323">
        <f>'(5) Middle (M) details'!AT253</f>
        <v>50538.919309814853</v>
      </c>
      <c r="AV100" s="323">
        <f>'(5) Middle (M) details'!AU253</f>
        <v>34804.730097392479</v>
      </c>
      <c r="AW100" s="323">
        <f>'(5) Middle (M) details'!AV253</f>
        <v>78822.462554503218</v>
      </c>
      <c r="AX100" s="323">
        <f>'(5) Middle (M) details'!AW253</f>
        <v>101047.55371623496</v>
      </c>
      <c r="AY100" s="323">
        <f>'(5) Middle (M) details'!AX253</f>
        <v>92795.452505949637</v>
      </c>
      <c r="AZ100" s="323">
        <f>'(5) Middle (M) details'!AY253</f>
        <v>11794.139643187873</v>
      </c>
      <c r="BA100" s="323">
        <f>'(5) Middle (M) details'!AZ253</f>
        <v>54906.321370994214</v>
      </c>
      <c r="BB100" s="323">
        <f>'(5) Middle (M) details'!BA253</f>
        <v>42278.948039288502</v>
      </c>
      <c r="BC100" s="323">
        <f>'(5) Middle (M) details'!BB253</f>
        <v>65432.124784100619</v>
      </c>
      <c r="BD100" s="323">
        <f>'(5) Middle (M) details'!BC253</f>
        <v>35295.627456436734</v>
      </c>
      <c r="BE100" s="323">
        <f>'(5) Middle (M) details'!BD253</f>
        <v>67332.041843727246</v>
      </c>
      <c r="BF100" s="324">
        <f>'(5) Middle (M) details'!BE253</f>
        <v>2569344.6266554226</v>
      </c>
      <c r="BH100" s="323">
        <f>'(5) Middle (M) details'!BG253</f>
        <v>0</v>
      </c>
      <c r="BI100" s="323">
        <f>'(5) Middle (M) details'!BH253</f>
        <v>15093298.747662881</v>
      </c>
      <c r="BJ100" s="323">
        <f>'(5) Middle (M) details'!BI253</f>
        <v>14164352.361993376</v>
      </c>
      <c r="BK100" s="323">
        <f>'(5) Middle (M) details'!BJ253</f>
        <v>11472803.517537549</v>
      </c>
      <c r="BL100" s="323">
        <f>'(5) Middle (M) details'!BK253</f>
        <v>15444964.021330796</v>
      </c>
      <c r="BM100" s="323">
        <f>'(5) Middle (M) details'!BL253</f>
        <v>24539911.971392073</v>
      </c>
      <c r="BN100" s="323">
        <f>'(5) Middle (M) details'!BM253</f>
        <v>49071941.854431756</v>
      </c>
      <c r="BO100" s="323">
        <f>'(5) Middle (M) details'!BN253</f>
        <v>36490997.397360593</v>
      </c>
      <c r="BP100" s="323">
        <f>'(5) Middle (M) details'!BO253</f>
        <v>10259403.978159897</v>
      </c>
      <c r="BQ100" s="323">
        <f>'(5) Middle (M) details'!BP253</f>
        <v>54683902.615483478</v>
      </c>
      <c r="BR100" s="323">
        <f>'(5) Middle (M) details'!BQ253</f>
        <v>42202737.37724977</v>
      </c>
      <c r="BS100" s="323">
        <f>'(5) Middle (M) details'!BR253</f>
        <v>37718378.55686973</v>
      </c>
      <c r="BT100" s="323">
        <f>'(5) Middle (M) details'!BS253</f>
        <v>31364628.615641396</v>
      </c>
      <c r="BU100" s="323">
        <f>'(5) Middle (M) details'!BT253</f>
        <v>20729416.431032967</v>
      </c>
      <c r="BV100" s="323">
        <f>'(5) Middle (M) details'!BU253</f>
        <v>29543143.9725249</v>
      </c>
      <c r="BW100" s="323">
        <f>'(5) Middle (M) details'!BV253</f>
        <v>33598101.582488976</v>
      </c>
      <c r="BX100" s="323">
        <f>'(5) Middle (M) details'!BW253</f>
        <v>33886934.423643023</v>
      </c>
      <c r="BY100" s="323">
        <f>'(5) Middle (M) details'!BX253</f>
        <v>26720388.880204372</v>
      </c>
      <c r="BZ100" s="323">
        <f>'(5) Middle (M) details'!BY253</f>
        <v>34544247.778761208</v>
      </c>
      <c r="CA100" s="323">
        <f>'(5) Middle (M) details'!BZ253</f>
        <v>18909970.637197629</v>
      </c>
      <c r="CB100" s="323">
        <f>'(5) Middle (M) details'!CA253</f>
        <v>43782419.186952099</v>
      </c>
      <c r="CC100" s="323">
        <f>'(5) Middle (M) details'!CB253</f>
        <v>38103129.481146373</v>
      </c>
      <c r="CD100" s="323">
        <f>'(5) Middle (M) details'!CC253</f>
        <v>35566407.653049976</v>
      </c>
      <c r="CE100" s="323">
        <f>'(5) Middle (M) details'!CD253</f>
        <v>26019028.467298228</v>
      </c>
      <c r="CF100" s="323">
        <f>'(5) Middle (M) details'!CE253</f>
        <v>31991619.048654538</v>
      </c>
      <c r="CG100" s="323">
        <f>'(5) Middle (M) details'!CF253</f>
        <v>41300055.046748661</v>
      </c>
      <c r="CH100" s="323">
        <f>'(5) Middle (M) details'!CG253</f>
        <v>28481622.809120174</v>
      </c>
      <c r="CI100" s="323">
        <f>'(5) Middle (M) details'!CH253</f>
        <v>44995511.227264397</v>
      </c>
      <c r="CJ100" s="323">
        <f>'(5) Middle (M) details'!CI253</f>
        <v>21291778.506869715</v>
      </c>
      <c r="CK100" s="323">
        <f>'(5) Middle (M) details'!CJ253</f>
        <v>44303574.839790933</v>
      </c>
      <c r="CL100" s="323">
        <f>'(5) Middle (M) details'!CK253</f>
        <v>37617427.292696379</v>
      </c>
      <c r="CM100" s="323">
        <f>'(5) Middle (M) details'!CL253</f>
        <v>27553434.795061596</v>
      </c>
      <c r="CN100" s="323">
        <f>'(5) Middle (M) details'!CM253</f>
        <v>0</v>
      </c>
      <c r="CO100" s="323">
        <f>'(5) Middle (M) details'!CN253</f>
        <v>21244434.103588343</v>
      </c>
      <c r="CP100" s="323">
        <f>'(5) Middle (M) details'!CO253</f>
        <v>5465390.1706112307</v>
      </c>
      <c r="CQ100" s="323">
        <f>'(5) Middle (M) details'!CP253</f>
        <v>23821832.918946933</v>
      </c>
      <c r="CR100" s="323">
        <f>'(5) Middle (M) details'!CQ253</f>
        <v>22947336.729731187</v>
      </c>
      <c r="CS100" s="323">
        <f>'(5) Middle (M) details'!CR253</f>
        <v>22809887.219849035</v>
      </c>
      <c r="CT100" s="323">
        <f>'(5) Middle (M) details'!CS253</f>
        <v>23712508.208618548</v>
      </c>
      <c r="CU100" s="323">
        <f>'(5) Middle (M) details'!CT253</f>
        <v>30800586.276466962</v>
      </c>
      <c r="CV100" s="323">
        <f>'(5) Middle (M) details'!CU253</f>
        <v>21186432.332827676</v>
      </c>
      <c r="CW100" s="323">
        <f>'(5) Middle (M) details'!CV253</f>
        <v>48286896.07144931</v>
      </c>
      <c r="CX100" s="323">
        <f>'(5) Middle (M) details'!CW253</f>
        <v>57771947.030646905</v>
      </c>
      <c r="CY100" s="323">
        <f>'(5) Middle (M) details'!CX253</f>
        <v>52523870.285392456</v>
      </c>
      <c r="CZ100" s="323">
        <f>'(5) Middle (M) details'!CY253</f>
        <v>6153464.3113888046</v>
      </c>
      <c r="DA100" s="323">
        <f>'(5) Middle (M) details'!CZ253</f>
        <v>30958869.569995679</v>
      </c>
      <c r="DB100" s="323">
        <f>'(5) Middle (M) details'!DA253</f>
        <v>22696605.903282568</v>
      </c>
      <c r="DC100" s="323">
        <f>'(5) Middle (M) details'!DB253</f>
        <v>36363721.953846097</v>
      </c>
      <c r="DD100" s="323">
        <f>'(5) Middle (M) details'!DC253</f>
        <v>19824269.423058938</v>
      </c>
      <c r="DE100" s="323">
        <f>'(5) Middle (M) details'!DD253</f>
        <v>38061761.997962289</v>
      </c>
      <c r="DF100" s="324">
        <f>'(5) Middle (M) details'!DE253</f>
        <v>1446075347.5832822</v>
      </c>
      <c r="DG100" s="313"/>
      <c r="DH100" s="337">
        <f>'(5) Middle (M) details'!DG253</f>
        <v>547.87814665210635</v>
      </c>
      <c r="DI100" s="337">
        <f>'(5) Middle (M) details'!DH253</f>
        <v>548.5590770897378</v>
      </c>
      <c r="DJ100" s="337">
        <f>'(5) Middle (M) details'!DI253</f>
        <v>545.55182494929034</v>
      </c>
      <c r="DK100" s="337">
        <f>'(5) Middle (M) details'!DJ253</f>
        <v>965.28527871697133</v>
      </c>
      <c r="DL100" s="337">
        <f>'(5) Middle (M) details'!DK253</f>
        <v>550.92109269281195</v>
      </c>
      <c r="DM100" s="337">
        <f>'(5) Middle (M) details'!DL253</f>
        <v>560.11990241866806</v>
      </c>
      <c r="DN100" s="337">
        <f>'(5) Middle (M) details'!DM253</f>
        <v>503.7953661551291</v>
      </c>
      <c r="DO100" s="337">
        <f>'(5) Middle (M) details'!DN253</f>
        <v>499.78437605744176</v>
      </c>
      <c r="DP100" s="337">
        <f>'(5) Middle (M) details'!DO253</f>
        <v>467.37548069564474</v>
      </c>
      <c r="DQ100" s="337">
        <f>'(5) Middle (M) details'!DP253</f>
        <v>505.60467661284304</v>
      </c>
      <c r="DR100" s="337">
        <f>'(5) Middle (M) details'!DQ253</f>
        <v>491.91141783872047</v>
      </c>
      <c r="DS100" s="337">
        <f>'(5) Middle (M) details'!DR253</f>
        <v>504.66220580354292</v>
      </c>
      <c r="DT100" s="337">
        <f>'(5) Middle (M) details'!DS253</f>
        <v>607.28038284447973</v>
      </c>
      <c r="DU100" s="337">
        <f>'(5) Middle (M) details'!DT253</f>
        <v>603.05316948054281</v>
      </c>
      <c r="DV100" s="337">
        <f>'(5) Middle (M) details'!DU253</f>
        <v>607.24098438779981</v>
      </c>
      <c r="DW100" s="337">
        <f>'(5) Middle (M) details'!DV253</f>
        <v>605.49364195745147</v>
      </c>
      <c r="DX100" s="337">
        <f>'(5) Middle (M) details'!DW253</f>
        <v>607.77650023986587</v>
      </c>
      <c r="DY100" s="337">
        <f>'(5) Middle (M) details'!DX253</f>
        <v>606.9021969941532</v>
      </c>
      <c r="DZ100" s="337">
        <f>'(5) Middle (M) details'!DY253</f>
        <v>608.90957159400375</v>
      </c>
      <c r="EA100" s="337">
        <f>'(5) Middle (M) details'!DZ253</f>
        <v>606.18725428718756</v>
      </c>
      <c r="EB100" s="337">
        <f>'(5) Middle (M) details'!EA253</f>
        <v>562.11676355728036</v>
      </c>
      <c r="EC100" s="337">
        <f>'(5) Middle (M) details'!EB253</f>
        <v>561.61498321016143</v>
      </c>
      <c r="ED100" s="337">
        <f>'(5) Middle (M) details'!EC253</f>
        <v>605.77980606122753</v>
      </c>
      <c r="EE100" s="337">
        <f>'(5) Middle (M) details'!ED253</f>
        <v>564.92835389115669</v>
      </c>
      <c r="EF100" s="337">
        <f>'(5) Middle (M) details'!EE253</f>
        <v>607.40952998013415</v>
      </c>
      <c r="EG100" s="337">
        <f>'(5) Middle (M) details'!EF253</f>
        <v>565.24798567088101</v>
      </c>
      <c r="EH100" s="337">
        <f>'(5) Middle (M) details'!EG253</f>
        <v>568.53626443046028</v>
      </c>
      <c r="EI100" s="337">
        <f>'(5) Middle (M) details'!EH253</f>
        <v>565.19579830667624</v>
      </c>
      <c r="EJ100" s="337">
        <f>'(5) Middle (M) details'!EI253</f>
        <v>513.04477402179793</v>
      </c>
      <c r="EK100" s="337">
        <f>'(5) Middle (M) details'!EJ253</f>
        <v>511.94430693782306</v>
      </c>
      <c r="EL100" s="337">
        <f>'(5) Middle (M) details'!EK253</f>
        <v>514.24697045128482</v>
      </c>
      <c r="EM100" s="337">
        <f>'(5) Middle (M) details'!EL253</f>
        <v>507.97112876047902</v>
      </c>
      <c r="EN100" s="337">
        <f>'(5) Middle (M) details'!EM253</f>
        <v>575.39937999897688</v>
      </c>
      <c r="EO100" s="337">
        <f>'(5) Middle (M) details'!EN253</f>
        <v>609.8002980265876</v>
      </c>
      <c r="EP100" s="337">
        <f>'(5) Middle (M) details'!EO253</f>
        <v>603.16877172881823</v>
      </c>
      <c r="EQ100" s="337">
        <f>'(5) Middle (M) details'!EP253</f>
        <v>612.57020335871482</v>
      </c>
      <c r="ER100" s="337">
        <f>'(5) Middle (M) details'!EQ253</f>
        <v>609.82114203247647</v>
      </c>
      <c r="ES100" s="337">
        <f>'(5) Middle (M) details'!ER253</f>
        <v>609.49238874794935</v>
      </c>
      <c r="ET100" s="337">
        <f>'(5) Middle (M) details'!ES253</f>
        <v>608.98334025341171</v>
      </c>
      <c r="EU100" s="337">
        <f>'(5) Middle (M) details'!ET253</f>
        <v>609.44291443298368</v>
      </c>
      <c r="EV100" s="337">
        <f>'(5) Middle (M) details'!EU253</f>
        <v>608.72278778035786</v>
      </c>
      <c r="EW100" s="337">
        <f>'(5) Middle (M) details'!EV253</f>
        <v>612.60324159576294</v>
      </c>
      <c r="EX100" s="337">
        <f>'(5) Middle (M) details'!EW253</f>
        <v>571.73028842325039</v>
      </c>
      <c r="EY100" s="337">
        <f>'(5) Middle (M) details'!EX253</f>
        <v>566.01771818532654</v>
      </c>
      <c r="EZ100" s="337">
        <f>'(5) Middle (M) details'!EY253</f>
        <v>521.73914312969475</v>
      </c>
      <c r="FA100" s="337">
        <f>'(5) Middle (M) details'!EZ253</f>
        <v>563.84891205533506</v>
      </c>
      <c r="FB100" s="337">
        <f>'(5) Middle (M) details'!FA253</f>
        <v>536.82995807254531</v>
      </c>
      <c r="FC100" s="337">
        <f>'(5) Middle (M) details'!FB253</f>
        <v>555.74722773915073</v>
      </c>
      <c r="FD100" s="337">
        <f>'(5) Middle (M) details'!FC253</f>
        <v>561.66360684554593</v>
      </c>
      <c r="FE100" s="337">
        <f>'(5) Middle (M) details'!FD253</f>
        <v>565.28453550095594</v>
      </c>
      <c r="FF100" s="338">
        <f>'(5) Middle (M) details'!FE253</f>
        <v>562.81875641792476</v>
      </c>
    </row>
    <row r="101" spans="1:162">
      <c r="A101" s="81"/>
      <c r="B101" s="1" t="str">
        <f>'(5) Middle (M) details'!A254</f>
        <v>Top farmers not private owners</v>
      </c>
      <c r="D101" s="37" t="str">
        <f>'(5) Middle (M) details'!C254</f>
        <v>mainly agric</v>
      </c>
      <c r="E101" s="2" t="str">
        <f>'(5) Middle (M) details'!D254</f>
        <v>1, 5, 6</v>
      </c>
      <c r="F101" s="1">
        <f>'(5) Middle (M) details'!E254</f>
        <v>5</v>
      </c>
      <c r="G101" s="81" t="str">
        <f>'(5) Middle (M) details'!F254</f>
        <v>peasants</v>
      </c>
      <c r="H101" s="323">
        <f>'(5) Middle (M) details'!G254</f>
        <v>0</v>
      </c>
      <c r="I101" s="323">
        <f>'(5) Middle (M) details'!H254</f>
        <v>0</v>
      </c>
      <c r="J101" s="323">
        <f>'(5) Middle (M) details'!I254</f>
        <v>0</v>
      </c>
      <c r="K101" s="323">
        <f>'(5) Middle (M) details'!J254</f>
        <v>4838.1387144852515</v>
      </c>
      <c r="L101" s="323">
        <f>'(5) Middle (M) details'!K254</f>
        <v>0</v>
      </c>
      <c r="M101" s="323">
        <f>'(5) Middle (M) details'!L254</f>
        <v>14184.734036335511</v>
      </c>
      <c r="N101" s="323">
        <f>'(5) Middle (M) details'!M254</f>
        <v>40297.566518024789</v>
      </c>
      <c r="O101" s="323">
        <f>'(5) Middle (M) details'!N254</f>
        <v>30473.099162396102</v>
      </c>
      <c r="P101" s="323">
        <f>'(5) Middle (M) details'!O254</f>
        <v>8928.7543590533969</v>
      </c>
      <c r="Q101" s="323">
        <f>'(5) Middle (M) details'!P254</f>
        <v>47281.011290664545</v>
      </c>
      <c r="R101" s="323">
        <f>'(5) Middle (M) details'!Q254</f>
        <v>34740.22965173312</v>
      </c>
      <c r="S101" s="323">
        <f>'(5) Middle (M) details'!R254</f>
        <v>29535.509947593149</v>
      </c>
      <c r="T101" s="323">
        <f>'(5) Middle (M) details'!S254</f>
        <v>16806.152281203518</v>
      </c>
      <c r="U101" s="323">
        <f>'(5) Middle (M) details'!T254</f>
        <v>8159.6943522959155</v>
      </c>
      <c r="V101" s="323">
        <f>'(5) Middle (M) details'!U254</f>
        <v>7442.3972586704185</v>
      </c>
      <c r="W101" s="323">
        <f>'(5) Middle (M) details'!V254</f>
        <v>20864.028207829331</v>
      </c>
      <c r="X101" s="323">
        <f>'(5) Middle (M) details'!W254</f>
        <v>8978.5487238795395</v>
      </c>
      <c r="Y101" s="323">
        <f>'(5) Middle (M) details'!X254</f>
        <v>8362.70474585376</v>
      </c>
      <c r="Z101" s="323">
        <f>'(5) Middle (M) details'!Y254</f>
        <v>0</v>
      </c>
      <c r="AA101" s="323">
        <f>'(5) Middle (M) details'!Z254</f>
        <v>0</v>
      </c>
      <c r="AB101" s="323">
        <f>'(5) Middle (M) details'!AA254</f>
        <v>30342.378835899668</v>
      </c>
      <c r="AC101" s="323">
        <f>'(5) Middle (M) details'!AB254</f>
        <v>6910.8316673687295</v>
      </c>
      <c r="AD101" s="323">
        <f>'(5) Middle (M) details'!AC254</f>
        <v>14301.655605876153</v>
      </c>
      <c r="AE101" s="323">
        <f>'(5) Middle (M) details'!AD254</f>
        <v>16279.728836277398</v>
      </c>
      <c r="AF101" s="323">
        <f>'(5) Middle (M) details'!AE254</f>
        <v>8839.9825754488993</v>
      </c>
      <c r="AG101" s="323">
        <f>'(5) Middle (M) details'!AF254</f>
        <v>29491.955721572376</v>
      </c>
      <c r="AH101" s="323">
        <f>'(5) Middle (M) details'!AG254</f>
        <v>17025.861075691289</v>
      </c>
      <c r="AI101" s="323">
        <f>'(5) Middle (M) details'!AH254</f>
        <v>27610.867421706353</v>
      </c>
      <c r="AJ101" s="323">
        <f>'(5) Middle (M) details'!AI254</f>
        <v>11548.781155818451</v>
      </c>
      <c r="AK101" s="323">
        <f>'(5) Middle (M) details'!AJ254</f>
        <v>2132.0235015854414</v>
      </c>
      <c r="AL101" s="323">
        <f>'(5) Middle (M) details'!AK254</f>
        <v>21463.45499780633</v>
      </c>
      <c r="AM101" s="323">
        <f>'(5) Middle (M) details'!AL254</f>
        <v>0</v>
      </c>
      <c r="AN101" s="323">
        <f>'(5) Middle (M) details'!AM254</f>
        <v>0</v>
      </c>
      <c r="AO101" s="323">
        <f>'(5) Middle (M) details'!AN254</f>
        <v>0</v>
      </c>
      <c r="AP101" s="323">
        <f>'(5) Middle (M) details'!AO254</f>
        <v>0</v>
      </c>
      <c r="AQ101" s="323">
        <f>'(5) Middle (M) details'!AP254</f>
        <v>12294.063794137473</v>
      </c>
      <c r="AR101" s="323">
        <f>'(5) Middle (M) details'!AQ254</f>
        <v>11883.641062218092</v>
      </c>
      <c r="AS101" s="323">
        <f>'(5) Middle (M) details'!AR254</f>
        <v>8622.2492243268207</v>
      </c>
      <c r="AT101" s="323">
        <f>'(5) Middle (M) details'!AS254</f>
        <v>11533.879785153295</v>
      </c>
      <c r="AU101" s="323">
        <f>'(5) Middle (M) details'!AT254</f>
        <v>18846.774566903809</v>
      </c>
      <c r="AV101" s="323">
        <f>'(5) Middle (M) details'!AU254</f>
        <v>8990.3683802657142</v>
      </c>
      <c r="AW101" s="323">
        <f>'(5) Middle (M) details'!AV254</f>
        <v>25497.769093134397</v>
      </c>
      <c r="AX101" s="323">
        <f>'(5) Middle (M) details'!AW254</f>
        <v>37726.209604263699</v>
      </c>
      <c r="AY101" s="323">
        <f>'(5) Middle (M) details'!AX254</f>
        <v>37086.423438391714</v>
      </c>
      <c r="AZ101" s="323">
        <f>'(5) Middle (M) details'!AY254</f>
        <v>5131.9406000971012</v>
      </c>
      <c r="BA101" s="323">
        <f>'(5) Middle (M) details'!AZ254</f>
        <v>22213.475232740246</v>
      </c>
      <c r="BB101" s="323">
        <f>'(5) Middle (M) details'!BA254</f>
        <v>14867.521891671393</v>
      </c>
      <c r="BC101" s="323">
        <f>'(5) Middle (M) details'!BB254</f>
        <v>24326.754364043394</v>
      </c>
      <c r="BD101" s="323">
        <f>'(5) Middle (M) details'!BC254</f>
        <v>5241.5929373873878</v>
      </c>
      <c r="BE101" s="323">
        <f>'(5) Middle (M) details'!BD254</f>
        <v>26675.606950876401</v>
      </c>
      <c r="BF101" s="324">
        <f>'(5) Middle (M) details'!BE254</f>
        <v>737778.3615706804</v>
      </c>
      <c r="BH101" s="323">
        <f>'(5) Middle (M) details'!BG254</f>
        <v>0</v>
      </c>
      <c r="BI101" s="323">
        <f>'(5) Middle (M) details'!BH254</f>
        <v>0</v>
      </c>
      <c r="BJ101" s="323">
        <f>'(5) Middle (M) details'!BI254</f>
        <v>0</v>
      </c>
      <c r="BK101" s="323">
        <f>'(5) Middle (M) details'!BJ254</f>
        <v>5346350.3408296676</v>
      </c>
      <c r="BL101" s="323">
        <f>'(5) Middle (M) details'!BK254</f>
        <v>0</v>
      </c>
      <c r="BM101" s="323">
        <f>'(5) Middle (M) details'!BL254</f>
        <v>14355219.908978626</v>
      </c>
      <c r="BN101" s="323">
        <f>'(5) Middle (M) details'!BM254</f>
        <v>35910000.23662708</v>
      </c>
      <c r="BO101" s="323">
        <f>'(5) Middle (M) details'!BN254</f>
        <v>26323535.412401918</v>
      </c>
      <c r="BP101" s="323">
        <f>'(5) Middle (M) details'!BO254</f>
        <v>5743931.216990741</v>
      </c>
      <c r="BQ101" s="323">
        <f>'(5) Middle (M) details'!BP254</f>
        <v>42715178.452375591</v>
      </c>
      <c r="BR101" s="323">
        <f>'(5) Middle (M) details'!BQ254</f>
        <v>28148557.792598046</v>
      </c>
      <c r="BS101" s="323">
        <f>'(5) Middle (M) details'!BR254</f>
        <v>26493916.389183402</v>
      </c>
      <c r="BT101" s="323">
        <f>'(5) Middle (M) details'!BS254</f>
        <v>18199434.550239116</v>
      </c>
      <c r="BU101" s="323">
        <f>'(5) Middle (M) details'!BT254</f>
        <v>8601457.4604857657</v>
      </c>
      <c r="BV101" s="323">
        <f>'(5) Middle (M) details'!BU254</f>
        <v>8057399.9625664847</v>
      </c>
      <c r="BW101" s="323">
        <f>'(5) Middle (M) details'!BV254</f>
        <v>22340064.230009083</v>
      </c>
      <c r="BX101" s="323">
        <f>'(5) Middle (M) details'!BW254</f>
        <v>9753207.7238466553</v>
      </c>
      <c r="BY101" s="323">
        <f>'(5) Middle (M) details'!BX254</f>
        <v>9034479.1394947115</v>
      </c>
      <c r="BZ101" s="323">
        <f>'(5) Middle (M) details'!BY254</f>
        <v>0</v>
      </c>
      <c r="CA101" s="323">
        <f>'(5) Middle (M) details'!BZ254</f>
        <v>0</v>
      </c>
      <c r="CB101" s="323">
        <f>'(5) Middle (M) details'!CA254</f>
        <v>29355081.328989606</v>
      </c>
      <c r="CC101" s="323">
        <f>'(5) Middle (M) details'!CB254</f>
        <v>6662367.5306812543</v>
      </c>
      <c r="CD101" s="323">
        <f>'(5) Middle (M) details'!CC254</f>
        <v>15341280.951560386</v>
      </c>
      <c r="CE101" s="323">
        <f>'(5) Middle (M) details'!CD254</f>
        <v>16061458.081204128</v>
      </c>
      <c r="CF101" s="323">
        <f>'(5) Middle (M) details'!CE254</f>
        <v>9580612.8566918131</v>
      </c>
      <c r="CG101" s="323">
        <f>'(5) Middle (M) details'!CF254</f>
        <v>29160683.46772809</v>
      </c>
      <c r="CH101" s="323">
        <f>'(5) Middle (M) details'!CG254</f>
        <v>17215562.761831388</v>
      </c>
      <c r="CI101" s="323">
        <f>'(5) Middle (M) details'!CH254</f>
        <v>27290920.087358411</v>
      </c>
      <c r="CJ101" s="323">
        <f>'(5) Middle (M) details'!CI254</f>
        <v>10409117.984936951</v>
      </c>
      <c r="CK101" s="323">
        <f>'(5) Middle (M) details'!CJ254</f>
        <v>1905665.4696356058</v>
      </c>
      <c r="CL101" s="323">
        <f>'(5) Middle (M) details'!CK254</f>
        <v>19520961.176483329</v>
      </c>
      <c r="CM101" s="323">
        <f>'(5) Middle (M) details'!CL254</f>
        <v>0</v>
      </c>
      <c r="CN101" s="323">
        <f>'(5) Middle (M) details'!CM254</f>
        <v>0</v>
      </c>
      <c r="CO101" s="323">
        <f>'(5) Middle (M) details'!CN254</f>
        <v>0</v>
      </c>
      <c r="CP101" s="323">
        <f>'(5) Middle (M) details'!CO254</f>
        <v>0</v>
      </c>
      <c r="CQ101" s="323">
        <f>'(5) Middle (M) details'!CP254</f>
        <v>13755789.942040039</v>
      </c>
      <c r="CR101" s="323">
        <f>'(5) Middle (M) details'!CQ254</f>
        <v>13074278.82859887</v>
      </c>
      <c r="CS101" s="323">
        <f>'(5) Middle (M) details'!CR254</f>
        <v>9466836.2499113344</v>
      </c>
      <c r="CT101" s="323">
        <f>'(5) Middle (M) details'!CS254</f>
        <v>12623723.343486434</v>
      </c>
      <c r="CU101" s="323">
        <f>'(5) Middle (M) details'!CT254</f>
        <v>20686553.982362904</v>
      </c>
      <c r="CV101" s="323">
        <f>'(5) Middle (M) details'!CU254</f>
        <v>9823935.0061594173</v>
      </c>
      <c r="CW101" s="323">
        <f>'(5) Middle (M) details'!CV254</f>
        <v>28535106.944175746</v>
      </c>
      <c r="CX101" s="323">
        <f>'(5) Middle (M) details'!CW254</f>
        <v>38966467.594726406</v>
      </c>
      <c r="CY101" s="323">
        <f>'(5) Middle (M) details'!CX254</f>
        <v>36864086.604620092</v>
      </c>
      <c r="CZ101" s="323">
        <f>'(5) Middle (M) details'!CY254</f>
        <v>3554987.2051207027</v>
      </c>
      <c r="DA101" s="323">
        <f>'(5) Middle (M) details'!CZ254</f>
        <v>21752491.878993951</v>
      </c>
      <c r="DB101" s="323">
        <f>'(5) Middle (M) details'!DA254</f>
        <v>11825643.631867284</v>
      </c>
      <c r="DC101" s="323">
        <f>'(5) Middle (M) details'!DB254</f>
        <v>22480861.504288465</v>
      </c>
      <c r="DD101" s="323">
        <f>'(5) Middle (M) details'!DC254</f>
        <v>5054876.893683237</v>
      </c>
      <c r="DE101" s="323">
        <f>'(5) Middle (M) details'!DD254</f>
        <v>26382603.870375037</v>
      </c>
      <c r="DF101" s="324">
        <f>'(5) Middle (M) details'!DE254</f>
        <v>718374687.99413776</v>
      </c>
      <c r="DG101" s="313"/>
      <c r="DH101" s="337">
        <f>'(5) Middle (M) details'!DG254</f>
        <v>928.72176116691435</v>
      </c>
      <c r="DI101" s="337">
        <f>'(5) Middle (M) details'!DH254</f>
        <v>933.35505111128134</v>
      </c>
      <c r="DJ101" s="337">
        <f>'(5) Middle (M) details'!DI254</f>
        <v>912.89265094162511</v>
      </c>
      <c r="DK101" s="337">
        <f>'(5) Middle (M) details'!DJ254</f>
        <v>1105.042797723605</v>
      </c>
      <c r="DL101" s="337">
        <f>'(5) Middle (M) details'!DK254</f>
        <v>949.42703517507334</v>
      </c>
      <c r="DM101" s="337">
        <f>'(5) Middle (M) details'!DL254</f>
        <v>1012.0189685761044</v>
      </c>
      <c r="DN101" s="337">
        <f>'(5) Middle (M) details'!DM254</f>
        <v>891.12081297923567</v>
      </c>
      <c r="DO101" s="337">
        <f>'(5) Middle (M) details'!DN254</f>
        <v>863.82862708251355</v>
      </c>
      <c r="DP101" s="337">
        <f>'(5) Middle (M) details'!DO254</f>
        <v>643.30711608911338</v>
      </c>
      <c r="DQ101" s="337">
        <f>'(5) Middle (M) details'!DP254</f>
        <v>903.43199703957134</v>
      </c>
      <c r="DR101" s="337">
        <f>'(5) Middle (M) details'!DQ254</f>
        <v>810.25825317748786</v>
      </c>
      <c r="DS101" s="337">
        <f>'(5) Middle (M) details'!DR254</f>
        <v>897.01909451346353</v>
      </c>
      <c r="DT101" s="337">
        <f>'(5) Middle (M) details'!DS254</f>
        <v>1082.9031086784739</v>
      </c>
      <c r="DU101" s="337">
        <f>'(5) Middle (M) details'!DT254</f>
        <v>1054.1396637075688</v>
      </c>
      <c r="DV101" s="337">
        <f>'(5) Middle (M) details'!DU254</f>
        <v>1082.6350277364711</v>
      </c>
      <c r="DW101" s="337">
        <f>'(5) Middle (M) details'!DV254</f>
        <v>1070.745495906963</v>
      </c>
      <c r="DX101" s="337">
        <f>'(5) Middle (M) details'!DW254</f>
        <v>1086.2788657488504</v>
      </c>
      <c r="DY101" s="337">
        <f>'(5) Middle (M) details'!DX254</f>
        <v>1080.3297992762471</v>
      </c>
      <c r="DZ101" s="337">
        <f>'(5) Middle (M) details'!DY254</f>
        <v>1093.9886813500432</v>
      </c>
      <c r="EA101" s="337">
        <f>'(5) Middle (M) details'!DZ254</f>
        <v>1075.4650779010269</v>
      </c>
      <c r="EB101" s="337">
        <f>'(5) Middle (M) details'!EA254</f>
        <v>967.46143365193439</v>
      </c>
      <c r="EC101" s="337">
        <f>'(5) Middle (M) details'!EB254</f>
        <v>964.04714386827527</v>
      </c>
      <c r="ED101" s="337">
        <f>'(5) Middle (M) details'!EC254</f>
        <v>1072.6926570135754</v>
      </c>
      <c r="EE101" s="337">
        <f>'(5) Middle (M) details'!ED254</f>
        <v>986.59248214338311</v>
      </c>
      <c r="EF101" s="337">
        <f>'(5) Middle (M) details'!EE254</f>
        <v>1083.7818711656571</v>
      </c>
      <c r="EG101" s="337">
        <f>'(5) Middle (M) details'!EF254</f>
        <v>988.76736907610461</v>
      </c>
      <c r="EH101" s="337">
        <f>'(5) Middle (M) details'!EG254</f>
        <v>1011.141973101786</v>
      </c>
      <c r="EI101" s="337">
        <f>'(5) Middle (M) details'!EH254</f>
        <v>988.41226791388624</v>
      </c>
      <c r="EJ101" s="337">
        <f>'(5) Middle (M) details'!EI254</f>
        <v>901.31745025687667</v>
      </c>
      <c r="EK101" s="337">
        <f>'(5) Middle (M) details'!EJ254</f>
        <v>893.82948556546944</v>
      </c>
      <c r="EL101" s="337">
        <f>'(5) Middle (M) details'!EK254</f>
        <v>909.49761715802356</v>
      </c>
      <c r="EM101" s="337">
        <f>'(5) Middle (M) details'!EL254</f>
        <v>866.79458526008204</v>
      </c>
      <c r="EN101" s="337">
        <f>'(5) Middle (M) details'!EM254</f>
        <v>865.97356384238151</v>
      </c>
      <c r="EO101" s="337">
        <f>'(5) Middle (M) details'!EN254</f>
        <v>1100.049496956449</v>
      </c>
      <c r="EP101" s="337">
        <f>'(5) Middle (M) details'!EO254</f>
        <v>1054.9262620219929</v>
      </c>
      <c r="EQ101" s="337">
        <f>'(5) Middle (M) details'!EP254</f>
        <v>1118.8969060498614</v>
      </c>
      <c r="ER101" s="337">
        <f>'(5) Middle (M) details'!EQ254</f>
        <v>1100.1913268961141</v>
      </c>
      <c r="ES101" s="337">
        <f>'(5) Middle (M) details'!ER254</f>
        <v>1097.9543740398497</v>
      </c>
      <c r="ET101" s="337">
        <f>'(5) Middle (M) details'!ES254</f>
        <v>1094.4906292274707</v>
      </c>
      <c r="EU101" s="337">
        <f>'(5) Middle (M) details'!ET254</f>
        <v>1097.6177334178906</v>
      </c>
      <c r="EV101" s="337">
        <f>'(5) Middle (M) details'!EU254</f>
        <v>1092.7177386550056</v>
      </c>
      <c r="EW101" s="337">
        <f>'(5) Middle (M) details'!EV254</f>
        <v>1119.1217098228092</v>
      </c>
      <c r="EX101" s="337">
        <f>'(5) Middle (M) details'!EW254</f>
        <v>1032.875234577569</v>
      </c>
      <c r="EY101" s="337">
        <f>'(5) Middle (M) details'!EX254</f>
        <v>994.00489955196224</v>
      </c>
      <c r="EZ101" s="337">
        <f>'(5) Middle (M) details'!EY254</f>
        <v>692.71791747812495</v>
      </c>
      <c r="FA101" s="337">
        <f>'(5) Middle (M) details'!EZ254</f>
        <v>979.24758062768785</v>
      </c>
      <c r="FB101" s="337">
        <f>'(5) Middle (M) details'!FA254</f>
        <v>795.40112454731729</v>
      </c>
      <c r="FC101" s="337">
        <f>'(5) Middle (M) details'!FB254</f>
        <v>924.12087399199925</v>
      </c>
      <c r="FD101" s="337">
        <f>'(5) Middle (M) details'!FC254</f>
        <v>964.37799616747475</v>
      </c>
      <c r="FE101" s="337">
        <f>'(5) Middle (M) details'!FD254</f>
        <v>989.01606696181511</v>
      </c>
      <c r="FF101" s="338">
        <f>'(5) Middle (M) details'!FE254</f>
        <v>973.699860842715</v>
      </c>
    </row>
    <row r="102" spans="1:162">
      <c r="A102" s="81"/>
      <c r="B102" s="1" t="str">
        <f>'(5) Middle (M) details'!A255</f>
        <v>private landowners</v>
      </c>
      <c r="C102" s="1" t="str">
        <f>'(5) Middle (M) details'!B255</f>
        <v>owning &lt; 1k</v>
      </c>
      <c r="D102" s="37" t="str">
        <f>'(5) Middle (M) details'!C255</f>
        <v>mainly agric</v>
      </c>
      <c r="E102" s="2" t="str">
        <f>'(5) Middle (M) details'!D255</f>
        <v>1, 5, 6</v>
      </c>
      <c r="F102" s="1">
        <f>'(5) Middle (M) details'!E255</f>
        <v>5</v>
      </c>
      <c r="G102" s="81" t="str">
        <f>'(5) Middle (M) details'!F255</f>
        <v>peasants</v>
      </c>
      <c r="H102" s="323">
        <f>'(5) Middle (M) details'!G255</f>
        <v>16789</v>
      </c>
      <c r="I102" s="323">
        <f>'(5) Middle (M) details'!H255</f>
        <v>38190.468421052632</v>
      </c>
      <c r="J102" s="323">
        <f>'(5) Middle (M) details'!I255</f>
        <v>39214.720313558231</v>
      </c>
      <c r="K102" s="323">
        <f>'(5) Middle (M) details'!J255</f>
        <v>375.21818181818185</v>
      </c>
      <c r="L102" s="323">
        <f>'(5) Middle (M) details'!K255</f>
        <v>19034.14975579071</v>
      </c>
      <c r="M102" s="323">
        <f>'(5) Middle (M) details'!L255</f>
        <v>4984.270500378645</v>
      </c>
      <c r="N102" s="323">
        <f>'(5) Middle (M) details'!M255</f>
        <v>2589.5392857142856</v>
      </c>
      <c r="O102" s="323">
        <f>'(5) Middle (M) details'!N255</f>
        <v>1647.1210092191184</v>
      </c>
      <c r="P102" s="323">
        <f>'(5) Middle (M) details'!O255</f>
        <v>684.48737373737379</v>
      </c>
      <c r="Q102" s="323">
        <f>'(5) Middle (M) details'!P255</f>
        <v>358</v>
      </c>
      <c r="R102" s="323">
        <f>'(5) Middle (M) details'!Q255</f>
        <v>2690.5676507010335</v>
      </c>
      <c r="S102" s="323">
        <f>'(5) Middle (M) details'!R255</f>
        <v>3354.4534493042502</v>
      </c>
      <c r="T102" s="323">
        <f>'(5) Middle (M) details'!S255</f>
        <v>5825.2411867519031</v>
      </c>
      <c r="U102" s="323">
        <f>'(5) Middle (M) details'!T255</f>
        <v>6866.1849428616415</v>
      </c>
      <c r="V102" s="323">
        <f>'(5) Middle (M) details'!U255</f>
        <v>13941.165916345541</v>
      </c>
      <c r="W102" s="323">
        <f>'(5) Middle (M) details'!V255</f>
        <v>3343.9285051403604</v>
      </c>
      <c r="X102" s="323">
        <f>'(5) Middle (M) details'!W255</f>
        <v>15519.202043785721</v>
      </c>
      <c r="Y102" s="323">
        <f>'(5) Middle (M) details'!X255</f>
        <v>10928.119790421548</v>
      </c>
      <c r="Z102" s="323">
        <f>'(5) Middle (M) details'!Y255</f>
        <v>30599.524007022163</v>
      </c>
      <c r="AA102" s="323">
        <f>'(5) Middle (M) details'!Z255</f>
        <v>23236.144729344731</v>
      </c>
      <c r="AB102" s="323">
        <f>'(5) Middle (M) details'!AA255</f>
        <v>3766.1788571751499</v>
      </c>
      <c r="AC102" s="323">
        <f>'(5) Middle (M) details'!AB255</f>
        <v>22759.774228049984</v>
      </c>
      <c r="AD102" s="323">
        <f>'(5) Middle (M) details'!AC255</f>
        <v>11420.370992460243</v>
      </c>
      <c r="AE102" s="323">
        <f>'(5) Middle (M) details'!AD255</f>
        <v>3905.4726357985687</v>
      </c>
      <c r="AF102" s="323">
        <f>'(5) Middle (M) details'!AE255</f>
        <v>14194.015384615384</v>
      </c>
      <c r="AG102" s="323">
        <f>'(5) Middle (M) details'!AF255</f>
        <v>2474.6277330242442</v>
      </c>
      <c r="AH102" s="323">
        <f>'(5) Middle (M) details'!AG255</f>
        <v>4955.7311887029382</v>
      </c>
      <c r="AI102" s="323">
        <f>'(5) Middle (M) details'!AH255</f>
        <v>7268.9832143288368</v>
      </c>
      <c r="AJ102" s="323">
        <f>'(5) Middle (M) details'!AI255</f>
        <v>6642.7140530915394</v>
      </c>
      <c r="AK102" s="323">
        <f>'(5) Middle (M) details'!AJ255</f>
        <v>35561.748102201644</v>
      </c>
      <c r="AL102" s="323">
        <f>'(5) Middle (M) details'!AK255</f>
        <v>10425.324453938201</v>
      </c>
      <c r="AM102" s="323">
        <f>'(5) Middle (M) details'!AL255</f>
        <v>45440.799912596995</v>
      </c>
      <c r="AN102" s="323">
        <f>'(5) Middle (M) details'!AM255</f>
        <v>28281</v>
      </c>
      <c r="AO102" s="323">
        <f>'(5) Middle (M) details'!AN255</f>
        <v>22498</v>
      </c>
      <c r="AP102" s="323">
        <f>'(5) Middle (M) details'!AO255</f>
        <v>11605</v>
      </c>
      <c r="AQ102" s="323">
        <f>'(5) Middle (M) details'!AP255</f>
        <v>4790.5277167119148</v>
      </c>
      <c r="AR102" s="323">
        <f>'(5) Middle (M) details'!AQ255</f>
        <v>4643.0193598575952</v>
      </c>
      <c r="AS102" s="323">
        <f>'(5) Middle (M) details'!AR255</f>
        <v>7840.3929598808236</v>
      </c>
      <c r="AT102" s="323">
        <f>'(5) Middle (M) details'!AS255</f>
        <v>5568.0517471083385</v>
      </c>
      <c r="AU102" s="323">
        <f>'(5) Middle (M) details'!AT255</f>
        <v>3395.1868418124282</v>
      </c>
      <c r="AV102" s="323">
        <f>'(5) Middle (M) details'!AU255</f>
        <v>6295.9737945492661</v>
      </c>
      <c r="AW102" s="323">
        <f>'(5) Middle (M) details'!AV255</f>
        <v>9164.0286384671945</v>
      </c>
      <c r="AX102" s="323">
        <f>'(5) Middle (M) details'!AW255</f>
        <v>6732.6030239019083</v>
      </c>
      <c r="AY102" s="323">
        <f>'(5) Middle (M) details'!AX255</f>
        <v>3725.773543598174</v>
      </c>
      <c r="AZ102" s="323">
        <f>'(5) Middle (M) details'!AY255</f>
        <v>42.700294117647061</v>
      </c>
      <c r="BA102" s="323">
        <f>'(5) Middle (M) details'!AZ255</f>
        <v>1917.9657763032089</v>
      </c>
      <c r="BB102" s="323">
        <f>'(5) Middle (M) details'!BA255</f>
        <v>2706.9568300856345</v>
      </c>
      <c r="BC102" s="323">
        <f>'(5) Middle (M) details'!BB255</f>
        <v>3638.8300539397378</v>
      </c>
      <c r="BD102" s="323">
        <f>'(5) Middle (M) details'!BC255</f>
        <v>9352.7847494220805</v>
      </c>
      <c r="BE102" s="323">
        <f>'(5) Middle (M) details'!BD255</f>
        <v>2027.6780522289209</v>
      </c>
      <c r="BF102" s="324">
        <f>'(5) Middle (M) details'!BE255</f>
        <v>543213.72120091657</v>
      </c>
      <c r="BH102" s="323">
        <f>'(5) Middle (M) details'!BG255</f>
        <v>17318463.874918211</v>
      </c>
      <c r="BI102" s="323">
        <f>'(5) Middle (M) details'!BH255</f>
        <v>39534283.668741427</v>
      </c>
      <c r="BJ102" s="323">
        <f>'(5) Middle (M) details'!BI255</f>
        <v>42095897.759571649</v>
      </c>
      <c r="BK102" s="323">
        <f>'(5) Middle (M) details'!BJ255</f>
        <v>598319.62126701442</v>
      </c>
      <c r="BL102" s="323">
        <f>'(5) Middle (M) details'!BK255</f>
        <v>20608217.650650948</v>
      </c>
      <c r="BM102" s="323">
        <f>'(5) Middle (M) details'!BL255</f>
        <v>5316696.0164609924</v>
      </c>
      <c r="BN102" s="323">
        <f>'(5) Middle (M) details'!BM255</f>
        <v>2629340.2799050421</v>
      </c>
      <c r="BO102" s="323">
        <f>'(5) Middle (M) details'!BN255</f>
        <v>1842045.4721665056</v>
      </c>
      <c r="BP102" s="323">
        <f>'(5) Middle (M) details'!BO255</f>
        <v>1124481.2220436558</v>
      </c>
      <c r="BQ102" s="323">
        <f>'(5) Middle (M) details'!BP255</f>
        <v>365123.99243187765</v>
      </c>
      <c r="BR102" s="323">
        <f>'(5) Middle (M) details'!BQ255</f>
        <v>3737326.446187282</v>
      </c>
      <c r="BS102" s="323">
        <f>'(5) Middle (M) details'!BR255</f>
        <v>3686149.9650153192</v>
      </c>
      <c r="BT102" s="323">
        <f>'(5) Middle (M) details'!BS255</f>
        <v>6203552.5369604956</v>
      </c>
      <c r="BU102" s="323">
        <f>'(5) Middle (M) details'!BT255</f>
        <v>7644706.2618229492</v>
      </c>
      <c r="BV102" s="323">
        <f>'(5) Middle (M) details'!BU255</f>
        <v>14167889.742484951</v>
      </c>
      <c r="BW102" s="323">
        <f>'(5) Middle (M) details'!BV255</f>
        <v>3725851.1167107308</v>
      </c>
      <c r="BX102" s="323">
        <f>'(5) Middle (M) details'!BW255</f>
        <v>15621458.111260058</v>
      </c>
      <c r="BY102" s="323">
        <f>'(5) Middle (M) details'!BX255</f>
        <v>12001832.564000474</v>
      </c>
      <c r="BZ102" s="323">
        <f>'(5) Middle (M) details'!BY255</f>
        <v>31347737.158043656</v>
      </c>
      <c r="CA102" s="323">
        <f>'(5) Middle (M) details'!BZ255</f>
        <v>24064836.627094302</v>
      </c>
      <c r="CB102" s="323">
        <f>'(5) Middle (M) details'!CA255</f>
        <v>4447307.04749694</v>
      </c>
      <c r="CC102" s="323">
        <f>'(5) Middle (M) details'!CB255</f>
        <v>25147224.072920512</v>
      </c>
      <c r="CD102" s="323">
        <f>'(5) Middle (M) details'!CC255</f>
        <v>12399953.762064081</v>
      </c>
      <c r="CE102" s="323">
        <f>'(5) Middle (M) details'!CD255</f>
        <v>4340884.9417560436</v>
      </c>
      <c r="CF102" s="323">
        <f>'(5) Middle (M) details'!CE255</f>
        <v>14900532.639476337</v>
      </c>
      <c r="CG102" s="323">
        <f>'(5) Middle (M) details'!CF255</f>
        <v>3133532.1328303651</v>
      </c>
      <c r="CH102" s="323">
        <f>'(5) Middle (M) details'!CG255</f>
        <v>5287484.029995189</v>
      </c>
      <c r="CI102" s="323">
        <f>'(5) Middle (M) details'!CH255</f>
        <v>8325059.8050728142</v>
      </c>
      <c r="CJ102" s="323">
        <f>'(5) Middle (M) details'!CI255</f>
        <v>7324438.8072151672</v>
      </c>
      <c r="CK102" s="323">
        <f>'(5) Middle (M) details'!CJ255</f>
        <v>37799342.907170154</v>
      </c>
      <c r="CL102" s="323">
        <f>'(5) Middle (M) details'!CK255</f>
        <v>11659202.886644797</v>
      </c>
      <c r="CM102" s="323">
        <f>'(5) Middle (M) details'!CL255</f>
        <v>48504781.539815575</v>
      </c>
      <c r="CN102" s="323">
        <f>'(5) Middle (M) details'!CM255</f>
        <v>36470315.735033914</v>
      </c>
      <c r="CO102" s="323">
        <f>'(5) Middle (M) details'!CN255</f>
        <v>24497791.516039502</v>
      </c>
      <c r="CP102" s="323">
        <f>'(5) Middle (M) details'!CO255</f>
        <v>12398835.27425864</v>
      </c>
      <c r="CQ102" s="323">
        <f>'(5) Middle (M) details'!CP255</f>
        <v>5110732.1597548332</v>
      </c>
      <c r="CR102" s="323">
        <f>'(5) Middle (M) details'!CQ255</f>
        <v>4986638.7379414663</v>
      </c>
      <c r="CS102" s="323">
        <f>'(5) Middle (M) details'!CR255</f>
        <v>8008985.4115747223</v>
      </c>
      <c r="CT102" s="323">
        <f>'(5) Middle (M) details'!CS255</f>
        <v>6238630.5077351946</v>
      </c>
      <c r="CU102" s="323">
        <f>'(5) Middle (M) details'!CT255</f>
        <v>3523853.1697160592</v>
      </c>
      <c r="CV102" s="323">
        <f>'(5) Middle (M) details'!CU255</f>
        <v>6944475.4438358042</v>
      </c>
      <c r="CW102" s="323">
        <f>'(5) Middle (M) details'!CV255</f>
        <v>9298275.3586733509</v>
      </c>
      <c r="CX102" s="323">
        <f>'(5) Middle (M) details'!CW255</f>
        <v>7243688.7323272508</v>
      </c>
      <c r="CY102" s="323">
        <f>'(5) Middle (M) details'!CX255</f>
        <v>4175797.518879828</v>
      </c>
      <c r="CZ102" s="323">
        <f>'(5) Middle (M) details'!CY255</f>
        <v>72441.515956097937</v>
      </c>
      <c r="DA102" s="323">
        <f>'(5) Middle (M) details'!CZ255</f>
        <v>2532420.1682420969</v>
      </c>
      <c r="DB102" s="323">
        <f>'(5) Middle (M) details'!DA255</f>
        <v>3795131.0011457233</v>
      </c>
      <c r="DC102" s="323">
        <f>'(5) Middle (M) details'!DB255</f>
        <v>5172431.1366100181</v>
      </c>
      <c r="DD102" s="323">
        <f>'(5) Middle (M) details'!DC255</f>
        <v>11203402.630225208</v>
      </c>
      <c r="DE102" s="323">
        <f>'(5) Middle (M) details'!DD255</f>
        <v>2455120.1909142807</v>
      </c>
      <c r="DF102" s="324">
        <f>'(5) Middle (M) details'!DE255</f>
        <v>591032920.86905932</v>
      </c>
      <c r="DG102" s="313"/>
      <c r="DH102" s="337">
        <f>'(5) Middle (M) details'!DG255</f>
        <v>1031.5363556446609</v>
      </c>
      <c r="DI102" s="337">
        <f>'(5) Middle (M) details'!DH255</f>
        <v>1035.1871894545293</v>
      </c>
      <c r="DJ102" s="337">
        <f>'(5) Middle (M) details'!DI255</f>
        <v>1073.4718346318862</v>
      </c>
      <c r="DK102" s="337">
        <f>'(5) Middle (M) details'!DJ255</f>
        <v>1594.5912278764254</v>
      </c>
      <c r="DL102" s="337">
        <f>'(5) Middle (M) details'!DK255</f>
        <v>1082.6970426867301</v>
      </c>
      <c r="DM102" s="337">
        <f>'(5) Middle (M) details'!DL255</f>
        <v>1066.6949187563343</v>
      </c>
      <c r="DN102" s="337">
        <f>'(5) Middle (M) details'!DM255</f>
        <v>1015.3699132545804</v>
      </c>
      <c r="DO102" s="337">
        <f>'(5) Middle (M) details'!DN255</f>
        <v>1118.3425272681081</v>
      </c>
      <c r="DP102" s="337">
        <f>'(5) Middle (M) details'!DO255</f>
        <v>1642.8078372050443</v>
      </c>
      <c r="DQ102" s="337">
        <f>'(5) Middle (M) details'!DP255</f>
        <v>1019.8994202007756</v>
      </c>
      <c r="DR102" s="337">
        <f>'(5) Middle (M) details'!DQ255</f>
        <v>1389.0475659340932</v>
      </c>
      <c r="DS102" s="337">
        <f>'(5) Middle (M) details'!DR255</f>
        <v>1098.8824321827649</v>
      </c>
      <c r="DT102" s="337">
        <f>'(5) Middle (M) details'!DS255</f>
        <v>1064.9434655287698</v>
      </c>
      <c r="DU102" s="337">
        <f>'(5) Middle (M) details'!DT255</f>
        <v>1113.3848455059006</v>
      </c>
      <c r="DV102" s="337">
        <f>'(5) Middle (M) details'!DU255</f>
        <v>1016.2629027944919</v>
      </c>
      <c r="DW102" s="337">
        <f>'(5) Middle (M) details'!DV255</f>
        <v>1114.2137491825172</v>
      </c>
      <c r="DX102" s="337">
        <f>'(5) Middle (M) details'!DW255</f>
        <v>1006.5890029130256</v>
      </c>
      <c r="DY102" s="337">
        <f>'(5) Middle (M) details'!DX255</f>
        <v>1098.252288057826</v>
      </c>
      <c r="DZ102" s="337">
        <f>'(5) Middle (M) details'!DY255</f>
        <v>1024.4517905196758</v>
      </c>
      <c r="EA102" s="337">
        <f>'(5) Middle (M) details'!DZ255</f>
        <v>1035.6639153096264</v>
      </c>
      <c r="EB102" s="337">
        <f>'(5) Middle (M) details'!EA255</f>
        <v>1180.8539148437244</v>
      </c>
      <c r="EC102" s="337">
        <f>'(5) Middle (M) details'!EB255</f>
        <v>1104.8977824186036</v>
      </c>
      <c r="ED102" s="337">
        <f>'(5) Middle (M) details'!EC255</f>
        <v>1085.7750392041171</v>
      </c>
      <c r="EE102" s="337">
        <f>'(5) Middle (M) details'!ED255</f>
        <v>1111.4877369684718</v>
      </c>
      <c r="EF102" s="337">
        <f>'(5) Middle (M) details'!EE255</f>
        <v>1049.7757143215958</v>
      </c>
      <c r="EG102" s="337">
        <f>'(5) Middle (M) details'!EF255</f>
        <v>1266.2640489367157</v>
      </c>
      <c r="EH102" s="337">
        <f>'(5) Middle (M) details'!EG255</f>
        <v>1066.9432680385314</v>
      </c>
      <c r="EI102" s="337">
        <f>'(5) Middle (M) details'!EH255</f>
        <v>1145.2853252793607</v>
      </c>
      <c r="EJ102" s="337">
        <f>'(5) Middle (M) details'!EI255</f>
        <v>1102.6274424391866</v>
      </c>
      <c r="EK102" s="337">
        <f>'(5) Middle (M) details'!EJ255</f>
        <v>1062.921395161392</v>
      </c>
      <c r="EL102" s="337">
        <f>'(5) Middle (M) details'!EK255</f>
        <v>1118.3539599326805</v>
      </c>
      <c r="EM102" s="337">
        <f>'(5) Middle (M) details'!EL255</f>
        <v>1067.427986151476</v>
      </c>
      <c r="EN102" s="337">
        <f>'(5) Middle (M) details'!EM255</f>
        <v>1289.569524947276</v>
      </c>
      <c r="EO102" s="337">
        <f>'(5) Middle (M) details'!EN255</f>
        <v>1088.8875240483378</v>
      </c>
      <c r="EP102" s="337">
        <f>'(5) Middle (M) details'!EO255</f>
        <v>1068.4045906297838</v>
      </c>
      <c r="EQ102" s="337">
        <f>'(5) Middle (M) details'!EP255</f>
        <v>1066.8411628067352</v>
      </c>
      <c r="ER102" s="337">
        <f>'(5) Middle (M) details'!EQ255</f>
        <v>1074.0077418273806</v>
      </c>
      <c r="ES102" s="337">
        <f>'(5) Middle (M) details'!ER255</f>
        <v>1021.5030614608967</v>
      </c>
      <c r="ET102" s="337">
        <f>'(5) Middle (M) details'!ES255</f>
        <v>1120.4332845820099</v>
      </c>
      <c r="EU102" s="337">
        <f>'(5) Middle (M) details'!ET255</f>
        <v>1037.8966854840148</v>
      </c>
      <c r="EV102" s="337">
        <f>'(5) Middle (M) details'!EU255</f>
        <v>1103.0025966512087</v>
      </c>
      <c r="EW102" s="337">
        <f>'(5) Middle (M) details'!EV255</f>
        <v>1014.6493126006436</v>
      </c>
      <c r="EX102" s="337">
        <f>'(5) Middle (M) details'!EW255</f>
        <v>1075.9120516404873</v>
      </c>
      <c r="EY102" s="337">
        <f>'(5) Middle (M) details'!EX255</f>
        <v>1120.7867225464922</v>
      </c>
      <c r="EZ102" s="337">
        <f>'(5) Middle (M) details'!EY255</f>
        <v>1696.5109363534689</v>
      </c>
      <c r="FA102" s="337">
        <f>'(5) Middle (M) details'!EZ255</f>
        <v>1320.3677560520505</v>
      </c>
      <c r="FB102" s="337">
        <f>'(5) Middle (M) details'!FA255</f>
        <v>1401.9916974537286</v>
      </c>
      <c r="FC102" s="337">
        <f>'(5) Middle (M) details'!FB255</f>
        <v>1421.4544400087771</v>
      </c>
      <c r="FD102" s="337">
        <f>'(5) Middle (M) details'!FC255</f>
        <v>1197.8681141910679</v>
      </c>
      <c r="FE102" s="337">
        <f>'(5) Middle (M) details'!FD255</f>
        <v>1210.8037507312833</v>
      </c>
      <c r="FF102" s="338">
        <f>'(5) Middle (M) details'!FE255</f>
        <v>1088.0301763409545</v>
      </c>
    </row>
    <row r="103" spans="1:162">
      <c r="A103" s="81"/>
      <c r="B103" s="1" t="str">
        <f>'(5) Middle (M) details'!A256</f>
        <v>private landowners</v>
      </c>
      <c r="C103" s="1" t="str">
        <f>'(5) Middle (M) details'!B256</f>
        <v>1k-2k</v>
      </c>
      <c r="D103" s="37" t="str">
        <f>'(5) Middle (M) details'!C256</f>
        <v>mainly agric</v>
      </c>
      <c r="E103" s="2" t="str">
        <f>'(5) Middle (M) details'!D256</f>
        <v>1, 5, 6</v>
      </c>
      <c r="F103" s="1">
        <f>'(5) Middle (M) details'!E256</f>
        <v>5</v>
      </c>
      <c r="G103" s="81" t="str">
        <f>'(5) Middle (M) details'!F256</f>
        <v>peasants</v>
      </c>
      <c r="H103" s="323">
        <f>'(5) Middle (M) details'!G256</f>
        <v>0</v>
      </c>
      <c r="I103" s="323">
        <f>'(5) Middle (M) details'!H256</f>
        <v>19.798245614035089</v>
      </c>
      <c r="J103" s="323">
        <f>'(5) Middle (M) details'!I256</f>
        <v>152.42326332794832</v>
      </c>
      <c r="K103" s="323">
        <f>'(5) Middle (M) details'!J256</f>
        <v>11.781818181818181</v>
      </c>
      <c r="L103" s="323">
        <f>'(5) Middle (M) details'!K256</f>
        <v>46.051660516605168</v>
      </c>
      <c r="M103" s="323">
        <f>'(5) Middle (M) details'!L256</f>
        <v>77.290023201856144</v>
      </c>
      <c r="N103" s="323">
        <f>'(5) Middle (M) details'!M256</f>
        <v>3.75</v>
      </c>
      <c r="O103" s="323">
        <f>'(5) Middle (M) details'!N256</f>
        <v>25.241379310344826</v>
      </c>
      <c r="P103" s="323">
        <f>'(5) Middle (M) details'!O256</f>
        <v>41.193181818181813</v>
      </c>
      <c r="Q103" s="323">
        <f>'(5) Middle (M) details'!P256</f>
        <v>0</v>
      </c>
      <c r="R103" s="323">
        <f>'(5) Middle (M) details'!Q256</f>
        <v>169.93103448275863</v>
      </c>
      <c r="S103" s="323">
        <f>'(5) Middle (M) details'!R256</f>
        <v>24.270440251572328</v>
      </c>
      <c r="T103" s="323">
        <f>'(5) Middle (M) details'!S256</f>
        <v>71.031007751937992</v>
      </c>
      <c r="U103" s="323">
        <f>'(5) Middle (M) details'!T256</f>
        <v>66.177121771217713</v>
      </c>
      <c r="V103" s="323">
        <f>'(5) Middle (M) details'!U256</f>
        <v>26.986754966887418</v>
      </c>
      <c r="W103" s="323">
        <f>'(5) Middle (M) details'!V256</f>
        <v>114.08406304728545</v>
      </c>
      <c r="X103" s="323">
        <f>'(5) Middle (M) details'!W256</f>
        <v>33.669201520912544</v>
      </c>
      <c r="Y103" s="323">
        <f>'(5) Middle (M) details'!X256</f>
        <v>77.083333333333329</v>
      </c>
      <c r="Z103" s="323">
        <f>'(5) Middle (M) details'!Y256</f>
        <v>87.326530612244895</v>
      </c>
      <c r="AA103" s="323">
        <f>'(5) Middle (M) details'!Z256</f>
        <v>38.142307692307689</v>
      </c>
      <c r="AB103" s="323">
        <f>'(5) Middle (M) details'!AA256</f>
        <v>119.22988505747126</v>
      </c>
      <c r="AC103" s="323">
        <f>'(5) Middle (M) details'!AB256</f>
        <v>144.09206081081081</v>
      </c>
      <c r="AD103" s="323">
        <f>'(5) Middle (M) details'!AC256</f>
        <v>83.22018348623854</v>
      </c>
      <c r="AE103" s="323">
        <f>'(5) Middle (M) details'!AD256</f>
        <v>65.266457680250781</v>
      </c>
      <c r="AF103" s="323">
        <f>'(5) Middle (M) details'!AE256</f>
        <v>101.38461538461539</v>
      </c>
      <c r="AG103" s="323">
        <f>'(5) Middle (M) details'!AF256</f>
        <v>93.531428571428577</v>
      </c>
      <c r="AH103" s="323">
        <f>'(5) Middle (M) details'!AG256</f>
        <v>48.375</v>
      </c>
      <c r="AI103" s="323">
        <f>'(5) Middle (M) details'!AH256</f>
        <v>116.22036262203626</v>
      </c>
      <c r="AJ103" s="323">
        <f>'(5) Middle (M) details'!AI256</f>
        <v>54.166666666666671</v>
      </c>
      <c r="AK103" s="323">
        <f>'(5) Middle (M) details'!AJ256</f>
        <v>281.91800188501418</v>
      </c>
      <c r="AL103" s="323">
        <f>'(5) Middle (M) details'!AK256</f>
        <v>199.87619047619049</v>
      </c>
      <c r="AM103" s="323">
        <f>'(5) Middle (M) details'!AL256</f>
        <v>85.917293233082702</v>
      </c>
      <c r="AN103" s="323">
        <f>'(5) Middle (M) details'!AM256</f>
        <v>0</v>
      </c>
      <c r="AO103" s="323">
        <f>'(5) Middle (M) details'!AN256</f>
        <v>0</v>
      </c>
      <c r="AP103" s="323">
        <f>'(5) Middle (M) details'!AO256</f>
        <v>0</v>
      </c>
      <c r="AQ103" s="323">
        <f>'(5) Middle (M) details'!AP256</f>
        <v>24.605504587155966</v>
      </c>
      <c r="AR103" s="323">
        <f>'(5) Middle (M) details'!AQ256</f>
        <v>27.25339366515837</v>
      </c>
      <c r="AS103" s="323">
        <f>'(5) Middle (M) details'!AR256</f>
        <v>11.883495145631066</v>
      </c>
      <c r="AT103" s="323">
        <f>'(5) Middle (M) details'!AS256</f>
        <v>36.989795918367349</v>
      </c>
      <c r="AU103" s="323">
        <f>'(5) Middle (M) details'!AT256</f>
        <v>6.6006711409395979</v>
      </c>
      <c r="AV103" s="323">
        <f>'(5) Middle (M) details'!AU256</f>
        <v>30.415094339622645</v>
      </c>
      <c r="AW103" s="323">
        <f>'(5) Middle (M) details'!AV256</f>
        <v>35.53405994550409</v>
      </c>
      <c r="AX103" s="323">
        <f>'(5) Middle (M) details'!AW256</f>
        <v>25.978647686832741</v>
      </c>
      <c r="AY103" s="323">
        <f>'(5) Middle (M) details'!AX256</f>
        <v>20.821052631578947</v>
      </c>
      <c r="AZ103" s="323">
        <f>'(5) Middle (M) details'!AY256</f>
        <v>6.375</v>
      </c>
      <c r="BA103" s="323">
        <f>'(5) Middle (M) details'!AZ256</f>
        <v>16.45067264573991</v>
      </c>
      <c r="BB103" s="323">
        <f>'(5) Middle (M) details'!BA256</f>
        <v>759.20873269435572</v>
      </c>
      <c r="BC103" s="323">
        <f>'(5) Middle (M) details'!BB256</f>
        <v>373.30396475770925</v>
      </c>
      <c r="BD103" s="323">
        <f>'(5) Middle (M) details'!BC256</f>
        <v>436.87410926365794</v>
      </c>
      <c r="BE103" s="323">
        <f>'(5) Middle (M) details'!BD256</f>
        <v>344.59937304075237</v>
      </c>
      <c r="BF103" s="324">
        <f>'(5) Middle (M) details'!BE256</f>
        <v>4636.3230807380587</v>
      </c>
      <c r="BH103" s="323">
        <f>'(5) Middle (M) details'!BG256</f>
        <v>0</v>
      </c>
      <c r="BI103" s="323">
        <f>'(5) Middle (M) details'!BH256</f>
        <v>48632.300970278331</v>
      </c>
      <c r="BJ103" s="323">
        <f>'(5) Middle (M) details'!BI256</f>
        <v>367827.48867322638</v>
      </c>
      <c r="BK103" s="323">
        <f>'(5) Middle (M) details'!BJ256</f>
        <v>32717.291919417807</v>
      </c>
      <c r="BL103" s="323">
        <f>'(5) Middle (M) details'!BK256</f>
        <v>109457.80466480242</v>
      </c>
      <c r="BM103" s="323">
        <f>'(5) Middle (M) details'!BL256</f>
        <v>176894.97787052998</v>
      </c>
      <c r="BN103" s="323">
        <f>'(5) Middle (M) details'!BM256</f>
        <v>8764.9386163036997</v>
      </c>
      <c r="BO103" s="323">
        <f>'(5) Middle (M) details'!BN256</f>
        <v>61294.363054626527</v>
      </c>
      <c r="BP103" s="323">
        <f>'(5) Middle (M) details'!BO256</f>
        <v>103796.95423208774</v>
      </c>
      <c r="BQ103" s="323">
        <f>'(5) Middle (M) details'!BP256</f>
        <v>0</v>
      </c>
      <c r="BR103" s="323">
        <f>'(5) Middle (M) details'!BQ256</f>
        <v>420697.00578754023</v>
      </c>
      <c r="BS103" s="323">
        <f>'(5) Middle (M) details'!BR256</f>
        <v>58831.673908176948</v>
      </c>
      <c r="BT103" s="323">
        <f>'(5) Middle (M) details'!BS256</f>
        <v>169587.12486283493</v>
      </c>
      <c r="BU103" s="323">
        <f>'(5) Middle (M) details'!BT256</f>
        <v>158952.97942967457</v>
      </c>
      <c r="BV103" s="323">
        <f>'(5) Middle (M) details'!BU256</f>
        <v>64456.854757273191</v>
      </c>
      <c r="BW103" s="323">
        <f>'(5) Middle (M) details'!BV256</f>
        <v>275330.10625056265</v>
      </c>
      <c r="BX103" s="323">
        <f>'(5) Middle (M) details'!BW256</f>
        <v>79019.569457759819</v>
      </c>
      <c r="BY103" s="323">
        <f>'(5) Middle (M) details'!BX256</f>
        <v>183723.03987161865</v>
      </c>
      <c r="BZ103" s="323">
        <f>'(5) Middle (M) details'!BY256</f>
        <v>205234.21503223776</v>
      </c>
      <c r="CA103" s="323">
        <f>'(5) Middle (M) details'!BZ256</f>
        <v>91047.44522103334</v>
      </c>
      <c r="CB103" s="323">
        <f>'(5) Middle (M) details'!CA256</f>
        <v>293756.7861160101</v>
      </c>
      <c r="CC103" s="323">
        <f>'(5) Middle (M) details'!CB256</f>
        <v>354970.99745091482</v>
      </c>
      <c r="CD103" s="323">
        <f>'(5) Middle (M) details'!CC256</f>
        <v>202897.11952134967</v>
      </c>
      <c r="CE103" s="323">
        <f>'(5) Middle (M) details'!CD256</f>
        <v>156408.0094028259</v>
      </c>
      <c r="CF103" s="323">
        <f>'(5) Middle (M) details'!CE256</f>
        <v>245542.54574870915</v>
      </c>
      <c r="CG103" s="323">
        <f>'(5) Middle (M) details'!CF256</f>
        <v>230962.92235967278</v>
      </c>
      <c r="CH103" s="323">
        <f>'(5) Middle (M) details'!CG256</f>
        <v>116236.6903948345</v>
      </c>
      <c r="CI103" s="323">
        <f>'(5) Middle (M) details'!CH256</f>
        <v>281923.90021028346</v>
      </c>
      <c r="CJ103" s="323">
        <f>'(5) Middle (M) details'!CI256</f>
        <v>131982.28662068141</v>
      </c>
      <c r="CK103" s="323">
        <f>'(5) Middle (M) details'!CJ256</f>
        <v>683918.65787494089</v>
      </c>
      <c r="CL103" s="323">
        <f>'(5) Middle (M) details'!CK256</f>
        <v>480841.12101746316</v>
      </c>
      <c r="CM103" s="323">
        <f>'(5) Middle (M) details'!CL256</f>
        <v>208696.53290287335</v>
      </c>
      <c r="CN103" s="323">
        <f>'(5) Middle (M) details'!CM256</f>
        <v>0</v>
      </c>
      <c r="CO103" s="323">
        <f>'(5) Middle (M) details'!CN256</f>
        <v>0</v>
      </c>
      <c r="CP103" s="323">
        <f>'(5) Middle (M) details'!CO256</f>
        <v>0</v>
      </c>
      <c r="CQ103" s="323">
        <f>'(5) Middle (M) details'!CP256</f>
        <v>57417.649692118561</v>
      </c>
      <c r="CR103" s="323">
        <f>'(5) Middle (M) details'!CQ256</f>
        <v>64874.056523173</v>
      </c>
      <c r="CS103" s="323">
        <f>'(5) Middle (M) details'!CR256</f>
        <v>28220.437794259902</v>
      </c>
      <c r="CT103" s="323">
        <f>'(5) Middle (M) details'!CS256</f>
        <v>87639.748030542207</v>
      </c>
      <c r="CU103" s="323">
        <f>'(5) Middle (M) details'!CT256</f>
        <v>15819.599907466098</v>
      </c>
      <c r="CV103" s="323">
        <f>'(5) Middle (M) details'!CU256</f>
        <v>73126.52795507625</v>
      </c>
      <c r="CW103" s="323">
        <f>'(5) Middle (M) details'!CV256</f>
        <v>84818.845922527602</v>
      </c>
      <c r="CX103" s="323">
        <f>'(5) Middle (M) details'!CW256</f>
        <v>62730.547356074669</v>
      </c>
      <c r="CY103" s="323">
        <f>'(5) Middle (M) details'!CX256</f>
        <v>49711.244305076892</v>
      </c>
      <c r="CZ103" s="323">
        <f>'(5) Middle (M) details'!CY256</f>
        <v>16908.316012904157</v>
      </c>
      <c r="DA103" s="323">
        <f>'(5) Middle (M) details'!CZ256</f>
        <v>40406.157760756891</v>
      </c>
      <c r="DB103" s="323">
        <f>'(5) Middle (M) details'!DA256</f>
        <v>1712436.4782317793</v>
      </c>
      <c r="DC103" s="323">
        <f>'(5) Middle (M) details'!DB256</f>
        <v>950642.47811307956</v>
      </c>
      <c r="DD103" s="323">
        <f>'(5) Middle (M) details'!DC256</f>
        <v>1085513.2189330328</v>
      </c>
      <c r="DE103" s="323">
        <f>'(5) Middle (M) details'!DD256</f>
        <v>851312.62199618341</v>
      </c>
      <c r="DF103" s="324">
        <f>'(5) Middle (M) details'!DE256</f>
        <v>11185981.632734595</v>
      </c>
      <c r="DG103" s="313"/>
      <c r="DH103" s="337">
        <f>'(5) Middle (M) details'!DG256</f>
        <v>0</v>
      </c>
      <c r="DI103" s="337">
        <f>'(5) Middle (M) details'!DH256</f>
        <v>2456.394466376486</v>
      </c>
      <c r="DJ103" s="337">
        <f>'(5) Middle (M) details'!DI256</f>
        <v>2413.1978324189413</v>
      </c>
      <c r="DK103" s="337">
        <f>'(5) Middle (M) details'!DJ256</f>
        <v>2776.9306413086101</v>
      </c>
      <c r="DL103" s="337">
        <f>'(5) Middle (M) details'!DK256</f>
        <v>2376.8481621924243</v>
      </c>
      <c r="DM103" s="337">
        <f>'(5) Middle (M) details'!DL256</f>
        <v>2288.7168426452458</v>
      </c>
      <c r="DN103" s="337">
        <f>'(5) Middle (M) details'!DM256</f>
        <v>2337.3169643476531</v>
      </c>
      <c r="DO103" s="337">
        <f>'(5) Middle (M) details'!DN256</f>
        <v>2428.3285909619799</v>
      </c>
      <c r="DP103" s="337">
        <f>'(5) Middle (M) details'!DO256</f>
        <v>2519.7605441168889</v>
      </c>
      <c r="DQ103" s="337">
        <f>'(5) Middle (M) details'!DP256</f>
        <v>0</v>
      </c>
      <c r="DR103" s="337">
        <f>'(5) Middle (M) details'!DQ256</f>
        <v>2475.6926071101188</v>
      </c>
      <c r="DS103" s="337">
        <f>'(5) Middle (M) details'!DR256</f>
        <v>2424.0052219228128</v>
      </c>
      <c r="DT103" s="337">
        <f>'(5) Middle (M) details'!DS256</f>
        <v>2387.5083605048239</v>
      </c>
      <c r="DU103" s="337">
        <f>'(5) Middle (M) details'!DT256</f>
        <v>2401.932498351835</v>
      </c>
      <c r="DV103" s="337">
        <f>'(5) Middle (M) details'!DU256</f>
        <v>2388.4625934596938</v>
      </c>
      <c r="DW103" s="337">
        <f>'(5) Middle (M) details'!DV256</f>
        <v>2413.3967435613167</v>
      </c>
      <c r="DX103" s="337">
        <f>'(5) Middle (M) details'!DW256</f>
        <v>2346.9392170966498</v>
      </c>
      <c r="DY103" s="337">
        <f>'(5) Middle (M) details'!DX256</f>
        <v>2383.4340307669449</v>
      </c>
      <c r="DZ103" s="337">
        <f>'(5) Middle (M) details'!DY256</f>
        <v>2350.1931611543937</v>
      </c>
      <c r="EA103" s="337">
        <f>'(5) Middle (M) details'!DZ256</f>
        <v>2387.0460580285035</v>
      </c>
      <c r="EB103" s="337">
        <f>'(5) Middle (M) details'!EA256</f>
        <v>2463.7848637899237</v>
      </c>
      <c r="EC103" s="337">
        <f>'(5) Middle (M) details'!EB256</f>
        <v>2463.5014271673349</v>
      </c>
      <c r="ED103" s="337">
        <f>'(5) Middle (M) details'!EC256</f>
        <v>2438.0758491706661</v>
      </c>
      <c r="EE103" s="337">
        <f>'(5) Middle (M) details'!ED256</f>
        <v>2396.4531700048733</v>
      </c>
      <c r="EF103" s="337">
        <f>'(5) Middle (M) details'!EE256</f>
        <v>2421.8915741526698</v>
      </c>
      <c r="EG103" s="337">
        <f>'(5) Middle (M) details'!EF256</f>
        <v>2469.3616454632656</v>
      </c>
      <c r="EH103" s="337">
        <f>'(5) Middle (M) details'!EG256</f>
        <v>2402.8256412368887</v>
      </c>
      <c r="EI103" s="337">
        <f>'(5) Middle (M) details'!EH256</f>
        <v>2425.7702682200079</v>
      </c>
      <c r="EJ103" s="337">
        <f>'(5) Middle (M) details'!EI256</f>
        <v>2436.5960606895028</v>
      </c>
      <c r="EK103" s="337">
        <f>'(5) Middle (M) details'!EJ256</f>
        <v>2425.9488691817937</v>
      </c>
      <c r="EL103" s="337">
        <f>'(5) Middle (M) details'!EK256</f>
        <v>2405.6948447531154</v>
      </c>
      <c r="EM103" s="337">
        <f>'(5) Middle (M) details'!EL256</f>
        <v>2429.0398946427022</v>
      </c>
      <c r="EN103" s="337">
        <f>'(5) Middle (M) details'!EM256</f>
        <v>0</v>
      </c>
      <c r="EO103" s="337">
        <f>'(5) Middle (M) details'!EN256</f>
        <v>0</v>
      </c>
      <c r="EP103" s="337">
        <f>'(5) Middle (M) details'!EO256</f>
        <v>0</v>
      </c>
      <c r="EQ103" s="337">
        <f>'(5) Middle (M) details'!EP256</f>
        <v>2333.5286414768539</v>
      </c>
      <c r="ER103" s="337">
        <f>'(5) Middle (M) details'!EQ256</f>
        <v>2380.4028709316344</v>
      </c>
      <c r="ES103" s="337">
        <f>'(5) Middle (M) details'!ER256</f>
        <v>2374.7590627522632</v>
      </c>
      <c r="ET103" s="337">
        <f>'(5) Middle (M) details'!ES256</f>
        <v>2369.2952571015549</v>
      </c>
      <c r="EU103" s="337">
        <f>'(5) Middle (M) details'!ET256</f>
        <v>2396.6653647305016</v>
      </c>
      <c r="EV103" s="337">
        <f>'(5) Middle (M) details'!EU256</f>
        <v>2404.2841077041198</v>
      </c>
      <c r="EW103" s="337">
        <f>'(5) Middle (M) details'!EV256</f>
        <v>2386.9731196662547</v>
      </c>
      <c r="EX103" s="337">
        <f>'(5) Middle (M) details'!EW256</f>
        <v>2414.696411925614</v>
      </c>
      <c r="EY103" s="337">
        <f>'(5) Middle (M) details'!EX256</f>
        <v>2387.547122842419</v>
      </c>
      <c r="EZ103" s="337">
        <f>'(5) Middle (M) details'!EY256</f>
        <v>2652.2848647692795</v>
      </c>
      <c r="FA103" s="337">
        <f>'(5) Middle (M) details'!EZ256</f>
        <v>2456.2009487934542</v>
      </c>
      <c r="FB103" s="337">
        <f>'(5) Middle (M) details'!FA256</f>
        <v>2255.5542428424314</v>
      </c>
      <c r="FC103" s="337">
        <f>'(5) Middle (M) details'!FB256</f>
        <v>2546.5641082330549</v>
      </c>
      <c r="FD103" s="337">
        <f>'(5) Middle (M) details'!FC256</f>
        <v>2484.7277417346668</v>
      </c>
      <c r="FE103" s="337">
        <f>'(5) Middle (M) details'!FD256</f>
        <v>2470.4415869482941</v>
      </c>
      <c r="FF103" s="338">
        <f>'(5) Middle (M) details'!FE256</f>
        <v>2412.6838095489006</v>
      </c>
    </row>
    <row r="104" spans="1:162">
      <c r="A104" s="81"/>
      <c r="B104" s="1" t="str">
        <f>'(5) Middle (M) details'!A257</f>
        <v>private landowners</v>
      </c>
      <c r="C104" s="1" t="str">
        <f>'(5) Middle (M) details'!B257</f>
        <v>2k-5k</v>
      </c>
      <c r="D104" s="37" t="str">
        <f>'(5) Middle (M) details'!C257</f>
        <v>mainly agric</v>
      </c>
      <c r="E104" s="2" t="str">
        <f>'(5) Middle (M) details'!D257</f>
        <v>1, 5, 6</v>
      </c>
      <c r="F104" s="1">
        <f>'(5) Middle (M) details'!E257</f>
        <v>5</v>
      </c>
      <c r="G104" s="81" t="str">
        <f>'(5) Middle (M) details'!F257</f>
        <v>peasants</v>
      </c>
      <c r="H104" s="323">
        <f>'(5) Middle (M) details'!G257</f>
        <v>0</v>
      </c>
      <c r="I104" s="323">
        <f>'(5) Middle (M) details'!H257</f>
        <v>8.4</v>
      </c>
      <c r="J104" s="323">
        <f>'(5) Middle (M) details'!I257</f>
        <v>46.095444685466376</v>
      </c>
      <c r="K104" s="323">
        <f>'(5) Middle (M) details'!J257</f>
        <v>10</v>
      </c>
      <c r="L104" s="323">
        <f>'(5) Middle (M) details'!K257</f>
        <v>6.2929936305732488</v>
      </c>
      <c r="M104" s="323">
        <f>'(5) Middle (M) details'!L257</f>
        <v>36.840970350404312</v>
      </c>
      <c r="N104" s="323">
        <f>'(5) Middle (M) details'!M257</f>
        <v>7.4249999999999998</v>
      </c>
      <c r="O104" s="323">
        <f>'(5) Middle (M) details'!N257</f>
        <v>12.785714285714285</v>
      </c>
      <c r="P104" s="323">
        <f>'(5) Middle (M) details'!O257</f>
        <v>12</v>
      </c>
      <c r="Q104" s="323">
        <f>'(5) Middle (M) details'!P257</f>
        <v>0</v>
      </c>
      <c r="R104" s="323">
        <f>'(5) Middle (M) details'!Q257</f>
        <v>127.37722419928825</v>
      </c>
      <c r="S104" s="323">
        <f>'(5) Middle (M) details'!R257</f>
        <v>3.0408163265306118</v>
      </c>
      <c r="T104" s="323">
        <f>'(5) Middle (M) details'!S257</f>
        <v>33.478260869565219</v>
      </c>
      <c r="U104" s="323">
        <f>'(5) Middle (M) details'!T257</f>
        <v>42.172588832487307</v>
      </c>
      <c r="V104" s="323">
        <f>'(5) Middle (M) details'!U257</f>
        <v>12.716666666666667</v>
      </c>
      <c r="W104" s="323">
        <f>'(5) Middle (M) details'!V257</f>
        <v>90.917647058823533</v>
      </c>
      <c r="X104" s="323">
        <f>'(5) Middle (M) details'!W257</f>
        <v>20.297872340425531</v>
      </c>
      <c r="Y104" s="323">
        <f>'(5) Middle (M) details'!X257</f>
        <v>20.314606741573034</v>
      </c>
      <c r="Z104" s="323">
        <f>'(5) Middle (M) details'!Y257</f>
        <v>28.133333333333333</v>
      </c>
      <c r="AA104" s="323">
        <f>'(5) Middle (M) details'!Z257</f>
        <v>21.796296296296294</v>
      </c>
      <c r="AB104" s="323">
        <f>'(5) Middle (M) details'!AA257</f>
        <v>67.535836177474408</v>
      </c>
      <c r="AC104" s="323">
        <f>'(5) Middle (M) details'!AB257</f>
        <v>58.801089918256132</v>
      </c>
      <c r="AD104" s="323">
        <f>'(5) Middle (M) details'!AC257</f>
        <v>44.256756756756758</v>
      </c>
      <c r="AE104" s="323">
        <f>'(5) Middle (M) details'!AD257</f>
        <v>29.383561643835616</v>
      </c>
      <c r="AF104" s="323">
        <f>'(5) Middle (M) details'!AE257</f>
        <v>41.333333333333329</v>
      </c>
      <c r="AG104" s="323">
        <f>'(5) Middle (M) details'!AF257</f>
        <v>89.931034482758619</v>
      </c>
      <c r="AH104" s="323">
        <f>'(5) Middle (M) details'!AG257</f>
        <v>29.133689839572195</v>
      </c>
      <c r="AI104" s="323">
        <f>'(5) Middle (M) details'!AH257</f>
        <v>61.024958402662236</v>
      </c>
      <c r="AJ104" s="323">
        <f>'(5) Middle (M) details'!AI257</f>
        <v>30.073170731707314</v>
      </c>
      <c r="AK104" s="323">
        <f>'(5) Middle (M) details'!AJ257</f>
        <v>113.75810473815463</v>
      </c>
      <c r="AL104" s="323">
        <f>'(5) Middle (M) details'!AK257</f>
        <v>103.77083333333334</v>
      </c>
      <c r="AM104" s="323">
        <f>'(5) Middle (M) details'!AL257</f>
        <v>39.989690721649488</v>
      </c>
      <c r="AN104" s="323">
        <f>'(5) Middle (M) details'!AM257</f>
        <v>0</v>
      </c>
      <c r="AO104" s="323">
        <f>'(5) Middle (M) details'!AN257</f>
        <v>0</v>
      </c>
      <c r="AP104" s="323">
        <f>'(5) Middle (M) details'!AO257</f>
        <v>0</v>
      </c>
      <c r="AQ104" s="323">
        <f>'(5) Middle (M) details'!AP257</f>
        <v>14.795221843003413</v>
      </c>
      <c r="AR104" s="323">
        <f>'(5) Middle (M) details'!AQ257</f>
        <v>17.588357588357589</v>
      </c>
      <c r="AS104" s="323">
        <f>'(5) Middle (M) details'!AR257</f>
        <v>9.0476190476190474</v>
      </c>
      <c r="AT104" s="323">
        <f>'(5) Middle (M) details'!AS257</f>
        <v>11.958456973293769</v>
      </c>
      <c r="AU104" s="323">
        <f>'(5) Middle (M) details'!AT257</f>
        <v>8.6424870466321249</v>
      </c>
      <c r="AV104" s="323">
        <f>'(5) Middle (M) details'!AU257</f>
        <v>13.611111111111111</v>
      </c>
      <c r="AW104" s="323">
        <f>'(5) Middle (M) details'!AV257</f>
        <v>16.933333333333334</v>
      </c>
      <c r="AX104" s="323">
        <f>'(5) Middle (M) details'!AW257</f>
        <v>17.062906724511933</v>
      </c>
      <c r="AY104" s="323">
        <f>'(5) Middle (M) details'!AX257</f>
        <v>28.082706766917291</v>
      </c>
      <c r="AZ104" s="323">
        <f>'(5) Middle (M) details'!AY257</f>
        <v>7.764705882352942</v>
      </c>
      <c r="BA104" s="323">
        <f>'(5) Middle (M) details'!AZ257</f>
        <v>23.051051051051051</v>
      </c>
      <c r="BB104" s="323">
        <f>'(5) Middle (M) details'!BA257</f>
        <v>234.265306122449</v>
      </c>
      <c r="BC104" s="323">
        <f>'(5) Middle (M) details'!BB257</f>
        <v>317.44504896626768</v>
      </c>
      <c r="BD104" s="323">
        <f>'(5) Middle (M) details'!BC257</f>
        <v>274.43262411347519</v>
      </c>
      <c r="BE104" s="323">
        <f>'(5) Middle (M) details'!BD257</f>
        <v>377.85154975530179</v>
      </c>
      <c r="BF104" s="324">
        <f>'(5) Middle (M) details'!BE257</f>
        <v>2621.6099820223194</v>
      </c>
      <c r="BH104" s="323">
        <f>'(5) Middle (M) details'!BG257</f>
        <v>0</v>
      </c>
      <c r="BI104" s="323">
        <f>'(5) Middle (M) details'!BH257</f>
        <v>34145.255553843672</v>
      </c>
      <c r="BJ104" s="323">
        <f>'(5) Middle (M) details'!BI257</f>
        <v>189395.10542114478</v>
      </c>
      <c r="BK104" s="323">
        <f>'(5) Middle (M) details'!BJ257</f>
        <v>39415.936413086107</v>
      </c>
      <c r="BL104" s="323">
        <f>'(5) Middle (M) details'!BK257</f>
        <v>25559.645867790205</v>
      </c>
      <c r="BM104" s="323">
        <f>'(5) Middle (M) details'!BL257</f>
        <v>155141.81838609092</v>
      </c>
      <c r="BN104" s="323">
        <f>'(5) Middle (M) details'!BM257</f>
        <v>30722.757259245351</v>
      </c>
      <c r="BO104" s="323">
        <f>'(5) Middle (M) details'!BN257</f>
        <v>55177.619024581458</v>
      </c>
      <c r="BP104" s="323">
        <f>'(5) Middle (M) details'!BO257</f>
        <v>50408.442212522532</v>
      </c>
      <c r="BQ104" s="323">
        <f>'(5) Middle (M) details'!BP257</f>
        <v>0</v>
      </c>
      <c r="BR104" s="323">
        <f>'(5) Middle (M) details'!BQ257</f>
        <v>530131.49601418152</v>
      </c>
      <c r="BS104" s="323">
        <f>'(5) Middle (M) details'!BR257</f>
        <v>12541.814537597646</v>
      </c>
      <c r="BT104" s="323">
        <f>'(5) Middle (M) details'!BS257</f>
        <v>134867.52833455629</v>
      </c>
      <c r="BU104" s="323">
        <f>'(5) Middle (M) details'!BT257</f>
        <v>170609.78085129589</v>
      </c>
      <c r="BV104" s="323">
        <f>'(5) Middle (M) details'!BU257</f>
        <v>52068.058110167287</v>
      </c>
      <c r="BW104" s="323">
        <f>'(5) Middle (M) details'!BV257</f>
        <v>368260.14846774813</v>
      </c>
      <c r="BX104" s="323">
        <f>'(5) Middle (M) details'!BW257</f>
        <v>84421.019388354092</v>
      </c>
      <c r="BY104" s="323">
        <f>'(5) Middle (M) details'!BX257</f>
        <v>82138.809699962731</v>
      </c>
      <c r="BZ104" s="323">
        <f>'(5) Middle (M) details'!BY257</f>
        <v>115820.87000467123</v>
      </c>
      <c r="CA104" s="323">
        <f>'(5) Middle (M) details'!BZ257</f>
        <v>85210.265574078134</v>
      </c>
      <c r="CB104" s="323">
        <f>'(5) Middle (M) details'!CA257</f>
        <v>276063.12212562939</v>
      </c>
      <c r="CC104" s="323">
        <f>'(5) Middle (M) details'!CB257</f>
        <v>244525.73153019519</v>
      </c>
      <c r="CD104" s="323">
        <f>'(5) Middle (M) details'!CC257</f>
        <v>181143.21996506138</v>
      </c>
      <c r="CE104" s="323">
        <f>'(5) Middle (M) details'!CD257</f>
        <v>124455.64646881941</v>
      </c>
      <c r="CF104" s="323">
        <f>'(5) Middle (M) details'!CE257</f>
        <v>165522.517185045</v>
      </c>
      <c r="CG104" s="323">
        <f>'(5) Middle (M) details'!CF257</f>
        <v>369519.83613358939</v>
      </c>
      <c r="CH104" s="323">
        <f>'(5) Middle (M) details'!CG257</f>
        <v>121905.11652567265</v>
      </c>
      <c r="CI104" s="323">
        <f>'(5) Middle (M) details'!CH257</f>
        <v>250451.77262191547</v>
      </c>
      <c r="CJ104" s="323">
        <f>'(5) Middle (M) details'!CI257</f>
        <v>122815.2127186485</v>
      </c>
      <c r="CK104" s="323">
        <f>'(5) Middle (M) details'!CJ257</f>
        <v>468590.55368300981</v>
      </c>
      <c r="CL104" s="323">
        <f>'(5) Middle (M) details'!CK257</f>
        <v>429227.7493201606</v>
      </c>
      <c r="CM104" s="323">
        <f>'(5) Middle (M) details'!CL257</f>
        <v>166545.8802262407</v>
      </c>
      <c r="CN104" s="323">
        <f>'(5) Middle (M) details'!CM257</f>
        <v>0</v>
      </c>
      <c r="CO104" s="323">
        <f>'(5) Middle (M) details'!CN257</f>
        <v>0</v>
      </c>
      <c r="CP104" s="323">
        <f>'(5) Middle (M) details'!CO257</f>
        <v>0</v>
      </c>
      <c r="CQ104" s="323">
        <f>'(5) Middle (M) details'!CP257</f>
        <v>59612.681119799294</v>
      </c>
      <c r="CR104" s="323">
        <f>'(5) Middle (M) details'!CQ257</f>
        <v>72555.917498568102</v>
      </c>
      <c r="CS104" s="323">
        <f>'(5) Middle (M) details'!CR257</f>
        <v>35559.032230204233</v>
      </c>
      <c r="CT104" s="323">
        <f>'(5) Middle (M) details'!CS257</f>
        <v>48536.971409754697</v>
      </c>
      <c r="CU104" s="323">
        <f>'(5) Middle (M) details'!CT257</f>
        <v>36138.068308117829</v>
      </c>
      <c r="CV104" s="323">
        <f>'(5) Middle (M) details'!CU257</f>
        <v>57810.983700429329</v>
      </c>
      <c r="CW104" s="323">
        <f>'(5) Middle (M) details'!CV257</f>
        <v>70396.526814623503</v>
      </c>
      <c r="CX104" s="323">
        <f>'(5) Middle (M) details'!CW257</f>
        <v>74345.964694498965</v>
      </c>
      <c r="CY104" s="323">
        <f>'(5) Middle (M) details'!CX257</f>
        <v>121168.20784102597</v>
      </c>
      <c r="CZ104" s="323">
        <f>'(5) Middle (M) details'!CY257</f>
        <v>34611.105865262216</v>
      </c>
      <c r="DA104" s="323">
        <f>'(5) Middle (M) details'!CZ257</f>
        <v>96894.163331286225</v>
      </c>
      <c r="DB104" s="323">
        <f>'(5) Middle (M) details'!DA257</f>
        <v>871193.34100496001</v>
      </c>
      <c r="DC104" s="323">
        <f>'(5) Middle (M) details'!DB257</f>
        <v>1355948.9257483722</v>
      </c>
      <c r="DD104" s="323">
        <f>'(5) Middle (M) details'!DC257</f>
        <v>1146303.8122656352</v>
      </c>
      <c r="DE104" s="323">
        <f>'(5) Middle (M) details'!DD257</f>
        <v>1622249.2244280325</v>
      </c>
      <c r="DF104" s="324">
        <f>'(5) Middle (M) details'!DE257</f>
        <v>10840127.655885477</v>
      </c>
      <c r="DG104" s="313"/>
      <c r="DH104" s="337">
        <f>'(5) Middle (M) details'!DG257</f>
        <v>0</v>
      </c>
      <c r="DI104" s="337">
        <f>'(5) Middle (M) details'!DH257</f>
        <v>4064.9113754575797</v>
      </c>
      <c r="DJ104" s="337">
        <f>'(5) Middle (M) details'!DI257</f>
        <v>4108.7596987834231</v>
      </c>
      <c r="DK104" s="337">
        <f>'(5) Middle (M) details'!DJ257</f>
        <v>3941.5936413086106</v>
      </c>
      <c r="DL104" s="337">
        <f>'(5) Middle (M) details'!DK257</f>
        <v>4061.6036449828562</v>
      </c>
      <c r="DM104" s="337">
        <f>'(5) Middle (M) details'!DL257</f>
        <v>4211.1219359993947</v>
      </c>
      <c r="DN104" s="337">
        <f>'(5) Middle (M) details'!DM257</f>
        <v>4137.7450854202498</v>
      </c>
      <c r="DO104" s="337">
        <f>'(5) Middle (M) details'!DN257</f>
        <v>4315.5679684030192</v>
      </c>
      <c r="DP104" s="337">
        <f>'(5) Middle (M) details'!DO257</f>
        <v>4200.7035177102107</v>
      </c>
      <c r="DQ104" s="337">
        <f>'(5) Middle (M) details'!DP257</f>
        <v>0</v>
      </c>
      <c r="DR104" s="337">
        <f>'(5) Middle (M) details'!DQ257</f>
        <v>4161.9017791184033</v>
      </c>
      <c r="DS104" s="337">
        <f>'(5) Middle (M) details'!DR257</f>
        <v>4124.4893445790922</v>
      </c>
      <c r="DT104" s="337">
        <f>'(5) Middle (M) details'!DS257</f>
        <v>4028.5105866166164</v>
      </c>
      <c r="DU104" s="337">
        <f>'(5) Middle (M) details'!DT257</f>
        <v>4045.5135806096887</v>
      </c>
      <c r="DV104" s="337">
        <f>'(5) Middle (M) details'!DU257</f>
        <v>4094.4737701311105</v>
      </c>
      <c r="DW104" s="337">
        <f>'(5) Middle (M) details'!DV257</f>
        <v>4050.4804114594449</v>
      </c>
      <c r="DX104" s="337">
        <f>'(5) Middle (M) details'!DW257</f>
        <v>4159.1068252124132</v>
      </c>
      <c r="DY104" s="337">
        <f>'(5) Middle (M) details'!DX257</f>
        <v>4043.3374243897583</v>
      </c>
      <c r="DZ104" s="337">
        <f>'(5) Middle (M) details'!DY257</f>
        <v>4116.855568886418</v>
      </c>
      <c r="EA104" s="337">
        <f>'(5) Middle (M) details'!DZ257</f>
        <v>3909.3919634666267</v>
      </c>
      <c r="EB104" s="337">
        <f>'(5) Middle (M) details'!EA257</f>
        <v>4087.6538701642107</v>
      </c>
      <c r="EC104" s="337">
        <f>'(5) Middle (M) details'!EB257</f>
        <v>4158.5237938638384</v>
      </c>
      <c r="ED104" s="337">
        <f>'(5) Middle (M) details'!EC257</f>
        <v>4093.0071076074937</v>
      </c>
      <c r="EE104" s="337">
        <f>'(5) Middle (M) details'!ED257</f>
        <v>4235.5534695682127</v>
      </c>
      <c r="EF104" s="337">
        <f>'(5) Middle (M) details'!EE257</f>
        <v>4004.5770286704442</v>
      </c>
      <c r="EG104" s="337">
        <f>'(5) Middle (M) details'!EF257</f>
        <v>4108.9245582339308</v>
      </c>
      <c r="EH104" s="337">
        <f>'(5) Middle (M) details'!EG257</f>
        <v>4184.334946824667</v>
      </c>
      <c r="EI104" s="337">
        <f>'(5) Middle (M) details'!EH257</f>
        <v>4104.0875598694292</v>
      </c>
      <c r="EJ104" s="337">
        <f>'(5) Middle (M) details'!EI257</f>
        <v>4083.8797416582229</v>
      </c>
      <c r="EK104" s="337">
        <f>'(5) Middle (M) details'!EJ257</f>
        <v>4119.1839013281651</v>
      </c>
      <c r="EL104" s="337">
        <f>'(5) Middle (M) details'!EK257</f>
        <v>4136.3043500035546</v>
      </c>
      <c r="EM104" s="337">
        <f>'(5) Middle (M) details'!EL257</f>
        <v>4164.7203871991096</v>
      </c>
      <c r="EN104" s="337">
        <f>'(5) Middle (M) details'!EM257</f>
        <v>0</v>
      </c>
      <c r="EO104" s="337">
        <f>'(5) Middle (M) details'!EN257</f>
        <v>0</v>
      </c>
      <c r="EP104" s="337">
        <f>'(5) Middle (M) details'!EO257</f>
        <v>0</v>
      </c>
      <c r="EQ104" s="337">
        <f>'(5) Middle (M) details'!EP257</f>
        <v>4029.1846754558692</v>
      </c>
      <c r="ER104" s="337">
        <f>'(5) Middle (M) details'!EQ257</f>
        <v>4125.2241509233163</v>
      </c>
      <c r="ES104" s="337">
        <f>'(5) Middle (M) details'!ER257</f>
        <v>3930.2088254436258</v>
      </c>
      <c r="ET104" s="337">
        <f>'(5) Middle (M) details'!ES257</f>
        <v>4058.798849897601</v>
      </c>
      <c r="EU104" s="337">
        <f>'(5) Middle (M) details'!ET257</f>
        <v>4181.4431555556002</v>
      </c>
      <c r="EV104" s="337">
        <f>'(5) Middle (M) details'!EU257</f>
        <v>4247.3375779907265</v>
      </c>
      <c r="EW104" s="337">
        <f>'(5) Middle (M) details'!EV257</f>
        <v>4157.2752055880019</v>
      </c>
      <c r="EX104" s="337">
        <f>'(5) Middle (M) details'!EW257</f>
        <v>4357.168792799901</v>
      </c>
      <c r="EY104" s="337">
        <f>'(5) Middle (M) details'!EX257</f>
        <v>4314.6912029066816</v>
      </c>
      <c r="EZ104" s="337">
        <f>'(5) Middle (M) details'!EY257</f>
        <v>4457.4909068898305</v>
      </c>
      <c r="FA104" s="337">
        <f>'(5) Middle (M) details'!EZ257</f>
        <v>4203.4596651013953</v>
      </c>
      <c r="FB104" s="337">
        <f>'(5) Middle (M) details'!FA257</f>
        <v>3718.8321029046988</v>
      </c>
      <c r="FC104" s="337">
        <f>'(5) Middle (M) details'!FB257</f>
        <v>4271.4445544635282</v>
      </c>
      <c r="FD104" s="337">
        <f>'(5) Middle (M) details'!FC257</f>
        <v>4176.9954136052347</v>
      </c>
      <c r="FE104" s="337">
        <f>'(5) Middle (M) details'!FD257</f>
        <v>4293.3507232631646</v>
      </c>
      <c r="FF104" s="338">
        <f>'(5) Middle (M) details'!FE257</f>
        <v>4134.9124126859488</v>
      </c>
    </row>
    <row r="105" spans="1:162">
      <c r="A105" s="81"/>
      <c r="B105" s="1" t="str">
        <f>'(5) Middle (M) details'!A258</f>
        <v>private landowners</v>
      </c>
      <c r="C105" s="1" t="str">
        <f>'(5) Middle (M) details'!B258</f>
        <v>5k-10k</v>
      </c>
      <c r="D105" s="37" t="str">
        <f>'(5) Middle (M) details'!C258</f>
        <v>mainly agric</v>
      </c>
      <c r="E105" s="2" t="str">
        <f>'(5) Middle (M) details'!D258</f>
        <v>1, 5, 6</v>
      </c>
      <c r="F105" s="1">
        <f>'(5) Middle (M) details'!E258</f>
        <v>5</v>
      </c>
      <c r="G105" s="81" t="str">
        <f>'(5) Middle (M) details'!F258</f>
        <v>peasants</v>
      </c>
      <c r="H105" s="323">
        <f>'(5) Middle (M) details'!G258</f>
        <v>0</v>
      </c>
      <c r="I105" s="323">
        <f>'(5) Middle (M) details'!H258</f>
        <v>1.3333333333333333</v>
      </c>
      <c r="J105" s="323">
        <f>'(5) Middle (M) details'!I258</f>
        <v>9.8181818181818183</v>
      </c>
      <c r="K105" s="323">
        <f>'(5) Middle (M) details'!J258</f>
        <v>0</v>
      </c>
      <c r="L105" s="323">
        <f>'(5) Middle (M) details'!K258</f>
        <v>2.1142857142857143</v>
      </c>
      <c r="M105" s="323">
        <f>'(5) Middle (M) details'!L258</f>
        <v>11.503267973856209</v>
      </c>
      <c r="N105" s="323">
        <f>'(5) Middle (M) details'!M258</f>
        <v>2.7857142857142856</v>
      </c>
      <c r="O105" s="323">
        <f>'(5) Middle (M) details'!N258</f>
        <v>0.82558139534883723</v>
      </c>
      <c r="P105" s="323">
        <f>'(5) Middle (M) details'!O258</f>
        <v>1.875</v>
      </c>
      <c r="Q105" s="323">
        <f>'(5) Middle (M) details'!P258</f>
        <v>0</v>
      </c>
      <c r="R105" s="323">
        <f>'(5) Middle (M) details'!Q258</f>
        <v>36.51136363636364</v>
      </c>
      <c r="S105" s="323">
        <f>'(5) Middle (M) details'!R258</f>
        <v>3.2352941176470589</v>
      </c>
      <c r="T105" s="323">
        <f>'(5) Middle (M) details'!S258</f>
        <v>11.360655737704917</v>
      </c>
      <c r="U105" s="323">
        <f>'(5) Middle (M) details'!T258</f>
        <v>5.4653465346534649</v>
      </c>
      <c r="V105" s="323">
        <f>'(5) Middle (M) details'!U258</f>
        <v>5.48780487804878</v>
      </c>
      <c r="W105" s="323">
        <f>'(5) Middle (M) details'!V258</f>
        <v>21.71268656716418</v>
      </c>
      <c r="X105" s="323">
        <f>'(5) Middle (M) details'!W258</f>
        <v>1.7058823529411764</v>
      </c>
      <c r="Y105" s="323">
        <f>'(5) Middle (M) details'!X258</f>
        <v>4.4822695035460995</v>
      </c>
      <c r="Z105" s="323">
        <f>'(5) Middle (M) details'!Y258</f>
        <v>4.5161290322580641</v>
      </c>
      <c r="AA105" s="323">
        <f>'(5) Middle (M) details'!Z258</f>
        <v>0.91666666666666663</v>
      </c>
      <c r="AB105" s="323">
        <f>'(5) Middle (M) details'!AA258</f>
        <v>8.8706896551724146</v>
      </c>
      <c r="AC105" s="323">
        <f>'(5) Middle (M) details'!AB258</f>
        <v>7.7712177121771218</v>
      </c>
      <c r="AD105" s="323">
        <f>'(5) Middle (M) details'!AC258</f>
        <v>7.2025723472668801</v>
      </c>
      <c r="AE105" s="323">
        <f>'(5) Middle (M) details'!AD258</f>
        <v>5.9090909090909092</v>
      </c>
      <c r="AF105" s="323">
        <f>'(5) Middle (M) details'!AE258</f>
        <v>13.333333333333332</v>
      </c>
      <c r="AG105" s="323">
        <f>'(5) Middle (M) details'!AF258</f>
        <v>23.047619047619047</v>
      </c>
      <c r="AH105" s="323">
        <f>'(5) Middle (M) details'!AG258</f>
        <v>5.8947368421052628</v>
      </c>
      <c r="AI105" s="323">
        <f>'(5) Middle (M) details'!AH258</f>
        <v>6.1805555555555554</v>
      </c>
      <c r="AJ105" s="323">
        <f>'(5) Middle (M) details'!AI258</f>
        <v>4.0461095100864553</v>
      </c>
      <c r="AK105" s="323">
        <f>'(5) Middle (M) details'!AJ258</f>
        <v>21.684887459807076</v>
      </c>
      <c r="AL105" s="323">
        <f>'(5) Middle (M) details'!AK258</f>
        <v>25.253012048192772</v>
      </c>
      <c r="AM105" s="323">
        <f>'(5) Middle (M) details'!AL258</f>
        <v>7.2931034482758621</v>
      </c>
      <c r="AN105" s="323">
        <f>'(5) Middle (M) details'!AM258</f>
        <v>0</v>
      </c>
      <c r="AO105" s="323">
        <f>'(5) Middle (M) details'!AN258</f>
        <v>0</v>
      </c>
      <c r="AP105" s="323">
        <f>'(5) Middle (M) details'!AO258</f>
        <v>0</v>
      </c>
      <c r="AQ105" s="323">
        <f>'(5) Middle (M) details'!AP258</f>
        <v>3.6912751677852351</v>
      </c>
      <c r="AR105" s="323">
        <f>'(5) Middle (M) details'!AQ258</f>
        <v>3.1388888888888888</v>
      </c>
      <c r="AS105" s="323">
        <f>'(5) Middle (M) details'!AR258</f>
        <v>0.67592592592592593</v>
      </c>
      <c r="AT105" s="323">
        <f>'(5) Middle (M) details'!AS258</f>
        <v>0</v>
      </c>
      <c r="AU105" s="323">
        <f>'(5) Middle (M) details'!AT258</f>
        <v>3.57</v>
      </c>
      <c r="AV105" s="323">
        <f>'(5) Middle (M) details'!AU258</f>
        <v>0</v>
      </c>
      <c r="AW105" s="323">
        <f>'(5) Middle (M) details'!AV258</f>
        <v>4.503968253968254</v>
      </c>
      <c r="AX105" s="323">
        <f>'(5) Middle (M) details'!AW258</f>
        <v>4.2469879518072293</v>
      </c>
      <c r="AY105" s="323">
        <f>'(5) Middle (M) details'!AX258</f>
        <v>7.9264705882352944</v>
      </c>
      <c r="AZ105" s="323">
        <f>'(5) Middle (M) details'!AY258</f>
        <v>6.16</v>
      </c>
      <c r="BA105" s="323">
        <f>'(5) Middle (M) details'!AZ258</f>
        <v>7.1166666666666671</v>
      </c>
      <c r="BB105" s="323">
        <f>'(5) Middle (M) details'!BA258</f>
        <v>32.609756097560975</v>
      </c>
      <c r="BC105" s="323">
        <f>'(5) Middle (M) details'!BB258</f>
        <v>109.47517730496453</v>
      </c>
      <c r="BD105" s="323">
        <f>'(5) Middle (M) details'!BC258</f>
        <v>136.43046357615896</v>
      </c>
      <c r="BE105" s="323">
        <f>'(5) Middle (M) details'!BD258</f>
        <v>162.33600000000001</v>
      </c>
      <c r="BF105" s="324">
        <f>'(5) Middle (M) details'!BE258</f>
        <v>744.01797183835902</v>
      </c>
      <c r="BH105" s="323">
        <f>'(5) Middle (M) details'!BG258</f>
        <v>0</v>
      </c>
      <c r="BI105" s="323">
        <f>'(5) Middle (M) details'!BH258</f>
        <v>10739.576930225337</v>
      </c>
      <c r="BJ105" s="323">
        <f>'(5) Middle (M) details'!BI258</f>
        <v>76099.074009440897</v>
      </c>
      <c r="BK105" s="323">
        <f>'(5) Middle (M) details'!BJ258</f>
        <v>0</v>
      </c>
      <c r="BL105" s="323">
        <f>'(5) Middle (M) details'!BK258</f>
        <v>16477.528997604746</v>
      </c>
      <c r="BM105" s="323">
        <f>'(5) Middle (M) details'!BL258</f>
        <v>91566.311073698773</v>
      </c>
      <c r="BN105" s="323">
        <f>'(5) Middle (M) details'!BM258</f>
        <v>22597.724601546055</v>
      </c>
      <c r="BO105" s="323">
        <f>'(5) Middle (M) details'!BN258</f>
        <v>6320.0340207204463</v>
      </c>
      <c r="BP105" s="323">
        <f>'(5) Middle (M) details'!BO258</f>
        <v>14319.003125441681</v>
      </c>
      <c r="BQ105" s="323">
        <f>'(5) Middle (M) details'!BP258</f>
        <v>0</v>
      </c>
      <c r="BR105" s="323">
        <f>'(5) Middle (M) details'!BQ258</f>
        <v>292959.5493768343</v>
      </c>
      <c r="BS105" s="323">
        <f>'(5) Middle (M) details'!BR258</f>
        <v>26027.245882889692</v>
      </c>
      <c r="BT105" s="323">
        <f>'(5) Middle (M) details'!BS258</f>
        <v>88614.217411179125</v>
      </c>
      <c r="BU105" s="323">
        <f>'(5) Middle (M) details'!BT258</f>
        <v>43515.702064695455</v>
      </c>
      <c r="BV105" s="323">
        <f>'(5) Middle (M) details'!BU258</f>
        <v>43468.106676374438</v>
      </c>
      <c r="BW105" s="323">
        <f>'(5) Middle (M) details'!BV258</f>
        <v>175235.2434200923</v>
      </c>
      <c r="BX105" s="323">
        <f>'(5) Middle (M) details'!BW258</f>
        <v>14089.83011165953</v>
      </c>
      <c r="BY105" s="323">
        <f>'(5) Middle (M) details'!BX258</f>
        <v>35502.102154298591</v>
      </c>
      <c r="BZ105" s="323">
        <f>'(5) Middle (M) details'!BY258</f>
        <v>35669.708634962677</v>
      </c>
      <c r="CA105" s="323">
        <f>'(5) Middle (M) details'!BZ258</f>
        <v>6935.3611784876821</v>
      </c>
      <c r="CB105" s="323">
        <f>'(5) Middle (M) details'!CA258</f>
        <v>69164.267452428656</v>
      </c>
      <c r="CC105" s="323">
        <f>'(5) Middle (M) details'!CB258</f>
        <v>60009.130763823872</v>
      </c>
      <c r="CD105" s="323">
        <f>'(5) Middle (M) details'!CC258</f>
        <v>55868.004678885947</v>
      </c>
      <c r="CE105" s="323">
        <f>'(5) Middle (M) details'!CD258</f>
        <v>47499.912591149317</v>
      </c>
      <c r="CF105" s="323">
        <f>'(5) Middle (M) details'!CE258</f>
        <v>106506.6897659878</v>
      </c>
      <c r="CG105" s="323">
        <f>'(5) Middle (M) details'!CF258</f>
        <v>185566.42373347018</v>
      </c>
      <c r="CH105" s="323">
        <f>'(5) Middle (M) details'!CG258</f>
        <v>47463.262459076577</v>
      </c>
      <c r="CI105" s="323">
        <f>'(5) Middle (M) details'!CH258</f>
        <v>49035.567633122468</v>
      </c>
      <c r="CJ105" s="323">
        <f>'(5) Middle (M) details'!CI258</f>
        <v>31134.820816153049</v>
      </c>
      <c r="CK105" s="323">
        <f>'(5) Middle (M) details'!CJ258</f>
        <v>171357.29894342387</v>
      </c>
      <c r="CL105" s="323">
        <f>'(5) Middle (M) details'!CK258</f>
        <v>205760.52486950785</v>
      </c>
      <c r="CM105" s="323">
        <f>'(5) Middle (M) details'!CL258</f>
        <v>56979.658529779284</v>
      </c>
      <c r="CN105" s="323">
        <f>'(5) Middle (M) details'!CM258</f>
        <v>0</v>
      </c>
      <c r="CO105" s="323">
        <f>'(5) Middle (M) details'!CN258</f>
        <v>0</v>
      </c>
      <c r="CP105" s="323">
        <f>'(5) Middle (M) details'!CO258</f>
        <v>0</v>
      </c>
      <c r="CQ105" s="323">
        <f>'(5) Middle (M) details'!CP258</f>
        <v>28703.968606262166</v>
      </c>
      <c r="CR105" s="323">
        <f>'(5) Middle (M) details'!CQ258</f>
        <v>25090.314691867166</v>
      </c>
      <c r="CS105" s="323">
        <f>'(5) Middle (M) details'!CR258</f>
        <v>5214.2569017338974</v>
      </c>
      <c r="CT105" s="323">
        <f>'(5) Middle (M) details'!CS258</f>
        <v>0</v>
      </c>
      <c r="CU105" s="323">
        <f>'(5) Middle (M) details'!CT258</f>
        <v>28879.326144028793</v>
      </c>
      <c r="CV105" s="323">
        <f>'(5) Middle (M) details'!CU258</f>
        <v>0</v>
      </c>
      <c r="CW105" s="323">
        <f>'(5) Middle (M) details'!CV258</f>
        <v>32873.284641511695</v>
      </c>
      <c r="CX105" s="323">
        <f>'(5) Middle (M) details'!CW258</f>
        <v>33382.341085145439</v>
      </c>
      <c r="CY105" s="323">
        <f>'(5) Middle (M) details'!CX258</f>
        <v>64388.252826264725</v>
      </c>
      <c r="CZ105" s="323">
        <f>'(5) Middle (M) details'!CY258</f>
        <v>54520.283668416676</v>
      </c>
      <c r="DA105" s="323">
        <f>'(5) Middle (M) details'!CZ258</f>
        <v>57579.638164781012</v>
      </c>
      <c r="DB105" s="323">
        <f>'(5) Middle (M) details'!DA258</f>
        <v>262767.53019295045</v>
      </c>
      <c r="DC105" s="323">
        <f>'(5) Middle (M) details'!DB258</f>
        <v>890118.03126320464</v>
      </c>
      <c r="DD105" s="323">
        <f>'(5) Middle (M) details'!DC258</f>
        <v>1112325.6577422565</v>
      </c>
      <c r="DE105" s="323">
        <f>'(5) Middle (M) details'!DD258</f>
        <v>1334580.0703635574</v>
      </c>
      <c r="DF105" s="324">
        <f>'(5) Middle (M) details'!DE258</f>
        <v>6016904.8381989412</v>
      </c>
      <c r="DG105" s="313"/>
      <c r="DH105" s="337">
        <f>'(5) Middle (M) details'!DG258</f>
        <v>0</v>
      </c>
      <c r="DI105" s="337">
        <f>'(5) Middle (M) details'!DH258</f>
        <v>8054.6826976690036</v>
      </c>
      <c r="DJ105" s="337">
        <f>'(5) Middle (M) details'!DI258</f>
        <v>7750.831612072684</v>
      </c>
      <c r="DK105" s="337">
        <f>'(5) Middle (M) details'!DJ258</f>
        <v>0</v>
      </c>
      <c r="DL105" s="337">
        <f>'(5) Middle (M) details'!DK258</f>
        <v>7793.4258772454878</v>
      </c>
      <c r="DM105" s="337">
        <f>'(5) Middle (M) details'!DL258</f>
        <v>7960.0259058385864</v>
      </c>
      <c r="DN105" s="337">
        <f>'(5) Middle (M) details'!DM258</f>
        <v>8112.0037031190968</v>
      </c>
      <c r="DO105" s="337">
        <f>'(5) Middle (M) details'!DN258</f>
        <v>7655.25247580223</v>
      </c>
      <c r="DP105" s="337">
        <f>'(5) Middle (M) details'!DO258</f>
        <v>7636.80166690223</v>
      </c>
      <c r="DQ105" s="337">
        <f>'(5) Middle (M) details'!DP258</f>
        <v>0</v>
      </c>
      <c r="DR105" s="337">
        <f>'(5) Middle (M) details'!DQ258</f>
        <v>8023.7909570997244</v>
      </c>
      <c r="DS105" s="337">
        <f>'(5) Middle (M) details'!DR258</f>
        <v>8044.7850910749958</v>
      </c>
      <c r="DT105" s="337">
        <f>'(5) Middle (M) details'!DS258</f>
        <v>7800.0970592812801</v>
      </c>
      <c r="DU105" s="337">
        <f>'(5) Middle (M) details'!DT258</f>
        <v>7962.1121531417411</v>
      </c>
      <c r="DV105" s="337">
        <f>'(5) Middle (M) details'!DU258</f>
        <v>7920.8549943615653</v>
      </c>
      <c r="DW105" s="337">
        <f>'(5) Middle (M) details'!DV258</f>
        <v>8070.6384665036494</v>
      </c>
      <c r="DX105" s="337">
        <f>'(5) Middle (M) details'!DW258</f>
        <v>8259.5555826969667</v>
      </c>
      <c r="DY105" s="337">
        <f>'(5) Middle (M) details'!DX258</f>
        <v>7920.5639299938312</v>
      </c>
      <c r="DZ105" s="337">
        <f>'(5) Middle (M) details'!DY258</f>
        <v>7898.2926263131649</v>
      </c>
      <c r="EA105" s="337">
        <f>'(5) Middle (M) details'!DZ258</f>
        <v>7565.8485583501988</v>
      </c>
      <c r="EB105" s="337">
        <f>'(5) Middle (M) details'!EA258</f>
        <v>7796.9436583884581</v>
      </c>
      <c r="EC105" s="337">
        <f>'(5) Middle (M) details'!EB258</f>
        <v>7721.9726671397293</v>
      </c>
      <c r="ED105" s="337">
        <f>'(5) Middle (M) details'!EC258</f>
        <v>7756.6738638988982</v>
      </c>
      <c r="EE105" s="337">
        <f>'(5) Middle (M) details'!ED258</f>
        <v>8038.4467461944996</v>
      </c>
      <c r="EF105" s="337">
        <f>'(5) Middle (M) details'!EE258</f>
        <v>7988.0017324490855</v>
      </c>
      <c r="EG105" s="337">
        <f>'(5) Middle (M) details'!EF258</f>
        <v>8051.4357405018054</v>
      </c>
      <c r="EH105" s="337">
        <f>'(5) Middle (M) details'!EG258</f>
        <v>8051.8034528790622</v>
      </c>
      <c r="EI105" s="337">
        <f>'(5) Middle (M) details'!EH258</f>
        <v>7933.8446507523995</v>
      </c>
      <c r="EJ105" s="337">
        <f>'(5) Middle (M) details'!EI258</f>
        <v>7695.0020108298495</v>
      </c>
      <c r="EK105" s="337">
        <f>'(5) Middle (M) details'!EJ258</f>
        <v>7902.1530206709404</v>
      </c>
      <c r="EL105" s="337">
        <f>'(5) Middle (M) details'!EK258</f>
        <v>8147.9597157295566</v>
      </c>
      <c r="EM105" s="337">
        <f>'(5) Middle (M) details'!EL258</f>
        <v>7812.813699118673</v>
      </c>
      <c r="EN105" s="337">
        <f>'(5) Middle (M) details'!EM258</f>
        <v>0</v>
      </c>
      <c r="EO105" s="337">
        <f>'(5) Middle (M) details'!EN258</f>
        <v>0</v>
      </c>
      <c r="EP105" s="337">
        <f>'(5) Middle (M) details'!EO258</f>
        <v>0</v>
      </c>
      <c r="EQ105" s="337">
        <f>'(5) Middle (M) details'!EP258</f>
        <v>7776.166040605568</v>
      </c>
      <c r="ER105" s="337">
        <f>'(5) Middle (M) details'!EQ258</f>
        <v>7993.3745920992742</v>
      </c>
      <c r="ES105" s="337">
        <f>'(5) Middle (M) details'!ER258</f>
        <v>7714.2430874967249</v>
      </c>
      <c r="ET105" s="337">
        <f>'(5) Middle (M) details'!ES258</f>
        <v>0</v>
      </c>
      <c r="EU105" s="337">
        <f>'(5) Middle (M) details'!ET258</f>
        <v>8089.4470991677299</v>
      </c>
      <c r="EV105" s="337">
        <f>'(5) Middle (M) details'!EU258</f>
        <v>0</v>
      </c>
      <c r="EW105" s="337">
        <f>'(5) Middle (M) details'!EV258</f>
        <v>7298.7380878070016</v>
      </c>
      <c r="EX105" s="337">
        <f>'(5) Middle (M) details'!EW258</f>
        <v>7860.2391774952375</v>
      </c>
      <c r="EY105" s="337">
        <f>'(5) Middle (M) details'!EX258</f>
        <v>8123.193306467535</v>
      </c>
      <c r="EZ105" s="337">
        <f>'(5) Middle (M) details'!EY258</f>
        <v>8850.6954007169934</v>
      </c>
      <c r="FA105" s="337">
        <f>'(5) Middle (M) details'!EZ258</f>
        <v>8090.8156671823435</v>
      </c>
      <c r="FB105" s="337">
        <f>'(5) Middle (M) details'!FA258</f>
        <v>8057.9422123492659</v>
      </c>
      <c r="FC105" s="337">
        <f>'(5) Middle (M) details'!FB258</f>
        <v>8130.7749681337045</v>
      </c>
      <c r="FD105" s="337">
        <f>'(5) Middle (M) details'!FC258</f>
        <v>8153.0592844561288</v>
      </c>
      <c r="FE105" s="337">
        <f>'(5) Middle (M) details'!FD258</f>
        <v>8221.0974174770672</v>
      </c>
      <c r="FF105" s="338">
        <f>'(5) Middle (M) details'!FE258</f>
        <v>8087.0423376092031</v>
      </c>
    </row>
    <row r="106" spans="1:162">
      <c r="A106" s="81"/>
      <c r="B106" s="1" t="str">
        <f>'(5) Middle (M) details'!A259</f>
        <v>private landowners</v>
      </c>
      <c r="C106" s="1" t="str">
        <f>'(5) Middle (M) details'!B259</f>
        <v>10k-20k</v>
      </c>
      <c r="D106" s="37" t="str">
        <f>'(5) Middle (M) details'!C259</f>
        <v>mainly agric</v>
      </c>
      <c r="E106" s="2" t="str">
        <f>'(5) Middle (M) details'!D259</f>
        <v>1, 5, 6</v>
      </c>
      <c r="F106" s="1">
        <f>'(5) Middle (M) details'!E259</f>
        <v>5</v>
      </c>
      <c r="G106" s="81" t="str">
        <f>'(5) Middle (M) details'!F259</f>
        <v>peasants</v>
      </c>
      <c r="H106" s="323">
        <f>'(5) Middle (M) details'!G259</f>
        <v>0</v>
      </c>
      <c r="I106" s="323">
        <f>'(5) Middle (M) details'!H259</f>
        <v>0</v>
      </c>
      <c r="J106" s="323">
        <f>'(5) Middle (M) details'!I259</f>
        <v>4.0677966101694913</v>
      </c>
      <c r="K106" s="323">
        <f>'(5) Middle (M) details'!J259</f>
        <v>0</v>
      </c>
      <c r="L106" s="323">
        <f>'(5) Middle (M) details'!K259</f>
        <v>1.3913043478260869</v>
      </c>
      <c r="M106" s="323">
        <f>'(5) Middle (M) details'!L259</f>
        <v>3.0952380952380949</v>
      </c>
      <c r="N106" s="323">
        <f>'(5) Middle (M) details'!M259</f>
        <v>2.5</v>
      </c>
      <c r="O106" s="323">
        <f>'(5) Middle (M) details'!N259</f>
        <v>1.0263157894736841</v>
      </c>
      <c r="P106" s="323">
        <f>'(5) Middle (M) details'!O259</f>
        <v>0.44444444444444442</v>
      </c>
      <c r="Q106" s="323">
        <f>'(5) Middle (M) details'!P259</f>
        <v>0</v>
      </c>
      <c r="R106" s="323">
        <f>'(5) Middle (M) details'!Q259</f>
        <v>18.653543307086615</v>
      </c>
      <c r="S106" s="323">
        <f>'(5) Middle (M) details'!R259</f>
        <v>0</v>
      </c>
      <c r="T106" s="323">
        <f>'(5) Middle (M) details'!S259</f>
        <v>1.8888888888888888</v>
      </c>
      <c r="U106" s="323">
        <f>'(5) Middle (M) details'!T259</f>
        <v>1</v>
      </c>
      <c r="V106" s="323">
        <f>'(5) Middle (M) details'!U259</f>
        <v>0.64285714285714279</v>
      </c>
      <c r="W106" s="323">
        <f>'(5) Middle (M) details'!V259</f>
        <v>4.8205128205128203</v>
      </c>
      <c r="X106" s="323">
        <f>'(5) Middle (M) details'!W259</f>
        <v>3.375</v>
      </c>
      <c r="Y106" s="323">
        <f>'(5) Middle (M) details'!X259</f>
        <v>0</v>
      </c>
      <c r="Z106" s="323">
        <f>'(5) Middle (M) details'!Y259</f>
        <v>0</v>
      </c>
      <c r="AA106" s="323">
        <f>'(5) Middle (M) details'!Z259</f>
        <v>0</v>
      </c>
      <c r="AB106" s="323">
        <f>'(5) Middle (M) details'!AA259</f>
        <v>2.2424242424242427</v>
      </c>
      <c r="AC106" s="323">
        <f>'(5) Middle (M) details'!AB259</f>
        <v>2.5614035087719298</v>
      </c>
      <c r="AD106" s="323">
        <f>'(5) Middle (M) details'!AC259</f>
        <v>2.7272727272727271</v>
      </c>
      <c r="AE106" s="323">
        <f>'(5) Middle (M) details'!AD259</f>
        <v>0.96825396825396814</v>
      </c>
      <c r="AF106" s="323">
        <f>'(5) Middle (M) details'!AE259</f>
        <v>8.9333333333333336</v>
      </c>
      <c r="AG106" s="323">
        <f>'(5) Middle (M) details'!AF259</f>
        <v>8.9764705882352942</v>
      </c>
      <c r="AH106" s="323">
        <f>'(5) Middle (M) details'!AG259</f>
        <v>0.86538461538461542</v>
      </c>
      <c r="AI106" s="323">
        <f>'(5) Middle (M) details'!AH259</f>
        <v>0</v>
      </c>
      <c r="AJ106" s="323">
        <f>'(5) Middle (M) details'!AI259</f>
        <v>0</v>
      </c>
      <c r="AK106" s="323">
        <f>'(5) Middle (M) details'!AJ259</f>
        <v>5.4388489208633093</v>
      </c>
      <c r="AL106" s="323">
        <f>'(5) Middle (M) details'!AK259</f>
        <v>2.7755102040816326</v>
      </c>
      <c r="AM106" s="323">
        <f>'(5) Middle (M) details'!AL259</f>
        <v>0</v>
      </c>
      <c r="AN106" s="323">
        <f>'(5) Middle (M) details'!AM259</f>
        <v>0</v>
      </c>
      <c r="AO106" s="323">
        <f>'(5) Middle (M) details'!AN259</f>
        <v>0</v>
      </c>
      <c r="AP106" s="323">
        <f>'(5) Middle (M) details'!AO259</f>
        <v>0</v>
      </c>
      <c r="AQ106" s="323">
        <f>'(5) Middle (M) details'!AP259</f>
        <v>1.380281690140845</v>
      </c>
      <c r="AR106" s="323">
        <f>'(5) Middle (M) details'!AQ259</f>
        <v>0</v>
      </c>
      <c r="AS106" s="323">
        <f>'(5) Middle (M) details'!AR259</f>
        <v>0</v>
      </c>
      <c r="AT106" s="323">
        <f>'(5) Middle (M) details'!AS259</f>
        <v>0</v>
      </c>
      <c r="AU106" s="323">
        <f>'(5) Middle (M) details'!AT259</f>
        <v>0</v>
      </c>
      <c r="AV106" s="323">
        <f>'(5) Middle (M) details'!AU259</f>
        <v>0</v>
      </c>
      <c r="AW106" s="323">
        <f>'(5) Middle (M) details'!AV259</f>
        <v>0</v>
      </c>
      <c r="AX106" s="323">
        <f>'(5) Middle (M) details'!AW259</f>
        <v>2.1084337349397591</v>
      </c>
      <c r="AY106" s="323">
        <f>'(5) Middle (M) details'!AX259</f>
        <v>4.3962264150943398</v>
      </c>
      <c r="AZ106" s="323">
        <f>'(5) Middle (M) details'!AY259</f>
        <v>0</v>
      </c>
      <c r="BA106" s="323">
        <f>'(5) Middle (M) details'!AZ259</f>
        <v>4.6958333333333337</v>
      </c>
      <c r="BB106" s="323">
        <f>'(5) Middle (M) details'!BA259</f>
        <v>17.109375</v>
      </c>
      <c r="BC106" s="323">
        <f>'(5) Middle (M) details'!BB259</f>
        <v>43.666666666666664</v>
      </c>
      <c r="BD106" s="323">
        <f>'(5) Middle (M) details'!BC259</f>
        <v>70.515789473684222</v>
      </c>
      <c r="BE106" s="323">
        <f>'(5) Middle (M) details'!BD259</f>
        <v>51.702857142857141</v>
      </c>
      <c r="BF106" s="324">
        <f>'(5) Middle (M) details'!BE259</f>
        <v>273.97026701183461</v>
      </c>
      <c r="BH106" s="323">
        <f>'(5) Middle (M) details'!BG259</f>
        <v>0</v>
      </c>
      <c r="BI106" s="323">
        <f>'(5) Middle (M) details'!BH259</f>
        <v>0</v>
      </c>
      <c r="BJ106" s="323">
        <f>'(5) Middle (M) details'!BI259</f>
        <v>60931.414351613654</v>
      </c>
      <c r="BK106" s="323">
        <f>'(5) Middle (M) details'!BJ259</f>
        <v>0</v>
      </c>
      <c r="BL106" s="323">
        <f>'(5) Middle (M) details'!BK259</f>
        <v>20899.836433309072</v>
      </c>
      <c r="BM106" s="323">
        <f>'(5) Middle (M) details'!BL259</f>
        <v>51801.860647569913</v>
      </c>
      <c r="BN106" s="323">
        <f>'(5) Middle (M) details'!BM259</f>
        <v>37174.038747559774</v>
      </c>
      <c r="BO106" s="323">
        <f>'(5) Middle (M) details'!BN259</f>
        <v>15233.593466652566</v>
      </c>
      <c r="BP106" s="323">
        <f>'(5) Middle (M) details'!BO259</f>
        <v>5872.2226967075394</v>
      </c>
      <c r="BQ106" s="323">
        <f>'(5) Middle (M) details'!BP259</f>
        <v>0</v>
      </c>
      <c r="BR106" s="323">
        <f>'(5) Middle (M) details'!BQ259</f>
        <v>283287.32143755758</v>
      </c>
      <c r="BS106" s="323">
        <f>'(5) Middle (M) details'!BR259</f>
        <v>0</v>
      </c>
      <c r="BT106" s="323">
        <f>'(5) Middle (M) details'!BS259</f>
        <v>27805.283595311215</v>
      </c>
      <c r="BU106" s="323">
        <f>'(5) Middle (M) details'!BT259</f>
        <v>14630.688013328585</v>
      </c>
      <c r="BV106" s="323">
        <f>'(5) Middle (M) details'!BU259</f>
        <v>10094.304147995983</v>
      </c>
      <c r="BW106" s="323">
        <f>'(5) Middle (M) details'!BV259</f>
        <v>69991.899788011404</v>
      </c>
      <c r="BX106" s="323">
        <f>'(5) Middle (M) details'!BW259</f>
        <v>50223.276113430795</v>
      </c>
      <c r="BY106" s="323">
        <f>'(5) Middle (M) details'!BX259</f>
        <v>0</v>
      </c>
      <c r="BZ106" s="323">
        <f>'(5) Middle (M) details'!BY259</f>
        <v>0</v>
      </c>
      <c r="CA106" s="323">
        <f>'(5) Middle (M) details'!BZ259</f>
        <v>0</v>
      </c>
      <c r="CB106" s="323">
        <f>'(5) Middle (M) details'!CA259</f>
        <v>32502.186718811707</v>
      </c>
      <c r="CC106" s="323">
        <f>'(5) Middle (M) details'!CB259</f>
        <v>36702.246464084034</v>
      </c>
      <c r="CD106" s="323">
        <f>'(5) Middle (M) details'!CC259</f>
        <v>37590.070950372909</v>
      </c>
      <c r="CE106" s="323">
        <f>'(5) Middle (M) details'!CD259</f>
        <v>14273.50522858962</v>
      </c>
      <c r="CF106" s="323">
        <f>'(5) Middle (M) details'!CE259</f>
        <v>130856.61428914308</v>
      </c>
      <c r="CG106" s="323">
        <f>'(5) Middle (M) details'!CF259</f>
        <v>132841.90623505122</v>
      </c>
      <c r="CH106" s="323">
        <f>'(5) Middle (M) details'!CG259</f>
        <v>13196.852962948551</v>
      </c>
      <c r="CI106" s="323">
        <f>'(5) Middle (M) details'!CH259</f>
        <v>0</v>
      </c>
      <c r="CJ106" s="323">
        <f>'(5) Middle (M) details'!CI259</f>
        <v>0</v>
      </c>
      <c r="CK106" s="323">
        <f>'(5) Middle (M) details'!CJ259</f>
        <v>76970.121661753961</v>
      </c>
      <c r="CL106" s="323">
        <f>'(5) Middle (M) details'!CK259</f>
        <v>41431.746775620784</v>
      </c>
      <c r="CM106" s="323">
        <f>'(5) Middle (M) details'!CL259</f>
        <v>0</v>
      </c>
      <c r="CN106" s="323">
        <f>'(5) Middle (M) details'!CM259</f>
        <v>0</v>
      </c>
      <c r="CO106" s="323">
        <f>'(5) Middle (M) details'!CN259</f>
        <v>0</v>
      </c>
      <c r="CP106" s="323">
        <f>'(5) Middle (M) details'!CO259</f>
        <v>0</v>
      </c>
      <c r="CQ106" s="323">
        <f>'(5) Middle (M) details'!CP259</f>
        <v>20298.266706937506</v>
      </c>
      <c r="CR106" s="323">
        <f>'(5) Middle (M) details'!CQ259</f>
        <v>0</v>
      </c>
      <c r="CS106" s="323">
        <f>'(5) Middle (M) details'!CR259</f>
        <v>0</v>
      </c>
      <c r="CT106" s="323">
        <f>'(5) Middle (M) details'!CS259</f>
        <v>0</v>
      </c>
      <c r="CU106" s="323">
        <f>'(5) Middle (M) details'!CT259</f>
        <v>0</v>
      </c>
      <c r="CV106" s="323">
        <f>'(5) Middle (M) details'!CU259</f>
        <v>0</v>
      </c>
      <c r="CW106" s="323">
        <f>'(5) Middle (M) details'!CV259</f>
        <v>0</v>
      </c>
      <c r="CX106" s="323">
        <f>'(5) Middle (M) details'!CW259</f>
        <v>30658.509498389634</v>
      </c>
      <c r="CY106" s="323">
        <f>'(5) Middle (M) details'!CX259</f>
        <v>65925.399133068044</v>
      </c>
      <c r="CZ106" s="323">
        <f>'(5) Middle (M) details'!CY259</f>
        <v>0</v>
      </c>
      <c r="DA106" s="323">
        <f>'(5) Middle (M) details'!CZ259</f>
        <v>69829.728726880974</v>
      </c>
      <c r="DB106" s="323">
        <f>'(5) Middle (M) details'!DA259</f>
        <v>258654.31124004669</v>
      </c>
      <c r="DC106" s="323">
        <f>'(5) Middle (M) details'!DB259</f>
        <v>629685.25954666256</v>
      </c>
      <c r="DD106" s="323">
        <f>'(5) Middle (M) details'!DC259</f>
        <v>1035927.3537185244</v>
      </c>
      <c r="DE106" s="323">
        <f>'(5) Middle (M) details'!DD259</f>
        <v>777773.10925662541</v>
      </c>
      <c r="DF106" s="324">
        <f>'(5) Middle (M) details'!DE259</f>
        <v>4053062.9285525596</v>
      </c>
      <c r="DG106" s="313"/>
      <c r="DH106" s="337">
        <f>'(5) Middle (M) details'!DG259</f>
        <v>0</v>
      </c>
      <c r="DI106" s="337">
        <f>'(5) Middle (M) details'!DH259</f>
        <v>0</v>
      </c>
      <c r="DJ106" s="337">
        <f>'(5) Middle (M) details'!DI259</f>
        <v>14978.97269477169</v>
      </c>
      <c r="DK106" s="337">
        <f>'(5) Middle (M) details'!DJ259</f>
        <v>0</v>
      </c>
      <c r="DL106" s="337">
        <f>'(5) Middle (M) details'!DK259</f>
        <v>15021.757436440896</v>
      </c>
      <c r="DM106" s="337">
        <f>'(5) Middle (M) details'!DL259</f>
        <v>16735.985747676434</v>
      </c>
      <c r="DN106" s="337">
        <f>'(5) Middle (M) details'!DM259</f>
        <v>14869.61549902391</v>
      </c>
      <c r="DO106" s="337">
        <f>'(5) Middle (M) details'!DN259</f>
        <v>14842.98850596917</v>
      </c>
      <c r="DP106" s="337">
        <f>'(5) Middle (M) details'!DO259</f>
        <v>13212.501067591964</v>
      </c>
      <c r="DQ106" s="337">
        <f>'(5) Middle (M) details'!DP259</f>
        <v>0</v>
      </c>
      <c r="DR106" s="337">
        <f>'(5) Middle (M) details'!DQ259</f>
        <v>15186.783378037067</v>
      </c>
      <c r="DS106" s="337">
        <f>'(5) Middle (M) details'!DR259</f>
        <v>0</v>
      </c>
      <c r="DT106" s="337">
        <f>'(5) Middle (M) details'!DS259</f>
        <v>14720.444256341232</v>
      </c>
      <c r="DU106" s="337">
        <f>'(5) Middle (M) details'!DT259</f>
        <v>14630.688013328585</v>
      </c>
      <c r="DV106" s="337">
        <f>'(5) Middle (M) details'!DU259</f>
        <v>15702.250896882642</v>
      </c>
      <c r="DW106" s="337">
        <f>'(5) Middle (M) details'!DV259</f>
        <v>14519.596232619388</v>
      </c>
      <c r="DX106" s="337">
        <f>'(5) Middle (M) details'!DW259</f>
        <v>14880.970700275791</v>
      </c>
      <c r="DY106" s="337">
        <f>'(5) Middle (M) details'!DX259</f>
        <v>0</v>
      </c>
      <c r="DZ106" s="337">
        <f>'(5) Middle (M) details'!DY259</f>
        <v>0</v>
      </c>
      <c r="EA106" s="337">
        <f>'(5) Middle (M) details'!DZ259</f>
        <v>0</v>
      </c>
      <c r="EB106" s="337">
        <f>'(5) Middle (M) details'!EA259</f>
        <v>14494.218401632246</v>
      </c>
      <c r="EC106" s="337">
        <f>'(5) Middle (M) details'!EB259</f>
        <v>14328.959235978013</v>
      </c>
      <c r="ED106" s="337">
        <f>'(5) Middle (M) details'!EC259</f>
        <v>13783.026015136735</v>
      </c>
      <c r="EE106" s="337">
        <f>'(5) Middle (M) details'!ED259</f>
        <v>14741.489006576167</v>
      </c>
      <c r="EF106" s="337">
        <f>'(5) Middle (M) details'!EE259</f>
        <v>14648.128465202582</v>
      </c>
      <c r="EG106" s="337">
        <f>'(5) Middle (M) details'!EF259</f>
        <v>14798.901743092207</v>
      </c>
      <c r="EH106" s="337">
        <f>'(5) Middle (M) details'!EG259</f>
        <v>15249.696757184991</v>
      </c>
      <c r="EI106" s="337">
        <f>'(5) Middle (M) details'!EH259</f>
        <v>0</v>
      </c>
      <c r="EJ106" s="337">
        <f>'(5) Middle (M) details'!EI259</f>
        <v>0</v>
      </c>
      <c r="EK106" s="337">
        <f>'(5) Middle (M) details'!EJ259</f>
        <v>14151.913903417726</v>
      </c>
      <c r="EL106" s="337">
        <f>'(5) Middle (M) details'!EK259</f>
        <v>14927.614647098666</v>
      </c>
      <c r="EM106" s="337">
        <f>'(5) Middle (M) details'!EL259</f>
        <v>0</v>
      </c>
      <c r="EN106" s="337">
        <f>'(5) Middle (M) details'!EM259</f>
        <v>0</v>
      </c>
      <c r="EO106" s="337">
        <f>'(5) Middle (M) details'!EN259</f>
        <v>0</v>
      </c>
      <c r="EP106" s="337">
        <f>'(5) Middle (M) details'!EO259</f>
        <v>0</v>
      </c>
      <c r="EQ106" s="337">
        <f>'(5) Middle (M) details'!EP259</f>
        <v>14705.887104005744</v>
      </c>
      <c r="ER106" s="337">
        <f>'(5) Middle (M) details'!EQ259</f>
        <v>0</v>
      </c>
      <c r="ES106" s="337">
        <f>'(5) Middle (M) details'!ER259</f>
        <v>0</v>
      </c>
      <c r="ET106" s="337">
        <f>'(5) Middle (M) details'!ES259</f>
        <v>0</v>
      </c>
      <c r="EU106" s="337">
        <f>'(5) Middle (M) details'!ET259</f>
        <v>0</v>
      </c>
      <c r="EV106" s="337">
        <f>'(5) Middle (M) details'!EU259</f>
        <v>0</v>
      </c>
      <c r="EW106" s="337">
        <f>'(5) Middle (M) details'!EV259</f>
        <v>0</v>
      </c>
      <c r="EX106" s="337">
        <f>'(5) Middle (M) details'!EW259</f>
        <v>14540.893076379083</v>
      </c>
      <c r="EY106" s="337">
        <f>'(5) Middle (M) details'!EX259</f>
        <v>14995.906240569126</v>
      </c>
      <c r="EZ106" s="337">
        <f>'(5) Middle (M) details'!EY259</f>
        <v>0</v>
      </c>
      <c r="FA106" s="337">
        <f>'(5) Middle (M) details'!EZ259</f>
        <v>14870.572222228422</v>
      </c>
      <c r="FB106" s="337">
        <f>'(5) Middle (M) details'!FA259</f>
        <v>15117.694903527843</v>
      </c>
      <c r="FC106" s="337">
        <f>'(5) Middle (M) details'!FB259</f>
        <v>14420.27311938922</v>
      </c>
      <c r="FD106" s="337">
        <f>'(5) Middle (M) details'!FC259</f>
        <v>14690.714823594537</v>
      </c>
      <c r="FE106" s="337">
        <f>'(5) Middle (M) details'!FD259</f>
        <v>15043.135954897154</v>
      </c>
      <c r="FF106" s="338">
        <f>'(5) Middle (M) details'!FE259</f>
        <v>14793.805812429568</v>
      </c>
    </row>
    <row r="107" spans="1:162">
      <c r="A107" s="81"/>
      <c r="B107" s="1" t="str">
        <f>'(5) Middle (M) details'!A260</f>
        <v>private landowners</v>
      </c>
      <c r="C107" s="1" t="str">
        <f>'(5) Middle (M) details'!B260</f>
        <v>20k-50k</v>
      </c>
      <c r="D107" s="37" t="str">
        <f>'(5) Middle (M) details'!C260</f>
        <v>mainly agric</v>
      </c>
      <c r="E107" s="2" t="str">
        <f>'(5) Middle (M) details'!D260</f>
        <v>1, 5, 6</v>
      </c>
      <c r="F107" s="1">
        <f>'(5) Middle (M) details'!E260</f>
        <v>5</v>
      </c>
      <c r="G107" s="81" t="str">
        <f>'(5) Middle (M) details'!F260</f>
        <v>peasants</v>
      </c>
      <c r="H107" s="323">
        <f>'(5) Middle (M) details'!G260</f>
        <v>0</v>
      </c>
      <c r="I107" s="323">
        <f>'(5) Middle (M) details'!H260</f>
        <v>0</v>
      </c>
      <c r="J107" s="323">
        <f>'(5) Middle (M) details'!I260</f>
        <v>1.4375</v>
      </c>
      <c r="K107" s="323">
        <f>'(5) Middle (M) details'!J260</f>
        <v>0</v>
      </c>
      <c r="L107" s="323">
        <f>'(5) Middle (M) details'!K260</f>
        <v>0</v>
      </c>
      <c r="M107" s="323">
        <f>'(5) Middle (M) details'!L260</f>
        <v>0</v>
      </c>
      <c r="N107" s="323">
        <f>'(5) Middle (M) details'!M260</f>
        <v>0</v>
      </c>
      <c r="O107" s="323">
        <f>'(5) Middle (M) details'!N260</f>
        <v>0</v>
      </c>
      <c r="P107" s="323">
        <f>'(5) Middle (M) details'!O260</f>
        <v>0</v>
      </c>
      <c r="Q107" s="323">
        <f>'(5) Middle (M) details'!P260</f>
        <v>0</v>
      </c>
      <c r="R107" s="323">
        <f>'(5) Middle (M) details'!Q260</f>
        <v>4.408163265306122</v>
      </c>
      <c r="S107" s="323">
        <f>'(5) Middle (M) details'!R260</f>
        <v>0</v>
      </c>
      <c r="T107" s="323">
        <f>'(5) Middle (M) details'!S260</f>
        <v>0</v>
      </c>
      <c r="U107" s="323">
        <f>'(5) Middle (M) details'!T260</f>
        <v>0</v>
      </c>
      <c r="V107" s="323">
        <f>'(5) Middle (M) details'!U260</f>
        <v>0</v>
      </c>
      <c r="W107" s="323">
        <f>'(5) Middle (M) details'!V260</f>
        <v>1.5365853658536586</v>
      </c>
      <c r="X107" s="323">
        <f>'(5) Middle (M) details'!W260</f>
        <v>1.75</v>
      </c>
      <c r="Y107" s="323">
        <f>'(5) Middle (M) details'!X260</f>
        <v>0</v>
      </c>
      <c r="Z107" s="323">
        <f>'(5) Middle (M) details'!Y260</f>
        <v>1.5</v>
      </c>
      <c r="AA107" s="323">
        <f>'(5) Middle (M) details'!Z260</f>
        <v>0</v>
      </c>
      <c r="AB107" s="323">
        <f>'(5) Middle (M) details'!AA260</f>
        <v>0.9423076923076924</v>
      </c>
      <c r="AC107" s="323">
        <f>'(5) Middle (M) details'!AB260</f>
        <v>0</v>
      </c>
      <c r="AD107" s="323">
        <f>'(5) Middle (M) details'!AC260</f>
        <v>1.2222222222222221</v>
      </c>
      <c r="AE107" s="323">
        <f>'(5) Middle (M) details'!AD260</f>
        <v>0</v>
      </c>
      <c r="AF107" s="323">
        <f>'(5) Middle (M) details'!AE260</f>
        <v>0</v>
      </c>
      <c r="AG107" s="323">
        <f>'(5) Middle (M) details'!AF260</f>
        <v>0.88571428571428568</v>
      </c>
      <c r="AH107" s="323">
        <f>'(5) Middle (M) details'!AG260</f>
        <v>0</v>
      </c>
      <c r="AI107" s="323">
        <f>'(5) Middle (M) details'!AH260</f>
        <v>2.5909090909090908</v>
      </c>
      <c r="AJ107" s="323">
        <f>'(5) Middle (M) details'!AI260</f>
        <v>0</v>
      </c>
      <c r="AK107" s="323">
        <f>'(5) Middle (M) details'!AJ260</f>
        <v>1.452054794520548</v>
      </c>
      <c r="AL107" s="323">
        <f>'(5) Middle (M) details'!AK260</f>
        <v>0</v>
      </c>
      <c r="AM107" s="323">
        <f>'(5) Middle (M) details'!AL260</f>
        <v>0</v>
      </c>
      <c r="AN107" s="323">
        <f>'(5) Middle (M) details'!AM260</f>
        <v>0</v>
      </c>
      <c r="AO107" s="323">
        <f>'(5) Middle (M) details'!AN260</f>
        <v>0</v>
      </c>
      <c r="AP107" s="323">
        <f>'(5) Middle (M) details'!AO260</f>
        <v>0</v>
      </c>
      <c r="AQ107" s="323">
        <f>'(5) Middle (M) details'!AP260</f>
        <v>0</v>
      </c>
      <c r="AR107" s="323">
        <f>'(5) Middle (M) details'!AQ260</f>
        <v>0</v>
      </c>
      <c r="AS107" s="323">
        <f>'(5) Middle (M) details'!AR260</f>
        <v>0</v>
      </c>
      <c r="AT107" s="323">
        <f>'(5) Middle (M) details'!AS260</f>
        <v>0</v>
      </c>
      <c r="AU107" s="323">
        <f>'(5) Middle (M) details'!AT260</f>
        <v>0</v>
      </c>
      <c r="AV107" s="323">
        <f>'(5) Middle (M) details'!AU260</f>
        <v>0</v>
      </c>
      <c r="AW107" s="323">
        <f>'(5) Middle (M) details'!AV260</f>
        <v>0</v>
      </c>
      <c r="AX107" s="323">
        <f>'(5) Middle (M) details'!AW260</f>
        <v>0</v>
      </c>
      <c r="AY107" s="323">
        <f>'(5) Middle (M) details'!AX260</f>
        <v>0</v>
      </c>
      <c r="AZ107" s="323">
        <f>'(5) Middle (M) details'!AY260</f>
        <v>0</v>
      </c>
      <c r="BA107" s="323">
        <f>'(5) Middle (M) details'!AZ260</f>
        <v>1.72</v>
      </c>
      <c r="BB107" s="323">
        <f>'(5) Middle (M) details'!BA260</f>
        <v>4.05</v>
      </c>
      <c r="BC107" s="323">
        <f>'(5) Middle (M) details'!BB260</f>
        <v>10.327868852459016</v>
      </c>
      <c r="BD107" s="323">
        <f>'(5) Middle (M) details'!BC260</f>
        <v>30</v>
      </c>
      <c r="BE107" s="323">
        <f>'(5) Middle (M) details'!BD260</f>
        <v>17.832167832167833</v>
      </c>
      <c r="BF107" s="324">
        <f>'(5) Middle (M) details'!BE260</f>
        <v>81.655493401460461</v>
      </c>
      <c r="BH107" s="323">
        <f>'(5) Middle (M) details'!BG260</f>
        <v>0</v>
      </c>
      <c r="BI107" s="323">
        <f>'(5) Middle (M) details'!BH260</f>
        <v>0</v>
      </c>
      <c r="BJ107" s="323">
        <f>'(5) Middle (M) details'!BI260</f>
        <v>45167.44880544972</v>
      </c>
      <c r="BK107" s="323">
        <f>'(5) Middle (M) details'!BJ260</f>
        <v>0</v>
      </c>
      <c r="BL107" s="323">
        <f>'(5) Middle (M) details'!BK260</f>
        <v>0</v>
      </c>
      <c r="BM107" s="323">
        <f>'(5) Middle (M) details'!BL260</f>
        <v>0</v>
      </c>
      <c r="BN107" s="323">
        <f>'(5) Middle (M) details'!BM260</f>
        <v>0</v>
      </c>
      <c r="BO107" s="323">
        <f>'(5) Middle (M) details'!BN260</f>
        <v>0</v>
      </c>
      <c r="BP107" s="323">
        <f>'(5) Middle (M) details'!BO260</f>
        <v>0</v>
      </c>
      <c r="BQ107" s="323">
        <f>'(5) Middle (M) details'!BP260</f>
        <v>0</v>
      </c>
      <c r="BR107" s="323">
        <f>'(5) Middle (M) details'!BQ260</f>
        <v>144768.13012541435</v>
      </c>
      <c r="BS107" s="323">
        <f>'(5) Middle (M) details'!BR260</f>
        <v>0</v>
      </c>
      <c r="BT107" s="323">
        <f>'(5) Middle (M) details'!BS260</f>
        <v>0</v>
      </c>
      <c r="BU107" s="323">
        <f>'(5) Middle (M) details'!BT260</f>
        <v>0</v>
      </c>
      <c r="BV107" s="323">
        <f>'(5) Middle (M) details'!BU260</f>
        <v>0</v>
      </c>
      <c r="BW107" s="323">
        <f>'(5) Middle (M) details'!BV260</f>
        <v>47133.070490465783</v>
      </c>
      <c r="BX107" s="323">
        <f>'(5) Middle (M) details'!BW260</f>
        <v>55591.888649030036</v>
      </c>
      <c r="BY107" s="323">
        <f>'(5) Middle (M) details'!BX260</f>
        <v>0</v>
      </c>
      <c r="BZ107" s="323">
        <f>'(5) Middle (M) details'!BY260</f>
        <v>46404.22465375546</v>
      </c>
      <c r="CA107" s="323">
        <f>'(5) Middle (M) details'!BZ260</f>
        <v>0</v>
      </c>
      <c r="CB107" s="323">
        <f>'(5) Middle (M) details'!CA260</f>
        <v>29926.528319122463</v>
      </c>
      <c r="CC107" s="323">
        <f>'(5) Middle (M) details'!CB260</f>
        <v>0</v>
      </c>
      <c r="CD107" s="323">
        <f>'(5) Middle (M) details'!CC260</f>
        <v>38161.798611431987</v>
      </c>
      <c r="CE107" s="323">
        <f>'(5) Middle (M) details'!CD260</f>
        <v>0</v>
      </c>
      <c r="CF107" s="323">
        <f>'(5) Middle (M) details'!CE260</f>
        <v>0</v>
      </c>
      <c r="CG107" s="323">
        <f>'(5) Middle (M) details'!CF260</f>
        <v>28679.024564963933</v>
      </c>
      <c r="CH107" s="323">
        <f>'(5) Middle (M) details'!CG260</f>
        <v>0</v>
      </c>
      <c r="CI107" s="323">
        <f>'(5) Middle (M) details'!CH260</f>
        <v>81065.589925059714</v>
      </c>
      <c r="CJ107" s="323">
        <f>'(5) Middle (M) details'!CI260</f>
        <v>0</v>
      </c>
      <c r="CK107" s="323">
        <f>'(5) Middle (M) details'!CJ260</f>
        <v>44357.891563091915</v>
      </c>
      <c r="CL107" s="323">
        <f>'(5) Middle (M) details'!CK260</f>
        <v>0</v>
      </c>
      <c r="CM107" s="323">
        <f>'(5) Middle (M) details'!CL260</f>
        <v>0</v>
      </c>
      <c r="CN107" s="323">
        <f>'(5) Middle (M) details'!CM260</f>
        <v>0</v>
      </c>
      <c r="CO107" s="323">
        <f>'(5) Middle (M) details'!CN260</f>
        <v>0</v>
      </c>
      <c r="CP107" s="323">
        <f>'(5) Middle (M) details'!CO260</f>
        <v>0</v>
      </c>
      <c r="CQ107" s="323">
        <f>'(5) Middle (M) details'!CP260</f>
        <v>0</v>
      </c>
      <c r="CR107" s="323">
        <f>'(5) Middle (M) details'!CQ260</f>
        <v>0</v>
      </c>
      <c r="CS107" s="323">
        <f>'(5) Middle (M) details'!CR260</f>
        <v>0</v>
      </c>
      <c r="CT107" s="323">
        <f>'(5) Middle (M) details'!CS260</f>
        <v>0</v>
      </c>
      <c r="CU107" s="323">
        <f>'(5) Middle (M) details'!CT260</f>
        <v>0</v>
      </c>
      <c r="CV107" s="323">
        <f>'(5) Middle (M) details'!CU260</f>
        <v>0</v>
      </c>
      <c r="CW107" s="323">
        <f>'(5) Middle (M) details'!CV260</f>
        <v>0</v>
      </c>
      <c r="CX107" s="323">
        <f>'(5) Middle (M) details'!CW260</f>
        <v>0</v>
      </c>
      <c r="CY107" s="323">
        <f>'(5) Middle (M) details'!CX260</f>
        <v>0</v>
      </c>
      <c r="CZ107" s="323">
        <f>'(5) Middle (M) details'!CY260</f>
        <v>0</v>
      </c>
      <c r="DA107" s="323">
        <f>'(5) Middle (M) details'!CZ260</f>
        <v>53313.847537717564</v>
      </c>
      <c r="DB107" s="323">
        <f>'(5) Middle (M) details'!DA260</f>
        <v>117370.05008566898</v>
      </c>
      <c r="DC107" s="323">
        <f>'(5) Middle (M) details'!DB260</f>
        <v>292616.71768562146</v>
      </c>
      <c r="DD107" s="323">
        <f>'(5) Middle (M) details'!DC260</f>
        <v>885231.83312083979</v>
      </c>
      <c r="DE107" s="323">
        <f>'(5) Middle (M) details'!DD260</f>
        <v>534894.18907499593</v>
      </c>
      <c r="DF107" s="324">
        <f>'(5) Middle (M) details'!DE260</f>
        <v>2444682.2332126289</v>
      </c>
      <c r="DG107" s="313"/>
      <c r="DH107" s="337">
        <f>'(5) Middle (M) details'!DG260</f>
        <v>0</v>
      </c>
      <c r="DI107" s="337">
        <f>'(5) Middle (M) details'!DH260</f>
        <v>0</v>
      </c>
      <c r="DJ107" s="337">
        <f>'(5) Middle (M) details'!DI260</f>
        <v>31420.833951617195</v>
      </c>
      <c r="DK107" s="337">
        <f>'(5) Middle (M) details'!DJ260</f>
        <v>0</v>
      </c>
      <c r="DL107" s="337">
        <f>'(5) Middle (M) details'!DK260</f>
        <v>0</v>
      </c>
      <c r="DM107" s="337">
        <f>'(5) Middle (M) details'!DL260</f>
        <v>0</v>
      </c>
      <c r="DN107" s="337">
        <f>'(5) Middle (M) details'!DM260</f>
        <v>0</v>
      </c>
      <c r="DO107" s="337">
        <f>'(5) Middle (M) details'!DN260</f>
        <v>0</v>
      </c>
      <c r="DP107" s="337">
        <f>'(5) Middle (M) details'!DO260</f>
        <v>0</v>
      </c>
      <c r="DQ107" s="337">
        <f>'(5) Middle (M) details'!DP260</f>
        <v>0</v>
      </c>
      <c r="DR107" s="337">
        <f>'(5) Middle (M) details'!DQ260</f>
        <v>32840.918408080113</v>
      </c>
      <c r="DS107" s="337">
        <f>'(5) Middle (M) details'!DR260</f>
        <v>0</v>
      </c>
      <c r="DT107" s="337">
        <f>'(5) Middle (M) details'!DS260</f>
        <v>0</v>
      </c>
      <c r="DU107" s="337">
        <f>'(5) Middle (M) details'!DT260</f>
        <v>0</v>
      </c>
      <c r="DV107" s="337">
        <f>'(5) Middle (M) details'!DU260</f>
        <v>0</v>
      </c>
      <c r="DW107" s="337">
        <f>'(5) Middle (M) details'!DV260</f>
        <v>30673.903017604716</v>
      </c>
      <c r="DX107" s="337">
        <f>'(5) Middle (M) details'!DW260</f>
        <v>31766.793513731449</v>
      </c>
      <c r="DY107" s="337">
        <f>'(5) Middle (M) details'!DX260</f>
        <v>0</v>
      </c>
      <c r="DZ107" s="337">
        <f>'(5) Middle (M) details'!DY260</f>
        <v>30936.149769170308</v>
      </c>
      <c r="EA107" s="337">
        <f>'(5) Middle (M) details'!DZ260</f>
        <v>0</v>
      </c>
      <c r="EB107" s="337">
        <f>'(5) Middle (M) details'!EA260</f>
        <v>31758.764746823836</v>
      </c>
      <c r="EC107" s="337">
        <f>'(5) Middle (M) details'!EB260</f>
        <v>0</v>
      </c>
      <c r="ED107" s="337">
        <f>'(5) Middle (M) details'!EC260</f>
        <v>31223.28977298981</v>
      </c>
      <c r="EE107" s="337">
        <f>'(5) Middle (M) details'!ED260</f>
        <v>0</v>
      </c>
      <c r="EF107" s="337">
        <f>'(5) Middle (M) details'!EE260</f>
        <v>0</v>
      </c>
      <c r="EG107" s="337">
        <f>'(5) Middle (M) details'!EF260</f>
        <v>32379.543863668958</v>
      </c>
      <c r="EH107" s="337">
        <f>'(5) Middle (M) details'!EG260</f>
        <v>0</v>
      </c>
      <c r="EI107" s="337">
        <f>'(5) Middle (M) details'!EH260</f>
        <v>0</v>
      </c>
      <c r="EJ107" s="337">
        <f>'(5) Middle (M) details'!EI260</f>
        <v>0</v>
      </c>
      <c r="EK107" s="337">
        <f>'(5) Middle (M) details'!EJ260</f>
        <v>30548.359284016129</v>
      </c>
      <c r="EL107" s="337">
        <f>'(5) Middle (M) details'!EK260</f>
        <v>0</v>
      </c>
      <c r="EM107" s="337">
        <f>'(5) Middle (M) details'!EL260</f>
        <v>0</v>
      </c>
      <c r="EN107" s="337">
        <f>'(5) Middle (M) details'!EM260</f>
        <v>0</v>
      </c>
      <c r="EO107" s="337">
        <f>'(5) Middle (M) details'!EN260</f>
        <v>0</v>
      </c>
      <c r="EP107" s="337">
        <f>'(5) Middle (M) details'!EO260</f>
        <v>0</v>
      </c>
      <c r="EQ107" s="337">
        <f>'(5) Middle (M) details'!EP260</f>
        <v>0</v>
      </c>
      <c r="ER107" s="337">
        <f>'(5) Middle (M) details'!EQ260</f>
        <v>0</v>
      </c>
      <c r="ES107" s="337">
        <f>'(5) Middle (M) details'!ER260</f>
        <v>0</v>
      </c>
      <c r="ET107" s="337">
        <f>'(5) Middle (M) details'!ES260</f>
        <v>0</v>
      </c>
      <c r="EU107" s="337">
        <f>'(5) Middle (M) details'!ET260</f>
        <v>0</v>
      </c>
      <c r="EV107" s="337">
        <f>'(5) Middle (M) details'!EU260</f>
        <v>0</v>
      </c>
      <c r="EW107" s="337">
        <f>'(5) Middle (M) details'!EV260</f>
        <v>0</v>
      </c>
      <c r="EX107" s="337">
        <f>'(5) Middle (M) details'!EW260</f>
        <v>0</v>
      </c>
      <c r="EY107" s="337">
        <f>'(5) Middle (M) details'!EX260</f>
        <v>0</v>
      </c>
      <c r="EZ107" s="337">
        <f>'(5) Middle (M) details'!EY260</f>
        <v>0</v>
      </c>
      <c r="FA107" s="337">
        <f>'(5) Middle (M) details'!EZ260</f>
        <v>30996.422987045094</v>
      </c>
      <c r="FB107" s="337">
        <f>'(5) Middle (M) details'!FA260</f>
        <v>28980.259280412094</v>
      </c>
      <c r="FC107" s="337">
        <f>'(5) Middle (M) details'!FB260</f>
        <v>28332.729807655414</v>
      </c>
      <c r="FD107" s="337">
        <f>'(5) Middle (M) details'!FC260</f>
        <v>29507.727770694659</v>
      </c>
      <c r="FE107" s="337">
        <f>'(5) Middle (M) details'!FD260</f>
        <v>29996.027073617417</v>
      </c>
      <c r="FF107" s="338">
        <f>'(5) Middle (M) details'!FE260</f>
        <v>29938.980604688921</v>
      </c>
    </row>
    <row r="108" spans="1:162">
      <c r="A108" s="81"/>
      <c r="B108" s="1" t="str">
        <f>'(5) Middle (M) details'!A261</f>
        <v>private landowners</v>
      </c>
      <c r="C108" s="1" t="str">
        <f>'(5) Middle (M) details'!B261</f>
        <v>50k-up</v>
      </c>
      <c r="D108" s="37" t="str">
        <f>'(5) Middle (M) details'!C261</f>
        <v>mainly agric</v>
      </c>
      <c r="E108" s="2" t="str">
        <f>'(5) Middle (M) details'!D261</f>
        <v>1, 5, 6</v>
      </c>
      <c r="F108" s="1">
        <f>'(5) Middle (M) details'!E261</f>
        <v>5</v>
      </c>
      <c r="G108" s="81" t="str">
        <f>'(5) Middle (M) details'!F261</f>
        <v>peasants</v>
      </c>
      <c r="H108" s="323">
        <f>'(5) Middle (M) details'!G261</f>
        <v>0</v>
      </c>
      <c r="I108" s="323">
        <f>'(5) Middle (M) details'!H261</f>
        <v>0</v>
      </c>
      <c r="J108" s="323">
        <f>'(5) Middle (M) details'!I261</f>
        <v>0.4375</v>
      </c>
      <c r="K108" s="323">
        <f>'(5) Middle (M) details'!J261</f>
        <v>0</v>
      </c>
      <c r="L108" s="323">
        <f>'(5) Middle (M) details'!K261</f>
        <v>0</v>
      </c>
      <c r="M108" s="323">
        <f>'(5) Middle (M) details'!L261</f>
        <v>0</v>
      </c>
      <c r="N108" s="323">
        <f>'(5) Middle (M) details'!M261</f>
        <v>0</v>
      </c>
      <c r="O108" s="323">
        <f>'(5) Middle (M) details'!N261</f>
        <v>0</v>
      </c>
      <c r="P108" s="323">
        <f>'(5) Middle (M) details'!O261</f>
        <v>0</v>
      </c>
      <c r="Q108" s="323">
        <f>'(5) Middle (M) details'!P261</f>
        <v>0</v>
      </c>
      <c r="R108" s="323">
        <f>'(5) Middle (M) details'!Q261</f>
        <v>1.5510204081632653</v>
      </c>
      <c r="S108" s="323">
        <f>'(5) Middle (M) details'!R261</f>
        <v>0</v>
      </c>
      <c r="T108" s="323">
        <f>'(5) Middle (M) details'!S261</f>
        <v>0</v>
      </c>
      <c r="U108" s="323">
        <f>'(5) Middle (M) details'!T261</f>
        <v>0</v>
      </c>
      <c r="V108" s="323">
        <f>'(5) Middle (M) details'!U261</f>
        <v>0</v>
      </c>
      <c r="W108" s="323">
        <f>'(5) Middle (M) details'!V261</f>
        <v>0</v>
      </c>
      <c r="X108" s="323">
        <f>'(5) Middle (M) details'!W261</f>
        <v>0</v>
      </c>
      <c r="Y108" s="323">
        <f>'(5) Middle (M) details'!X261</f>
        <v>0</v>
      </c>
      <c r="Z108" s="323">
        <f>'(5) Middle (M) details'!Y261</f>
        <v>0</v>
      </c>
      <c r="AA108" s="323">
        <f>'(5) Middle (M) details'!Z261</f>
        <v>0</v>
      </c>
      <c r="AB108" s="323">
        <f>'(5) Middle (M) details'!AA261</f>
        <v>0</v>
      </c>
      <c r="AC108" s="323">
        <f>'(5) Middle (M) details'!AB261</f>
        <v>0</v>
      </c>
      <c r="AD108" s="323">
        <f>'(5) Middle (M) details'!AC261</f>
        <v>0</v>
      </c>
      <c r="AE108" s="323">
        <f>'(5) Middle (M) details'!AD261</f>
        <v>0</v>
      </c>
      <c r="AF108" s="323">
        <f>'(5) Middle (M) details'!AE261</f>
        <v>0</v>
      </c>
      <c r="AG108" s="323">
        <f>'(5) Middle (M) details'!AF261</f>
        <v>0</v>
      </c>
      <c r="AH108" s="323">
        <f>'(5) Middle (M) details'!AG261</f>
        <v>0</v>
      </c>
      <c r="AI108" s="323">
        <f>'(5) Middle (M) details'!AH261</f>
        <v>0</v>
      </c>
      <c r="AJ108" s="323">
        <f>'(5) Middle (M) details'!AI261</f>
        <v>0</v>
      </c>
      <c r="AK108" s="323">
        <f>'(5) Middle (M) details'!AJ261</f>
        <v>0</v>
      </c>
      <c r="AL108" s="323">
        <f>'(5) Middle (M) details'!AK261</f>
        <v>0</v>
      </c>
      <c r="AM108" s="323">
        <f>'(5) Middle (M) details'!AL261</f>
        <v>0</v>
      </c>
      <c r="AN108" s="323">
        <f>'(5) Middle (M) details'!AM261</f>
        <v>0</v>
      </c>
      <c r="AO108" s="323">
        <f>'(5) Middle (M) details'!AN261</f>
        <v>0</v>
      </c>
      <c r="AP108" s="323">
        <f>'(5) Middle (M) details'!AO261</f>
        <v>0</v>
      </c>
      <c r="AQ108" s="323">
        <f>'(5) Middle (M) details'!AP261</f>
        <v>0</v>
      </c>
      <c r="AR108" s="323">
        <f>'(5) Middle (M) details'!AQ261</f>
        <v>0</v>
      </c>
      <c r="AS108" s="323">
        <f>'(5) Middle (M) details'!AR261</f>
        <v>0</v>
      </c>
      <c r="AT108" s="323">
        <f>'(5) Middle (M) details'!AS261</f>
        <v>0</v>
      </c>
      <c r="AU108" s="323">
        <f>'(5) Middle (M) details'!AT261</f>
        <v>0</v>
      </c>
      <c r="AV108" s="323">
        <f>'(5) Middle (M) details'!AU261</f>
        <v>0</v>
      </c>
      <c r="AW108" s="323">
        <f>'(5) Middle (M) details'!AV261</f>
        <v>0</v>
      </c>
      <c r="AX108" s="323">
        <f>'(5) Middle (M) details'!AW261</f>
        <v>0</v>
      </c>
      <c r="AY108" s="323">
        <f>'(5) Middle (M) details'!AX261</f>
        <v>0</v>
      </c>
      <c r="AZ108" s="323">
        <f>'(5) Middle (M) details'!AY261</f>
        <v>0</v>
      </c>
      <c r="BA108" s="323">
        <f>'(5) Middle (M) details'!AZ261</f>
        <v>0</v>
      </c>
      <c r="BB108" s="323">
        <f>'(5) Middle (M) details'!BA261</f>
        <v>0.8</v>
      </c>
      <c r="BC108" s="323">
        <f>'(5) Middle (M) details'!BB261</f>
        <v>0.95121951219512202</v>
      </c>
      <c r="BD108" s="323">
        <f>'(5) Middle (M) details'!BC261</f>
        <v>3.9622641509433962</v>
      </c>
      <c r="BE108" s="323">
        <f>'(5) Middle (M) details'!BD261</f>
        <v>0</v>
      </c>
      <c r="BF108" s="324">
        <f>'(5) Middle (M) details'!BE261</f>
        <v>7.7020040713017828</v>
      </c>
      <c r="BH108" s="323">
        <f>'(5) Middle (M) details'!BG261</f>
        <v>0</v>
      </c>
      <c r="BI108" s="323">
        <f>'(5) Middle (M) details'!BH261</f>
        <v>0</v>
      </c>
      <c r="BJ108" s="323">
        <f>'(5) Middle (M) details'!BI261</f>
        <v>53333.297788615135</v>
      </c>
      <c r="BK108" s="323">
        <f>'(5) Middle (M) details'!BJ261</f>
        <v>0</v>
      </c>
      <c r="BL108" s="323">
        <f>'(5) Middle (M) details'!BK261</f>
        <v>0</v>
      </c>
      <c r="BM108" s="323">
        <f>'(5) Middle (M) details'!BL261</f>
        <v>0</v>
      </c>
      <c r="BN108" s="323">
        <f>'(5) Middle (M) details'!BM261</f>
        <v>0</v>
      </c>
      <c r="BO108" s="323">
        <f>'(5) Middle (M) details'!BN261</f>
        <v>0</v>
      </c>
      <c r="BP108" s="323">
        <f>'(5) Middle (M) details'!BO261</f>
        <v>0</v>
      </c>
      <c r="BQ108" s="323">
        <f>'(5) Middle (M) details'!BP261</f>
        <v>0</v>
      </c>
      <c r="BR108" s="323">
        <f>'(5) Middle (M) details'!BQ261</f>
        <v>186481.43807511745</v>
      </c>
      <c r="BS108" s="323">
        <f>'(5) Middle (M) details'!BR261</f>
        <v>0</v>
      </c>
      <c r="BT108" s="323">
        <f>'(5) Middle (M) details'!BS261</f>
        <v>0</v>
      </c>
      <c r="BU108" s="323">
        <f>'(5) Middle (M) details'!BT261</f>
        <v>0</v>
      </c>
      <c r="BV108" s="323">
        <f>'(5) Middle (M) details'!BU261</f>
        <v>0</v>
      </c>
      <c r="BW108" s="323">
        <f>'(5) Middle (M) details'!BV261</f>
        <v>0</v>
      </c>
      <c r="BX108" s="323">
        <f>'(5) Middle (M) details'!BW261</f>
        <v>0</v>
      </c>
      <c r="BY108" s="323">
        <f>'(5) Middle (M) details'!BX261</f>
        <v>0</v>
      </c>
      <c r="BZ108" s="323">
        <f>'(5) Middle (M) details'!BY261</f>
        <v>0</v>
      </c>
      <c r="CA108" s="323">
        <f>'(5) Middle (M) details'!BZ261</f>
        <v>0</v>
      </c>
      <c r="CB108" s="323">
        <f>'(5) Middle (M) details'!CA261</f>
        <v>0</v>
      </c>
      <c r="CC108" s="323">
        <f>'(5) Middle (M) details'!CB261</f>
        <v>0</v>
      </c>
      <c r="CD108" s="323">
        <f>'(5) Middle (M) details'!CC261</f>
        <v>0</v>
      </c>
      <c r="CE108" s="323">
        <f>'(5) Middle (M) details'!CD261</f>
        <v>0</v>
      </c>
      <c r="CF108" s="323">
        <f>'(5) Middle (M) details'!CE261</f>
        <v>0</v>
      </c>
      <c r="CG108" s="323">
        <f>'(5) Middle (M) details'!CF261</f>
        <v>0</v>
      </c>
      <c r="CH108" s="323">
        <f>'(5) Middle (M) details'!CG261</f>
        <v>0</v>
      </c>
      <c r="CI108" s="323">
        <f>'(5) Middle (M) details'!CH261</f>
        <v>0</v>
      </c>
      <c r="CJ108" s="323">
        <f>'(5) Middle (M) details'!CI261</f>
        <v>0</v>
      </c>
      <c r="CK108" s="323">
        <f>'(5) Middle (M) details'!CJ261</f>
        <v>0</v>
      </c>
      <c r="CL108" s="323">
        <f>'(5) Middle (M) details'!CK261</f>
        <v>0</v>
      </c>
      <c r="CM108" s="323">
        <f>'(5) Middle (M) details'!CL261</f>
        <v>0</v>
      </c>
      <c r="CN108" s="323">
        <f>'(5) Middle (M) details'!CM261</f>
        <v>0</v>
      </c>
      <c r="CO108" s="323">
        <f>'(5) Middle (M) details'!CN261</f>
        <v>0</v>
      </c>
      <c r="CP108" s="323">
        <f>'(5) Middle (M) details'!CO261</f>
        <v>0</v>
      </c>
      <c r="CQ108" s="323">
        <f>'(5) Middle (M) details'!CP261</f>
        <v>0</v>
      </c>
      <c r="CR108" s="323">
        <f>'(5) Middle (M) details'!CQ261</f>
        <v>0</v>
      </c>
      <c r="CS108" s="323">
        <f>'(5) Middle (M) details'!CR261</f>
        <v>0</v>
      </c>
      <c r="CT108" s="323">
        <f>'(5) Middle (M) details'!CS261</f>
        <v>0</v>
      </c>
      <c r="CU108" s="323">
        <f>'(5) Middle (M) details'!CT261</f>
        <v>0</v>
      </c>
      <c r="CV108" s="323">
        <f>'(5) Middle (M) details'!CU261</f>
        <v>0</v>
      </c>
      <c r="CW108" s="323">
        <f>'(5) Middle (M) details'!CV261</f>
        <v>0</v>
      </c>
      <c r="CX108" s="323">
        <f>'(5) Middle (M) details'!CW261</f>
        <v>0</v>
      </c>
      <c r="CY108" s="323">
        <f>'(5) Middle (M) details'!CX261</f>
        <v>0</v>
      </c>
      <c r="CZ108" s="323">
        <f>'(5) Middle (M) details'!CY261</f>
        <v>0</v>
      </c>
      <c r="DA108" s="323">
        <f>'(5) Middle (M) details'!CZ261</f>
        <v>0</v>
      </c>
      <c r="DB108" s="323">
        <f>'(5) Middle (M) details'!DA261</f>
        <v>60078.351424329681</v>
      </c>
      <c r="DC108" s="323">
        <f>'(5) Middle (M) details'!DB261</f>
        <v>96419.573440731459</v>
      </c>
      <c r="DD108" s="323">
        <f>'(5) Middle (M) details'!DC261</f>
        <v>500628.14305369579</v>
      </c>
      <c r="DE108" s="323">
        <f>'(5) Middle (M) details'!DD261</f>
        <v>0</v>
      </c>
      <c r="DF108" s="324">
        <f>'(5) Middle (M) details'!DE261</f>
        <v>896940.8037824895</v>
      </c>
      <c r="DG108" s="313"/>
      <c r="DH108" s="337">
        <f>'(5) Middle (M) details'!DG261</f>
        <v>0</v>
      </c>
      <c r="DI108" s="337">
        <f>'(5) Middle (M) details'!DH261</f>
        <v>0</v>
      </c>
      <c r="DJ108" s="337">
        <f>'(5) Middle (M) details'!DI261</f>
        <v>121904.68065969173</v>
      </c>
      <c r="DK108" s="337">
        <f>'(5) Middle (M) details'!DJ261</f>
        <v>0</v>
      </c>
      <c r="DL108" s="337">
        <f>'(5) Middle (M) details'!DK261</f>
        <v>0</v>
      </c>
      <c r="DM108" s="337">
        <f>'(5) Middle (M) details'!DL261</f>
        <v>0</v>
      </c>
      <c r="DN108" s="337">
        <f>'(5) Middle (M) details'!DM261</f>
        <v>0</v>
      </c>
      <c r="DO108" s="337">
        <f>'(5) Middle (M) details'!DN261</f>
        <v>0</v>
      </c>
      <c r="DP108" s="337">
        <f>'(5) Middle (M) details'!DO261</f>
        <v>0</v>
      </c>
      <c r="DQ108" s="337">
        <f>'(5) Middle (M) details'!DP261</f>
        <v>0</v>
      </c>
      <c r="DR108" s="337">
        <f>'(5) Middle (M) details'!DQ261</f>
        <v>120231.4534957994</v>
      </c>
      <c r="DS108" s="337">
        <f>'(5) Middle (M) details'!DR261</f>
        <v>0</v>
      </c>
      <c r="DT108" s="337">
        <f>'(5) Middle (M) details'!DS261</f>
        <v>0</v>
      </c>
      <c r="DU108" s="337">
        <f>'(5) Middle (M) details'!DT261</f>
        <v>0</v>
      </c>
      <c r="DV108" s="337">
        <f>'(5) Middle (M) details'!DU261</f>
        <v>0</v>
      </c>
      <c r="DW108" s="337">
        <f>'(5) Middle (M) details'!DV261</f>
        <v>0</v>
      </c>
      <c r="DX108" s="337">
        <f>'(5) Middle (M) details'!DW261</f>
        <v>0</v>
      </c>
      <c r="DY108" s="337">
        <f>'(5) Middle (M) details'!DX261</f>
        <v>0</v>
      </c>
      <c r="DZ108" s="337">
        <f>'(5) Middle (M) details'!DY261</f>
        <v>0</v>
      </c>
      <c r="EA108" s="337">
        <f>'(5) Middle (M) details'!DZ261</f>
        <v>0</v>
      </c>
      <c r="EB108" s="337">
        <f>'(5) Middle (M) details'!EA261</f>
        <v>0</v>
      </c>
      <c r="EC108" s="337">
        <f>'(5) Middle (M) details'!EB261</f>
        <v>0</v>
      </c>
      <c r="ED108" s="337">
        <f>'(5) Middle (M) details'!EC261</f>
        <v>0</v>
      </c>
      <c r="EE108" s="337">
        <f>'(5) Middle (M) details'!ED261</f>
        <v>0</v>
      </c>
      <c r="EF108" s="337">
        <f>'(5) Middle (M) details'!EE261</f>
        <v>0</v>
      </c>
      <c r="EG108" s="337">
        <f>'(5) Middle (M) details'!EF261</f>
        <v>0</v>
      </c>
      <c r="EH108" s="337">
        <f>'(5) Middle (M) details'!EG261</f>
        <v>0</v>
      </c>
      <c r="EI108" s="337">
        <f>'(5) Middle (M) details'!EH261</f>
        <v>0</v>
      </c>
      <c r="EJ108" s="337">
        <f>'(5) Middle (M) details'!EI261</f>
        <v>0</v>
      </c>
      <c r="EK108" s="337">
        <f>'(5) Middle (M) details'!EJ261</f>
        <v>0</v>
      </c>
      <c r="EL108" s="337">
        <f>'(5) Middle (M) details'!EK261</f>
        <v>0</v>
      </c>
      <c r="EM108" s="337">
        <f>'(5) Middle (M) details'!EL261</f>
        <v>0</v>
      </c>
      <c r="EN108" s="337">
        <f>'(5) Middle (M) details'!EM261</f>
        <v>0</v>
      </c>
      <c r="EO108" s="337">
        <f>'(5) Middle (M) details'!EN261</f>
        <v>0</v>
      </c>
      <c r="EP108" s="337">
        <f>'(5) Middle (M) details'!EO261</f>
        <v>0</v>
      </c>
      <c r="EQ108" s="337">
        <f>'(5) Middle (M) details'!EP261</f>
        <v>0</v>
      </c>
      <c r="ER108" s="337">
        <f>'(5) Middle (M) details'!EQ261</f>
        <v>0</v>
      </c>
      <c r="ES108" s="337">
        <f>'(5) Middle (M) details'!ER261</f>
        <v>0</v>
      </c>
      <c r="ET108" s="337">
        <f>'(5) Middle (M) details'!ES261</f>
        <v>0</v>
      </c>
      <c r="EU108" s="337">
        <f>'(5) Middle (M) details'!ET261</f>
        <v>0</v>
      </c>
      <c r="EV108" s="337">
        <f>'(5) Middle (M) details'!EU261</f>
        <v>0</v>
      </c>
      <c r="EW108" s="337">
        <f>'(5) Middle (M) details'!EV261</f>
        <v>0</v>
      </c>
      <c r="EX108" s="337">
        <f>'(5) Middle (M) details'!EW261</f>
        <v>0</v>
      </c>
      <c r="EY108" s="337">
        <f>'(5) Middle (M) details'!EX261</f>
        <v>0</v>
      </c>
      <c r="EZ108" s="337">
        <f>'(5) Middle (M) details'!EY261</f>
        <v>0</v>
      </c>
      <c r="FA108" s="337">
        <f>'(5) Middle (M) details'!EZ261</f>
        <v>0</v>
      </c>
      <c r="FB108" s="337">
        <f>'(5) Middle (M) details'!FA261</f>
        <v>75097.939280412102</v>
      </c>
      <c r="FC108" s="337">
        <f>'(5) Middle (M) details'!FB261</f>
        <v>101364.16695051255</v>
      </c>
      <c r="FD108" s="337">
        <f>'(5) Middle (M) details'!FC261</f>
        <v>126349.00753259941</v>
      </c>
      <c r="FE108" s="337">
        <f>'(5) Middle (M) details'!FD261</f>
        <v>0</v>
      </c>
      <c r="FF108" s="338">
        <f>'(5) Middle (M) details'!FE261</f>
        <v>116455.50891417403</v>
      </c>
    </row>
    <row r="109" spans="1:162" s="131" customFormat="1">
      <c r="A109" s="320"/>
      <c r="B109" s="131" t="str">
        <f>'(5) Middle (M) details'!A262</f>
        <v>All peasants</v>
      </c>
      <c r="D109" s="319" t="str">
        <f>'(5) Middle (M) details'!C262</f>
        <v>mainly agric</v>
      </c>
      <c r="E109" s="49" t="str">
        <f>'(5) Middle (M) details'!D262</f>
        <v>1, 5, 6</v>
      </c>
      <c r="F109" s="131">
        <f>'(5) Middle (M) details'!E262</f>
        <v>5</v>
      </c>
      <c r="G109" s="320" t="str">
        <f>'(5) Middle (M) details'!F262</f>
        <v>peasants</v>
      </c>
      <c r="H109" s="324">
        <f>'(5) Middle (M) details'!G262</f>
        <v>66469.292273683968</v>
      </c>
      <c r="I109" s="324">
        <f>'(5) Middle (M) details'!H262</f>
        <v>262991.43143617944</v>
      </c>
      <c r="J109" s="324">
        <f>'(5) Middle (M) details'!I262</f>
        <v>261622.76634142324</v>
      </c>
      <c r="K109" s="324">
        <f>'(5) Middle (M) details'!J262</f>
        <v>68496.135745651045</v>
      </c>
      <c r="L109" s="324">
        <f>'(5) Middle (M) details'!K262</f>
        <v>188537.67149195747</v>
      </c>
      <c r="M109" s="324">
        <f>'(5) Middle (M) details'!L262</f>
        <v>252490.00689875253</v>
      </c>
      <c r="N109" s="324">
        <f>'(5) Middle (M) details'!M262</f>
        <v>561346.82889298524</v>
      </c>
      <c r="O109" s="324">
        <f>'(5) Middle (M) details'!N262</f>
        <v>420780.16227649822</v>
      </c>
      <c r="P109" s="324">
        <f>'(5) Middle (M) details'!O262</f>
        <v>126505.20782507957</v>
      </c>
      <c r="Q109" s="324">
        <f>'(5) Middle (M) details'!P262</f>
        <v>623305.00911565765</v>
      </c>
      <c r="R109" s="324">
        <f>'(5) Middle (M) details'!Q262</f>
        <v>494431.25485610013</v>
      </c>
      <c r="S109" s="324">
        <f>'(5) Middle (M) details'!R262</f>
        <v>430729.31610143842</v>
      </c>
      <c r="T109" s="324">
        <f>'(5) Middle (M) details'!S262</f>
        <v>297648.08684826171</v>
      </c>
      <c r="U109" s="324">
        <f>'(5) Middle (M) details'!T262</f>
        <v>198099.63254053806</v>
      </c>
      <c r="V109" s="324">
        <f>'(5) Middle (M) details'!U262</f>
        <v>280380.51781053847</v>
      </c>
      <c r="W109" s="324">
        <f>'(5) Middle (M) details'!V262</f>
        <v>319784.45599819662</v>
      </c>
      <c r="X109" s="324">
        <f>'(5) Middle (M) details'!W262</f>
        <v>321322.08501994557</v>
      </c>
      <c r="Y109" s="324">
        <f>'(5) Middle (M) details'!X262</f>
        <v>253732.59605747409</v>
      </c>
      <c r="Z109" s="324">
        <f>'(5) Middle (M) details'!Y262</f>
        <v>349880.68179194932</v>
      </c>
      <c r="AA109" s="324">
        <f>'(5) Middle (M) details'!Z262</f>
        <v>218012.20535027713</v>
      </c>
      <c r="AB109" s="324">
        <f>'(5) Middle (M) details'!AA262</f>
        <v>448874.9975849145</v>
      </c>
      <c r="AC109" s="324">
        <f>'(5) Middle (M) details'!AB262</f>
        <v>390997.66063974088</v>
      </c>
      <c r="AD109" s="324">
        <f>'(5) Middle (M) details'!AC262</f>
        <v>338358.74720003374</v>
      </c>
      <c r="AE109" s="324">
        <f>'(5) Middle (M) details'!AD262</f>
        <v>265429.93566914485</v>
      </c>
      <c r="AF109" s="324">
        <f>'(5) Middle (M) details'!AE262</f>
        <v>303533.63039878581</v>
      </c>
      <c r="AG109" s="324">
        <f>'(5) Middle (M) details'!AF262</f>
        <v>421079.21566656121</v>
      </c>
      <c r="AH109" s="324">
        <f>'(5) Middle (M) details'!AG262</f>
        <v>288707.95942870068</v>
      </c>
      <c r="AI109" s="324">
        <f>'(5) Middle (M) details'!AH262</f>
        <v>458799.00150694803</v>
      </c>
      <c r="AJ109" s="324">
        <f>'(5) Middle (M) details'!AI262</f>
        <v>239171.19292088284</v>
      </c>
      <c r="AK109" s="324">
        <f>'(5) Middle (M) details'!AJ262</f>
        <v>498733.16725996922</v>
      </c>
      <c r="AL109" s="324">
        <f>'(5) Middle (M) details'!AK262</f>
        <v>421569.85319411644</v>
      </c>
      <c r="AM109" s="324">
        <f>'(5) Middle (M) details'!AL262</f>
        <v>399345.97674567724</v>
      </c>
      <c r="AN109" s="324">
        <f>'(5) Middle (M) details'!AM262</f>
        <v>111198.50257398466</v>
      </c>
      <c r="AO109" s="324">
        <f>'(5) Middle (M) details'!AN262</f>
        <v>229392.18198281366</v>
      </c>
      <c r="AP109" s="324">
        <f>'(5) Middle (M) details'!AO262</f>
        <v>82681.383738602264</v>
      </c>
      <c r="AQ109" s="324">
        <f>'(5) Middle (M) details'!AP262</f>
        <v>224115.29910235049</v>
      </c>
      <c r="AR109" s="324">
        <f>'(5) Middle (M) details'!AQ262</f>
        <v>216861.27647235824</v>
      </c>
      <c r="AS109" s="324">
        <f>'(5) Middle (M) details'!AR262</f>
        <v>215678.59690335882</v>
      </c>
      <c r="AT109" s="324">
        <f>'(5) Middle (M) details'!AS262</f>
        <v>224400.73778192376</v>
      </c>
      <c r="AU109" s="324">
        <f>'(5) Middle (M) details'!AT262</f>
        <v>291258.19194036484</v>
      </c>
      <c r="AV109" s="324">
        <f>'(5) Middle (M) details'!AU262</f>
        <v>200581.31233467534</v>
      </c>
      <c r="AW109" s="324">
        <f>'(5) Middle (M) details'!AV262</f>
        <v>454257.59476921067</v>
      </c>
      <c r="AX109" s="324">
        <f>'(5) Middle (M) details'!AW262</f>
        <v>582341.85054431669</v>
      </c>
      <c r="AY109" s="324">
        <f>'(5) Middle (M) details'!AX262</f>
        <v>534784.59939926025</v>
      </c>
      <c r="AZ109" s="324">
        <f>'(5) Middle (M) details'!AY262</f>
        <v>67970.186835790941</v>
      </c>
      <c r="BA109" s="324">
        <f>'(5) Middle (M) details'!AZ262</f>
        <v>316427.73741516651</v>
      </c>
      <c r="BB109" s="324">
        <f>'(5) Middle (M) details'!BA262</f>
        <v>243655.58526441132</v>
      </c>
      <c r="BC109" s="324">
        <f>'(5) Middle (M) details'!BB262</f>
        <v>377088.44232710783</v>
      </c>
      <c r="BD109" s="324">
        <f>'(5) Middle (M) details'!BC262</f>
        <v>203410.377126248</v>
      </c>
      <c r="BE109" s="324">
        <f>'(5) Middle (M) details'!BD262</f>
        <v>388037.75456370803</v>
      </c>
      <c r="BF109" s="352">
        <f>'(5) Middle (M) details'!BE262</f>
        <v>15435308.293963714</v>
      </c>
      <c r="BG109" s="323"/>
      <c r="BH109" s="324">
        <f>'(5) Middle (M) details'!BG262</f>
        <v>35274257.986388288</v>
      </c>
      <c r="BI109" s="324">
        <f>'(5) Middle (M) details'!BH262</f>
        <v>125646863.21830602</v>
      </c>
      <c r="BJ109" s="324">
        <f>'(5) Middle (M) details'!BI262</f>
        <v>128415279.47556454</v>
      </c>
      <c r="BK109" s="324">
        <f>'(5) Middle (M) details'!BJ262</f>
        <v>56494072.674424611</v>
      </c>
      <c r="BL109" s="324">
        <f>'(5) Middle (M) details'!BK262</f>
        <v>87082109.33642897</v>
      </c>
      <c r="BM109" s="324">
        <f>'(5) Middle (M) details'!BL262</f>
        <v>113823084.58101358</v>
      </c>
      <c r="BN109" s="324">
        <f>'(5) Middle (M) details'!BM262</f>
        <v>224421735.63024744</v>
      </c>
      <c r="BO109" s="324">
        <f>'(5) Middle (M) details'!BN262</f>
        <v>167104551.58021018</v>
      </c>
      <c r="BP109" s="324">
        <f>'(5) Middle (M) details'!BO262</f>
        <v>49866492.876111843</v>
      </c>
      <c r="BQ109" s="324">
        <f>'(5) Middle (M) details'!BP262</f>
        <v>250177403.3805486</v>
      </c>
      <c r="BR109" s="324">
        <f>'(5) Middle (M) details'!BQ262</f>
        <v>198431479.06893289</v>
      </c>
      <c r="BS109" s="324">
        <f>'(5) Middle (M) details'!BR262</f>
        <v>172897574.96581614</v>
      </c>
      <c r="BT109" s="324">
        <f>'(5) Middle (M) details'!BS262</f>
        <v>143667381.15929678</v>
      </c>
      <c r="BU109" s="324">
        <f>'(5) Middle (M) details'!BT262</f>
        <v>95433671.226864994</v>
      </c>
      <c r="BV109" s="324">
        <f>'(5) Middle (M) details'!BU262</f>
        <v>133872417.44884439</v>
      </c>
      <c r="BW109" s="324">
        <f>'(5) Middle (M) details'!BV262</f>
        <v>154996522.87915641</v>
      </c>
      <c r="BX109" s="324">
        <f>'(5) Middle (M) details'!BW262</f>
        <v>153319798.95314825</v>
      </c>
      <c r="BY109" s="324">
        <f>'(5) Middle (M) details'!BX262</f>
        <v>121914694.51790038</v>
      </c>
      <c r="BZ109" s="324">
        <f>'(5) Middle (M) details'!BY262</f>
        <v>168870283.50432342</v>
      </c>
      <c r="CA109" s="324">
        <f>'(5) Middle (M) details'!BZ262</f>
        <v>107197559.82508308</v>
      </c>
      <c r="CB109" s="324">
        <f>'(5) Middle (M) details'!CA262</f>
        <v>201308063.88857764</v>
      </c>
      <c r="CC109" s="324">
        <f>'(5) Middle (M) details'!CB262</f>
        <v>178075484.64330032</v>
      </c>
      <c r="CD109" s="324">
        <f>'(5) Middle (M) details'!CC262</f>
        <v>163081974.94227323</v>
      </c>
      <c r="CE109" s="324">
        <f>'(5) Middle (M) details'!CD262</f>
        <v>119140108.71031766</v>
      </c>
      <c r="CF109" s="324">
        <f>'(5) Middle (M) details'!CE262</f>
        <v>145173222.52418432</v>
      </c>
      <c r="CG109" s="324">
        <f>'(5) Middle (M) details'!CF262</f>
        <v>190571483.88809398</v>
      </c>
      <c r="CH109" s="324">
        <f>'(5) Middle (M) details'!CG262</f>
        <v>129913027.20114316</v>
      </c>
      <c r="CI109" s="324">
        <f>'(5) Middle (M) details'!CH262</f>
        <v>206574151.67060152</v>
      </c>
      <c r="CJ109" s="324">
        <f>'(5) Middle (M) details'!CI262</f>
        <v>99696996.445252657</v>
      </c>
      <c r="CK109" s="324">
        <f>'(5) Middle (M) details'!CJ262</f>
        <v>210053305.27973303</v>
      </c>
      <c r="CL109" s="324">
        <f>'(5) Middle (M) details'!CK262</f>
        <v>176069776.78203157</v>
      </c>
      <c r="CM109" s="324">
        <f>'(5) Middle (M) details'!CL262</f>
        <v>175924536.19835094</v>
      </c>
      <c r="CN109" s="324">
        <f>'(5) Middle (M) details'!CM262</f>
        <v>70500500.980894655</v>
      </c>
      <c r="CO109" s="324">
        <f>'(5) Middle (M) details'!CN262</f>
        <v>114018857.60191029</v>
      </c>
      <c r="CP109" s="324">
        <f>'(5) Middle (M) details'!CO262</f>
        <v>42510444.473446921</v>
      </c>
      <c r="CQ109" s="324">
        <f>'(5) Middle (M) details'!CP262</f>
        <v>107888426.31565522</v>
      </c>
      <c r="CR109" s="324">
        <f>'(5) Middle (M) details'!CQ262</f>
        <v>104244752.58396207</v>
      </c>
      <c r="CS109" s="324">
        <f>'(5) Middle (M) details'!CR262</f>
        <v>103101912.67943062</v>
      </c>
      <c r="CT109" s="324">
        <f>'(5) Middle (M) details'!CS262</f>
        <v>108212498.47933598</v>
      </c>
      <c r="CU109" s="324">
        <f>'(5) Middle (M) details'!CT262</f>
        <v>139364910.57798412</v>
      </c>
      <c r="CV109" s="324">
        <f>'(5) Middle (M) details'!CU262</f>
        <v>96301576.219704568</v>
      </c>
      <c r="CW109" s="324">
        <f>'(5) Middle (M) details'!CV262</f>
        <v>217494959.33830583</v>
      </c>
      <c r="CX109" s="324">
        <f>'(5) Middle (M) details'!CW262</f>
        <v>261715758.95617613</v>
      </c>
      <c r="CY109" s="324">
        <f>'(5) Middle (M) details'!CX262</f>
        <v>239353156.08979887</v>
      </c>
      <c r="CZ109" s="324">
        <f>'(5) Middle (M) details'!CY262</f>
        <v>29714929.413690858</v>
      </c>
      <c r="DA109" s="324">
        <f>'(5) Middle (M) details'!CZ262</f>
        <v>143996565.9720431</v>
      </c>
      <c r="DB109" s="324">
        <f>'(5) Middle (M) details'!DA262</f>
        <v>112424918.706027</v>
      </c>
      <c r="DC109" s="324">
        <f>'(5) Middle (M) details'!DB262</f>
        <v>175097092.39682323</v>
      </c>
      <c r="DD109" s="324">
        <f>'(5) Middle (M) details'!DC262</f>
        <v>99698539.667027801</v>
      </c>
      <c r="DE109" s="324">
        <f>'(5) Middle (M) details'!DD262</f>
        <v>180970651.43331122</v>
      </c>
      <c r="DF109" s="352">
        <f>'(5) Middle (M) details'!DE262</f>
        <v>7031099818.3479986</v>
      </c>
      <c r="DG109" s="313"/>
      <c r="DH109" s="338">
        <f>'(5) Middle (M) details'!DG262</f>
        <v>530.6850243139088</v>
      </c>
      <c r="DI109" s="338">
        <f>'(5) Middle (M) details'!DH262</f>
        <v>477.76029253940521</v>
      </c>
      <c r="DJ109" s="338">
        <f>'(5) Middle (M) details'!DI262</f>
        <v>490.84137925512141</v>
      </c>
      <c r="DK109" s="338">
        <f>'(5) Middle (M) details'!DJ262</f>
        <v>824.77751568651854</v>
      </c>
      <c r="DL109" s="338">
        <f>'(5) Middle (M) details'!DK262</f>
        <v>461.88174833878577</v>
      </c>
      <c r="DM109" s="338">
        <f>'(5) Middle (M) details'!DL262</f>
        <v>450.80233463123221</v>
      </c>
      <c r="DN109" s="338">
        <f>'(5) Middle (M) details'!DM262</f>
        <v>399.79157996282373</v>
      </c>
      <c r="DO109" s="338">
        <f>'(5) Middle (M) details'!DN262</f>
        <v>397.13029881481049</v>
      </c>
      <c r="DP109" s="338">
        <f>'(5) Middle (M) details'!DO262</f>
        <v>394.18529666433102</v>
      </c>
      <c r="DQ109" s="338">
        <f>'(5) Middle (M) details'!DP262</f>
        <v>401.37236139895487</v>
      </c>
      <c r="DR109" s="338">
        <f>'(5) Middle (M) details'!DQ262</f>
        <v>401.33279828089474</v>
      </c>
      <c r="DS109" s="338">
        <f>'(5) Middle (M) details'!DR262</f>
        <v>401.40656440737388</v>
      </c>
      <c r="DT109" s="338">
        <f>'(5) Middle (M) details'!DS262</f>
        <v>482.67530519199039</v>
      </c>
      <c r="DU109" s="338">
        <f>'(5) Middle (M) details'!DT262</f>
        <v>481.74582659731055</v>
      </c>
      <c r="DV109" s="338">
        <f>'(5) Middle (M) details'!DU262</f>
        <v>477.46690281564429</v>
      </c>
      <c r="DW109" s="338">
        <f>'(5) Middle (M) details'!DV262</f>
        <v>484.69060947737404</v>
      </c>
      <c r="DX109" s="338">
        <f>'(5) Middle (M) details'!DW262</f>
        <v>477.15300659657788</v>
      </c>
      <c r="DY109" s="338">
        <f>'(5) Middle (M) details'!DX262</f>
        <v>480.48495310505922</v>
      </c>
      <c r="DZ109" s="338">
        <f>'(5) Middle (M) details'!DY262</f>
        <v>482.65106446985635</v>
      </c>
      <c r="EA109" s="338">
        <f>'(5) Middle (M) details'!DZ262</f>
        <v>491.70439633345421</v>
      </c>
      <c r="EB109" s="338">
        <f>'(5) Middle (M) details'!EA262</f>
        <v>448.47243658407558</v>
      </c>
      <c r="EC109" s="338">
        <f>'(5) Middle (M) details'!EB262</f>
        <v>455.43874700410623</v>
      </c>
      <c r="ED109" s="338">
        <f>'(5) Middle (M) details'!EC262</f>
        <v>481.97948565479544</v>
      </c>
      <c r="EE109" s="338">
        <f>'(5) Middle (M) details'!ED262</f>
        <v>448.85709070443482</v>
      </c>
      <c r="EF109" s="338">
        <f>'(5) Middle (M) details'!EE262</f>
        <v>478.27722527304189</v>
      </c>
      <c r="EG109" s="338">
        <f>'(5) Middle (M) details'!EF262</f>
        <v>452.57869967868771</v>
      </c>
      <c r="EH109" s="338">
        <f>'(5) Middle (M) details'!EG262</f>
        <v>449.98076069054991</v>
      </c>
      <c r="EI109" s="338">
        <f>'(5) Middle (M) details'!EH262</f>
        <v>450.24978474691204</v>
      </c>
      <c r="EJ109" s="338">
        <f>'(5) Middle (M) details'!EI262</f>
        <v>416.84366427119068</v>
      </c>
      <c r="EK109" s="338">
        <f>'(5) Middle (M) details'!EJ262</f>
        <v>421.17372388478191</v>
      </c>
      <c r="EL109" s="338">
        <f>'(5) Middle (M) details'!EK262</f>
        <v>417.6526747536625</v>
      </c>
      <c r="EM109" s="338">
        <f>'(5) Middle (M) details'!EL262</f>
        <v>440.53163533030448</v>
      </c>
      <c r="EN109" s="338">
        <f>'(5) Middle (M) details'!EM262</f>
        <v>634.00584854088254</v>
      </c>
      <c r="EO109" s="338">
        <f>'(5) Middle (M) details'!EN262</f>
        <v>497.0477050105078</v>
      </c>
      <c r="EP109" s="338">
        <f>'(5) Middle (M) details'!EO262</f>
        <v>514.14771440985999</v>
      </c>
      <c r="EQ109" s="338">
        <f>'(5) Middle (M) details'!EP262</f>
        <v>481.39697177203419</v>
      </c>
      <c r="ER109" s="338">
        <f>'(5) Middle (M) details'!EQ262</f>
        <v>480.69786491941727</v>
      </c>
      <c r="ES109" s="338">
        <f>'(5) Middle (M) details'!ER262</f>
        <v>478.03497500323817</v>
      </c>
      <c r="ET109" s="338">
        <f>'(5) Middle (M) details'!ES262</f>
        <v>482.22879990928828</v>
      </c>
      <c r="EU109" s="338">
        <f>'(5) Middle (M) details'!ET262</f>
        <v>478.49267225595878</v>
      </c>
      <c r="EV109" s="338">
        <f>'(5) Middle (M) details'!EU262</f>
        <v>480.11240478386532</v>
      </c>
      <c r="EW109" s="338">
        <f>'(5) Middle (M) details'!EV262</f>
        <v>478.79212553134295</v>
      </c>
      <c r="EX109" s="338">
        <f>'(5) Middle (M) details'!EW262</f>
        <v>449.41945819547334</v>
      </c>
      <c r="EY109" s="338">
        <f>'(5) Middle (M) details'!EX262</f>
        <v>447.56927622573937</v>
      </c>
      <c r="EZ109" s="338">
        <f>'(5) Middle (M) details'!EY262</f>
        <v>437.17592663794062</v>
      </c>
      <c r="FA109" s="338">
        <f>'(5) Middle (M) details'!EZ262</f>
        <v>455.06935374351696</v>
      </c>
      <c r="FB109" s="338">
        <f>'(5) Middle (M) details'!FA262</f>
        <v>461.40915909653864</v>
      </c>
      <c r="FC109" s="338">
        <f>'(5) Middle (M) details'!FB262</f>
        <v>464.33958918564286</v>
      </c>
      <c r="FD109" s="338">
        <f>'(5) Middle (M) details'!FC262</f>
        <v>490.13497283449431</v>
      </c>
      <c r="FE109" s="338">
        <f>'(5) Middle (M) details'!FD262</f>
        <v>466.37382395119357</v>
      </c>
      <c r="FF109" s="356">
        <f>'(5) Middle (M) details'!FE262</f>
        <v>455.52053023117463</v>
      </c>
    </row>
    <row r="110" spans="1:162">
      <c r="DG110" s="313"/>
    </row>
    <row r="111" spans="1:162">
      <c r="A111" s="321"/>
      <c r="B111" s="106" t="s">
        <v>707</v>
      </c>
      <c r="DG111" s="313"/>
    </row>
    <row r="112" spans="1:162">
      <c r="A112" s="321"/>
      <c r="B112" s="1" t="str">
        <f>'(5) Middle (M) details'!A279</f>
        <v>Estim. full income</v>
      </c>
      <c r="D112" s="1" t="str">
        <f>'(5) Middle (M) details'!C279</f>
        <v>Agric</v>
      </c>
      <c r="E112" s="1">
        <f>'(5) Middle (M) details'!D279</f>
        <v>1</v>
      </c>
      <c r="F112" s="1">
        <f>'(5) Middle (M) details'!E279</f>
        <v>6</v>
      </c>
      <c r="G112" s="321" t="str">
        <f>'(5) Middle (M) details'!F279</f>
        <v>Misc estates</v>
      </c>
      <c r="H112" s="323">
        <f>'(5) Middle (M) details'!G279</f>
        <v>1344.0274594227053</v>
      </c>
      <c r="I112" s="323">
        <f>'(5) Middle (M) details'!H279</f>
        <v>354.16268602072432</v>
      </c>
      <c r="J112" s="323">
        <f>'(5) Middle (M) details'!I279</f>
        <v>2332.1136255302181</v>
      </c>
      <c r="K112" s="323">
        <f>'(5) Middle (M) details'!J279</f>
        <v>687.38625300131673</v>
      </c>
      <c r="L112" s="323">
        <f>'(5) Middle (M) details'!K279</f>
        <v>697.92741035720474</v>
      </c>
      <c r="M112" s="323">
        <f>'(5) Middle (M) details'!L279</f>
        <v>4796.496591739312</v>
      </c>
      <c r="N112" s="323">
        <f>'(5) Middle (M) details'!M279</f>
        <v>244.1261970513554</v>
      </c>
      <c r="O112" s="323">
        <f>'(5) Middle (M) details'!N279</f>
        <v>309.4795587303613</v>
      </c>
      <c r="P112" s="323">
        <f>'(5) Middle (M) details'!O279</f>
        <v>40374.975441227791</v>
      </c>
      <c r="Q112" s="323">
        <f>'(5) Middle (M) details'!P279</f>
        <v>1063.4130738322519</v>
      </c>
      <c r="R112" s="323">
        <f>'(5) Middle (M) details'!Q279</f>
        <v>1908.2379055515855</v>
      </c>
      <c r="S112" s="323">
        <f>'(5) Middle (M) details'!R279</f>
        <v>304.78243635476809</v>
      </c>
      <c r="T112" s="323">
        <f>'(5) Middle (M) details'!S279</f>
        <v>377.17781331511162</v>
      </c>
      <c r="U112" s="323">
        <f>'(5) Middle (M) details'!T279</f>
        <v>831.17943366640463</v>
      </c>
      <c r="V112" s="323">
        <f>'(5) Middle (M) details'!U279</f>
        <v>387.17436454502257</v>
      </c>
      <c r="W112" s="323">
        <f>'(5) Middle (M) details'!V279</f>
        <v>1998.2329610246275</v>
      </c>
      <c r="X112" s="323">
        <f>'(5) Middle (M) details'!W279</f>
        <v>414.15068221711226</v>
      </c>
      <c r="Y112" s="323">
        <f>'(5) Middle (M) details'!X279</f>
        <v>636.04853195757858</v>
      </c>
      <c r="Z112" s="323">
        <f>'(5) Middle (M) details'!Y279</f>
        <v>408.07622013668316</v>
      </c>
      <c r="AA112" s="323">
        <f>'(5) Middle (M) details'!Z279</f>
        <v>375.59913425975509</v>
      </c>
      <c r="AB112" s="323">
        <f>'(5) Middle (M) details'!AA279</f>
        <v>287.12209283689896</v>
      </c>
      <c r="AC112" s="323">
        <f>'(5) Middle (M) details'!AB279</f>
        <v>279.33175571633529</v>
      </c>
      <c r="AD112" s="323">
        <f>'(5) Middle (M) details'!AC279</f>
        <v>566.39256879286779</v>
      </c>
      <c r="AE112" s="323">
        <f>'(5) Middle (M) details'!AD279</f>
        <v>268.1392700431893</v>
      </c>
      <c r="AF112" s="323">
        <f>'(5) Middle (M) details'!AE279</f>
        <v>202.51900777630428</v>
      </c>
      <c r="AG112" s="323">
        <f>'(5) Middle (M) details'!AF279</f>
        <v>1531.3883387296496</v>
      </c>
      <c r="AH112" s="323">
        <f>'(5) Middle (M) details'!AG279</f>
        <v>257.11584301830015</v>
      </c>
      <c r="AI112" s="323">
        <f>'(5) Middle (M) details'!AH279</f>
        <v>225.63699136202425</v>
      </c>
      <c r="AJ112" s="323">
        <f>'(5) Middle (M) details'!AI279</f>
        <v>711.32224578814237</v>
      </c>
      <c r="AK112" s="323">
        <f>'(5) Middle (M) details'!AJ279</f>
        <v>455.19326866647879</v>
      </c>
      <c r="AL112" s="323">
        <f>'(5) Middle (M) details'!AK279</f>
        <v>1127.131673616582</v>
      </c>
      <c r="AM112" s="323">
        <f>'(5) Middle (M) details'!AL279</f>
        <v>612.16212348458669</v>
      </c>
      <c r="AN112" s="323">
        <f>'(5) Middle (M) details'!AM279</f>
        <v>200.85563321030094</v>
      </c>
      <c r="AO112" s="323">
        <f>'(5) Middle (M) details'!AN279</f>
        <v>253.0442316029843</v>
      </c>
      <c r="AP112" s="323">
        <f>'(5) Middle (M) details'!AO279</f>
        <v>194.46984694056522</v>
      </c>
      <c r="AQ112" s="323">
        <f>'(5) Middle (M) details'!AP279</f>
        <v>359.60166275527234</v>
      </c>
      <c r="AR112" s="323">
        <f>'(5) Middle (M) details'!AQ279</f>
        <v>297.06509620954131</v>
      </c>
      <c r="AS112" s="323">
        <f>'(5) Middle (M) details'!AR279</f>
        <v>662.12497141901451</v>
      </c>
      <c r="AT112" s="323">
        <f>'(5) Middle (M) details'!AS279</f>
        <v>1377.4561580635461</v>
      </c>
      <c r="AU112" s="323">
        <f>'(5) Middle (M) details'!AT279</f>
        <v>1147.5142536641197</v>
      </c>
      <c r="AV112" s="323">
        <f>'(5) Middle (M) details'!AU279</f>
        <v>226.11812588118252</v>
      </c>
      <c r="AW112" s="323">
        <f>'(5) Middle (M) details'!AV279</f>
        <v>6817.2962977905945</v>
      </c>
      <c r="AX112" s="323">
        <f>'(5) Middle (M) details'!AW279</f>
        <v>2051.5410339181662</v>
      </c>
      <c r="AY112" s="323">
        <f>'(5) Middle (M) details'!AX279</f>
        <v>3477.756779944094</v>
      </c>
      <c r="AZ112" s="323">
        <f>'(5) Middle (M) details'!AY279</f>
        <v>52279.720945454712</v>
      </c>
      <c r="BA112" s="323">
        <f>'(5) Middle (M) details'!AZ279</f>
        <v>6732.0634774788214</v>
      </c>
      <c r="BB112" s="323">
        <f>'(5) Middle (M) details'!BA279</f>
        <v>179532.78473701171</v>
      </c>
      <c r="BC112" s="323">
        <f>'(5) Middle (M) details'!BB279</f>
        <v>2449.6542839318936</v>
      </c>
      <c r="BD112" s="323">
        <f>'(5) Middle (M) details'!BC279</f>
        <v>3969.661954318261</v>
      </c>
      <c r="BE112" s="323">
        <f>'(5) Middle (M) details'!BD279</f>
        <v>3501.7443955480394</v>
      </c>
      <c r="BF112" s="324">
        <f>'(5) Middle (M) details'!BE279</f>
        <v>331898.69684491609</v>
      </c>
      <c r="BH112" s="323">
        <f>'(5) Middle (M) details'!BG279</f>
        <v>237020.33144200029</v>
      </c>
      <c r="BI112" s="323">
        <f>'(5) Middle (M) details'!BH279</f>
        <v>65539.486427495998</v>
      </c>
      <c r="BJ112" s="323">
        <f>'(5) Middle (M) details'!BI279</f>
        <v>536684.52757326886</v>
      </c>
      <c r="BK112" s="323">
        <f>'(5) Middle (M) details'!BJ279</f>
        <v>139865.61849237682</v>
      </c>
      <c r="BL112" s="323">
        <f>'(5) Middle (M) details'!BK279</f>
        <v>207064.13019907149</v>
      </c>
      <c r="BM112" s="323">
        <f>'(5) Middle (M) details'!BL279</f>
        <v>1568083.5188001988</v>
      </c>
      <c r="BN112" s="323">
        <f>'(5) Middle (M) details'!BM279</f>
        <v>45154.72503689937</v>
      </c>
      <c r="BO112" s="323">
        <f>'(5) Middle (M) details'!BN279</f>
        <v>43015.99495288507</v>
      </c>
      <c r="BP112" s="323">
        <f>'(5) Middle (M) details'!BO279</f>
        <v>6183726.3378874343</v>
      </c>
      <c r="BQ112" s="323">
        <f>'(5) Middle (M) details'!BP279</f>
        <v>180434.74390829084</v>
      </c>
      <c r="BR112" s="323">
        <f>'(5) Middle (M) details'!BQ279</f>
        <v>392849.50184598006</v>
      </c>
      <c r="BS112" s="323">
        <f>'(5) Middle (M) details'!BR279</f>
        <v>50466.527941924971</v>
      </c>
      <c r="BT112" s="323">
        <f>'(5) Middle (M) details'!BS279</f>
        <v>118347.68640080155</v>
      </c>
      <c r="BU112" s="323">
        <f>'(5) Middle (M) details'!BT279</f>
        <v>188036.48901693409</v>
      </c>
      <c r="BV112" s="323">
        <f>'(5) Middle (M) details'!BU279</f>
        <v>151391.81409226946</v>
      </c>
      <c r="BW112" s="323">
        <f>'(5) Middle (M) details'!BV279</f>
        <v>799695.31627152814</v>
      </c>
      <c r="BX112" s="323">
        <f>'(5) Middle (M) details'!BW279</f>
        <v>135143.72891636769</v>
      </c>
      <c r="BY112" s="323">
        <f>'(5) Middle (M) details'!BX279</f>
        <v>137821.63840155365</v>
      </c>
      <c r="BZ112" s="323">
        <f>'(5) Middle (M) details'!BY279</f>
        <v>120158.19588832921</v>
      </c>
      <c r="CA112" s="323">
        <f>'(5) Middle (M) details'!BZ279</f>
        <v>121346.33687667211</v>
      </c>
      <c r="CB112" s="323">
        <f>'(5) Middle (M) details'!CA279</f>
        <v>61228.4608215177</v>
      </c>
      <c r="CC112" s="323">
        <f>'(5) Middle (M) details'!CB279</f>
        <v>63246.543171957004</v>
      </c>
      <c r="CD112" s="323">
        <f>'(5) Middle (M) details'!CC279</f>
        <v>112222.89441098573</v>
      </c>
      <c r="CE112" s="323">
        <f>'(5) Middle (M) details'!CD279</f>
        <v>70451.210056142532</v>
      </c>
      <c r="CF112" s="323">
        <f>'(5) Middle (M) details'!CE279</f>
        <v>83511.120551683838</v>
      </c>
      <c r="CG112" s="323">
        <f>'(5) Middle (M) details'!CF279</f>
        <v>377145.20923669718</v>
      </c>
      <c r="CH112" s="323">
        <f>'(5) Middle (M) details'!CG279</f>
        <v>63058.511887271467</v>
      </c>
      <c r="CI112" s="323">
        <f>'(5) Middle (M) details'!CH279</f>
        <v>190629.7678781125</v>
      </c>
      <c r="CJ112" s="323">
        <f>'(5) Middle (M) details'!CI279</f>
        <v>156241.38412337654</v>
      </c>
      <c r="CK112" s="323">
        <f>'(5) Middle (M) details'!CJ279</f>
        <v>165867.74914078123</v>
      </c>
      <c r="CL112" s="323">
        <f>'(5) Middle (M) details'!CK279</f>
        <v>306634.91532656446</v>
      </c>
      <c r="CM112" s="323">
        <f>'(5) Middle (M) details'!CL279</f>
        <v>139001.32442565725</v>
      </c>
      <c r="CN112" s="323">
        <f>'(5) Middle (M) details'!CM279</f>
        <v>81751.453925032343</v>
      </c>
      <c r="CO112" s="323">
        <f>'(5) Middle (M) details'!CN279</f>
        <v>119395.83703219547</v>
      </c>
      <c r="CP112" s="323">
        <f>'(5) Middle (M) details'!CO279</f>
        <v>65709.384945327824</v>
      </c>
      <c r="CQ112" s="323">
        <f>'(5) Middle (M) details'!CP279</f>
        <v>61209.151358959469</v>
      </c>
      <c r="CR112" s="323">
        <f>'(5) Middle (M) details'!CQ279</f>
        <v>108858.94016299729</v>
      </c>
      <c r="CS112" s="323">
        <f>'(5) Middle (M) details'!CR279</f>
        <v>130192.03962279711</v>
      </c>
      <c r="CT112" s="323">
        <f>'(5) Middle (M) details'!CS279</f>
        <v>222903.75853426731</v>
      </c>
      <c r="CU112" s="323">
        <f>'(5) Middle (M) details'!CT279</f>
        <v>664773.7811914559</v>
      </c>
      <c r="CV112" s="323">
        <f>'(5) Middle (M) details'!CU279</f>
        <v>41561.957222901401</v>
      </c>
      <c r="CW112" s="323">
        <f>'(5) Middle (M) details'!CV279</f>
        <v>1448941.627682545</v>
      </c>
      <c r="CX112" s="323">
        <f>'(5) Middle (M) details'!CW279</f>
        <v>333465.88460000273</v>
      </c>
      <c r="CY112" s="323">
        <f>'(5) Middle (M) details'!CX279</f>
        <v>774816.691565727</v>
      </c>
      <c r="CZ112" s="323">
        <f>'(5) Middle (M) details'!CY279</f>
        <v>16833181.39942202</v>
      </c>
      <c r="DA112" s="323">
        <f>'(5) Middle (M) details'!CZ279</f>
        <v>3022320.5198046481</v>
      </c>
      <c r="DB112" s="323">
        <f>'(5) Middle (M) details'!DA279</f>
        <v>60573011.57773333</v>
      </c>
      <c r="DC112" s="323">
        <f>'(5) Middle (M) details'!DB279</f>
        <v>1006602.2778459394</v>
      </c>
      <c r="DD112" s="323">
        <f>'(5) Middle (M) details'!DC279</f>
        <v>1597308.2137519931</v>
      </c>
      <c r="DE112" s="323">
        <f>'(5) Middle (M) details'!DD279</f>
        <v>1522960.0937825665</v>
      </c>
      <c r="DF112" s="324">
        <f>'(5) Middle (M) details'!DE279</f>
        <v>101820050.33158773</v>
      </c>
      <c r="DG112" s="313"/>
      <c r="DH112" s="337">
        <f>'(5) Middle (M) details'!DG279</f>
        <v>176.35081023106974</v>
      </c>
      <c r="DI112" s="337">
        <f>'(5) Middle (M) details'!DH279</f>
        <v>185.05474747743713</v>
      </c>
      <c r="DJ112" s="337">
        <f>'(5) Middle (M) details'!DI279</f>
        <v>230.12794989834634</v>
      </c>
      <c r="DK112" s="337">
        <f>'(5) Middle (M) details'!DJ279</f>
        <v>203.47456452858231</v>
      </c>
      <c r="DL112" s="337">
        <f>'(5) Middle (M) details'!DK279</f>
        <v>296.68433582955919</v>
      </c>
      <c r="DM112" s="337">
        <f>'(5) Middle (M) details'!DL279</f>
        <v>326.92267967015863</v>
      </c>
      <c r="DN112" s="337">
        <f>'(5) Middle (M) details'!DM279</f>
        <v>184.96468458647408</v>
      </c>
      <c r="DO112" s="337">
        <f>'(5) Middle (M) details'!DN279</f>
        <v>138.99462416631982</v>
      </c>
      <c r="DP112" s="337">
        <f>'(5) Middle (M) details'!DO279</f>
        <v>153.15740183888985</v>
      </c>
      <c r="DQ112" s="337">
        <f>'(5) Middle (M) details'!DP279</f>
        <v>169.67512281756422</v>
      </c>
      <c r="DR112" s="337">
        <f>'(5) Middle (M) details'!DQ279</f>
        <v>205.8702956812007</v>
      </c>
      <c r="DS112" s="337">
        <f>'(5) Middle (M) details'!DR279</f>
        <v>165.58213965840773</v>
      </c>
      <c r="DT112" s="337">
        <f>'(5) Middle (M) details'!DS279</f>
        <v>313.77160114645574</v>
      </c>
      <c r="DU112" s="337">
        <f>'(5) Middle (M) details'!DT279</f>
        <v>226.22851504817535</v>
      </c>
      <c r="DV112" s="337">
        <f>'(5) Middle (M) details'!DU279</f>
        <v>391.01714358122194</v>
      </c>
      <c r="DW112" s="337">
        <f>'(5) Middle (M) details'!DV279</f>
        <v>400.20124373359897</v>
      </c>
      <c r="DX112" s="337">
        <f>'(5) Middle (M) details'!DW279</f>
        <v>326.31535989000406</v>
      </c>
      <c r="DY112" s="337">
        <f>'(5) Middle (M) details'!DX279</f>
        <v>216.68415455244804</v>
      </c>
      <c r="DZ112" s="337">
        <f>'(5) Middle (M) details'!DY279</f>
        <v>294.45037460914239</v>
      </c>
      <c r="EA112" s="337">
        <f>'(5) Middle (M) details'!DZ279</f>
        <v>323.07405903857057</v>
      </c>
      <c r="EB112" s="337">
        <f>'(5) Middle (M) details'!EA279</f>
        <v>213.24886641969002</v>
      </c>
      <c r="EC112" s="337">
        <f>'(5) Middle (M) details'!EB279</f>
        <v>226.42088440594137</v>
      </c>
      <c r="ED112" s="337">
        <f>'(5) Middle (M) details'!EC279</f>
        <v>198.13624082350228</v>
      </c>
      <c r="EE112" s="337">
        <f>'(5) Middle (M) details'!ED279</f>
        <v>262.74111227644846</v>
      </c>
      <c r="EF112" s="337">
        <f>'(5) Middle (M) details'!EE279</f>
        <v>412.36188873652509</v>
      </c>
      <c r="EG112" s="337">
        <f>'(5) Middle (M) details'!EF279</f>
        <v>246.27666261945996</v>
      </c>
      <c r="EH112" s="337">
        <f>'(5) Middle (M) details'!EG279</f>
        <v>245.25331129744228</v>
      </c>
      <c r="EI112" s="337">
        <f>'(5) Middle (M) details'!EH279</f>
        <v>844.85157654072657</v>
      </c>
      <c r="EJ112" s="337">
        <f>'(5) Middle (M) details'!EI279</f>
        <v>219.64923077902853</v>
      </c>
      <c r="EK112" s="337">
        <f>'(5) Middle (M) details'!EJ279</f>
        <v>364.38972313167693</v>
      </c>
      <c r="EL112" s="337">
        <f>'(5) Middle (M) details'!EK279</f>
        <v>272.04888524042389</v>
      </c>
      <c r="EM112" s="337">
        <f>'(5) Middle (M) details'!EL279</f>
        <v>227.06619552746159</v>
      </c>
      <c r="EN112" s="337">
        <f>'(5) Middle (M) details'!EM279</f>
        <v>407.01598764440178</v>
      </c>
      <c r="EO112" s="337">
        <f>'(5) Middle (M) details'!EN279</f>
        <v>471.837813791869</v>
      </c>
      <c r="EP112" s="337">
        <f>'(5) Middle (M) details'!EO279</f>
        <v>337.88983731452328</v>
      </c>
      <c r="EQ112" s="337">
        <f>'(5) Middle (M) details'!EP279</f>
        <v>170.21376066499303</v>
      </c>
      <c r="ER112" s="337">
        <f>'(5) Middle (M) details'!EQ279</f>
        <v>366.44810027163635</v>
      </c>
      <c r="ES112" s="337">
        <f>'(5) Middle (M) details'!ER279</f>
        <v>196.62759334356429</v>
      </c>
      <c r="ET112" s="337">
        <f>'(5) Middle (M) details'!ES279</f>
        <v>161.82276091286246</v>
      </c>
      <c r="EU112" s="337">
        <f>'(5) Middle (M) details'!ET279</f>
        <v>579.31636061928771</v>
      </c>
      <c r="EV112" s="337">
        <f>'(5) Middle (M) details'!EU279</f>
        <v>183.80639349868312</v>
      </c>
      <c r="EW112" s="337">
        <f>'(5) Middle (M) details'!EV279</f>
        <v>212.53904251633156</v>
      </c>
      <c r="EX112" s="337">
        <f>'(5) Middle (M) details'!EW279</f>
        <v>162.54409689438575</v>
      </c>
      <c r="EY112" s="337">
        <f>'(5) Middle (M) details'!EX279</f>
        <v>222.79208713905012</v>
      </c>
      <c r="EZ112" s="337">
        <f>'(5) Middle (M) details'!EY279</f>
        <v>321.98300019590147</v>
      </c>
      <c r="FA112" s="337">
        <f>'(5) Middle (M) details'!EZ279</f>
        <v>448.94415061821678</v>
      </c>
      <c r="FB112" s="337">
        <f>'(5) Middle (M) details'!FA279</f>
        <v>337.39248052361916</v>
      </c>
      <c r="FC112" s="337">
        <f>'(5) Middle (M) details'!FB279</f>
        <v>410.91605637929496</v>
      </c>
      <c r="FD112" s="337">
        <f>'(5) Middle (M) details'!FC279</f>
        <v>402.3789008065072</v>
      </c>
      <c r="FE112" s="337">
        <f>'(5) Middle (M) details'!FD279</f>
        <v>434.9146944359473</v>
      </c>
      <c r="FF112" s="338">
        <f>'(5) Middle (M) details'!FE279</f>
        <v>306.78050652053162</v>
      </c>
    </row>
    <row r="113" spans="1:162">
      <c r="A113" s="321"/>
      <c r="B113" s="1" t="str">
        <f>'(5) Middle (M) details'!A280</f>
        <v>Estim. full income</v>
      </c>
      <c r="D113" s="1" t="str">
        <f>'(5) Middle (M) details'!C280</f>
        <v>Servants</v>
      </c>
      <c r="E113" s="1">
        <f>'(5) Middle (M) details'!D280</f>
        <v>2</v>
      </c>
      <c r="F113" s="1">
        <f>'(5) Middle (M) details'!E280</f>
        <v>6</v>
      </c>
      <c r="G113" s="321" t="str">
        <f>'(5) Middle (M) details'!F280</f>
        <v>Misc estates</v>
      </c>
      <c r="H113" s="323">
        <f>'(5) Middle (M) details'!G280</f>
        <v>0</v>
      </c>
      <c r="I113" s="323">
        <f>'(5) Middle (M) details'!H280</f>
        <v>0</v>
      </c>
      <c r="J113" s="323">
        <f>'(5) Middle (M) details'!I280</f>
        <v>0</v>
      </c>
      <c r="K113" s="323">
        <f>'(5) Middle (M) details'!J280</f>
        <v>0</v>
      </c>
      <c r="L113" s="323">
        <f>'(5) Middle (M) details'!K280</f>
        <v>0</v>
      </c>
      <c r="M113" s="323">
        <f>'(5) Middle (M) details'!L280</f>
        <v>0</v>
      </c>
      <c r="N113" s="323">
        <f>'(5) Middle (M) details'!M280</f>
        <v>0</v>
      </c>
      <c r="O113" s="323">
        <f>'(5) Middle (M) details'!N280</f>
        <v>0</v>
      </c>
      <c r="P113" s="323">
        <f>'(5) Middle (M) details'!O280</f>
        <v>2141.9828202543486</v>
      </c>
      <c r="Q113" s="323">
        <f>'(5) Middle (M) details'!P280</f>
        <v>0</v>
      </c>
      <c r="R113" s="323">
        <f>'(5) Middle (M) details'!Q280</f>
        <v>0</v>
      </c>
      <c r="S113" s="323">
        <f>'(5) Middle (M) details'!R280</f>
        <v>0</v>
      </c>
      <c r="T113" s="323">
        <f>'(5) Middle (M) details'!S280</f>
        <v>0</v>
      </c>
      <c r="U113" s="323">
        <f>'(5) Middle (M) details'!T280</f>
        <v>0</v>
      </c>
      <c r="V113" s="323">
        <f>'(5) Middle (M) details'!U280</f>
        <v>0</v>
      </c>
      <c r="W113" s="323">
        <f>'(5) Middle (M) details'!V280</f>
        <v>0</v>
      </c>
      <c r="X113" s="323">
        <f>'(5) Middle (M) details'!W280</f>
        <v>0</v>
      </c>
      <c r="Y113" s="323">
        <f>'(5) Middle (M) details'!X280</f>
        <v>0</v>
      </c>
      <c r="Z113" s="323">
        <f>'(5) Middle (M) details'!Y280</f>
        <v>0</v>
      </c>
      <c r="AA113" s="323">
        <f>'(5) Middle (M) details'!Z280</f>
        <v>0</v>
      </c>
      <c r="AB113" s="323">
        <f>'(5) Middle (M) details'!AA280</f>
        <v>0</v>
      </c>
      <c r="AC113" s="323">
        <f>'(5) Middle (M) details'!AB280</f>
        <v>0</v>
      </c>
      <c r="AD113" s="323">
        <f>'(5) Middle (M) details'!AC280</f>
        <v>0</v>
      </c>
      <c r="AE113" s="323">
        <f>'(5) Middle (M) details'!AD280</f>
        <v>0</v>
      </c>
      <c r="AF113" s="323">
        <f>'(5) Middle (M) details'!AE280</f>
        <v>0</v>
      </c>
      <c r="AG113" s="323">
        <f>'(5) Middle (M) details'!AF280</f>
        <v>0</v>
      </c>
      <c r="AH113" s="323">
        <f>'(5) Middle (M) details'!AG280</f>
        <v>0</v>
      </c>
      <c r="AI113" s="323">
        <f>'(5) Middle (M) details'!AH280</f>
        <v>0</v>
      </c>
      <c r="AJ113" s="323">
        <f>'(5) Middle (M) details'!AI280</f>
        <v>0</v>
      </c>
      <c r="AK113" s="323">
        <f>'(5) Middle (M) details'!AJ280</f>
        <v>0</v>
      </c>
      <c r="AL113" s="323">
        <f>'(5) Middle (M) details'!AK280</f>
        <v>0</v>
      </c>
      <c r="AM113" s="323">
        <f>'(5) Middle (M) details'!AL280</f>
        <v>0</v>
      </c>
      <c r="AN113" s="323">
        <f>'(5) Middle (M) details'!AM280</f>
        <v>0</v>
      </c>
      <c r="AO113" s="323">
        <f>'(5) Middle (M) details'!AN280</f>
        <v>0</v>
      </c>
      <c r="AP113" s="323">
        <f>'(5) Middle (M) details'!AO280</f>
        <v>0</v>
      </c>
      <c r="AQ113" s="323">
        <f>'(5) Middle (M) details'!AP280</f>
        <v>14.024586635993842</v>
      </c>
      <c r="AR113" s="323">
        <f>'(5) Middle (M) details'!AQ280</f>
        <v>0</v>
      </c>
      <c r="AS113" s="323">
        <f>'(5) Middle (M) details'!AR280</f>
        <v>27.608813067101778</v>
      </c>
      <c r="AT113" s="323">
        <f>'(5) Middle (M) details'!AS280</f>
        <v>0</v>
      </c>
      <c r="AU113" s="323">
        <f>'(5) Middle (M) details'!AT280</f>
        <v>290.92971538952372</v>
      </c>
      <c r="AV113" s="323">
        <f>'(5) Middle (M) details'!AU280</f>
        <v>1.3369998753514665</v>
      </c>
      <c r="AW113" s="323">
        <f>'(5) Middle (M) details'!AV280</f>
        <v>111.37691690640531</v>
      </c>
      <c r="AX113" s="323">
        <f>'(5) Middle (M) details'!AW280</f>
        <v>0</v>
      </c>
      <c r="AY113" s="323">
        <f>'(5) Middle (M) details'!AX280</f>
        <v>537.71695803868693</v>
      </c>
      <c r="AZ113" s="323">
        <f>'(5) Middle (M) details'!AY280</f>
        <v>1837.2769354768016</v>
      </c>
      <c r="BA113" s="323">
        <f>'(5) Middle (M) details'!AZ280</f>
        <v>0</v>
      </c>
      <c r="BB113" s="323">
        <f>'(5) Middle (M) details'!BA280</f>
        <v>0</v>
      </c>
      <c r="BC113" s="323">
        <f>'(5) Middle (M) details'!BB280</f>
        <v>0</v>
      </c>
      <c r="BD113" s="323">
        <f>'(5) Middle (M) details'!BC280</f>
        <v>0</v>
      </c>
      <c r="BE113" s="323">
        <f>'(5) Middle (M) details'!BD280</f>
        <v>6671.0262628518758</v>
      </c>
      <c r="BF113" s="324">
        <f>'(5) Middle (M) details'!BE280</f>
        <v>11633.280008496089</v>
      </c>
      <c r="BH113" s="323">
        <f>'(5) Middle (M) details'!BG280</f>
        <v>0</v>
      </c>
      <c r="BI113" s="323">
        <f>'(5) Middle (M) details'!BH280</f>
        <v>0</v>
      </c>
      <c r="BJ113" s="323">
        <f>'(5) Middle (M) details'!BI280</f>
        <v>0</v>
      </c>
      <c r="BK113" s="323">
        <f>'(5) Middle (M) details'!BJ280</f>
        <v>0</v>
      </c>
      <c r="BL113" s="323">
        <f>'(5) Middle (M) details'!BK280</f>
        <v>0</v>
      </c>
      <c r="BM113" s="323">
        <f>'(5) Middle (M) details'!BL280</f>
        <v>0</v>
      </c>
      <c r="BN113" s="323">
        <f>'(5) Middle (M) details'!BM280</f>
        <v>0</v>
      </c>
      <c r="BO113" s="323">
        <f>'(5) Middle (M) details'!BN280</f>
        <v>0</v>
      </c>
      <c r="BP113" s="323">
        <f>'(5) Middle (M) details'!BO280</f>
        <v>328060.52353369386</v>
      </c>
      <c r="BQ113" s="323">
        <f>'(5) Middle (M) details'!BP280</f>
        <v>0</v>
      </c>
      <c r="BR113" s="323">
        <f>'(5) Middle (M) details'!BQ280</f>
        <v>0</v>
      </c>
      <c r="BS113" s="323">
        <f>'(5) Middle (M) details'!BR280</f>
        <v>0</v>
      </c>
      <c r="BT113" s="323">
        <f>'(5) Middle (M) details'!BS280</f>
        <v>0</v>
      </c>
      <c r="BU113" s="323">
        <f>'(5) Middle (M) details'!BT280</f>
        <v>0</v>
      </c>
      <c r="BV113" s="323">
        <f>'(5) Middle (M) details'!BU280</f>
        <v>0</v>
      </c>
      <c r="BW113" s="323">
        <f>'(5) Middle (M) details'!BV280</f>
        <v>0</v>
      </c>
      <c r="BX113" s="323">
        <f>'(5) Middle (M) details'!BW280</f>
        <v>0</v>
      </c>
      <c r="BY113" s="323">
        <f>'(5) Middle (M) details'!BX280</f>
        <v>0</v>
      </c>
      <c r="BZ113" s="323">
        <f>'(5) Middle (M) details'!BY280</f>
        <v>0</v>
      </c>
      <c r="CA113" s="323">
        <f>'(5) Middle (M) details'!BZ280</f>
        <v>0</v>
      </c>
      <c r="CB113" s="323">
        <f>'(5) Middle (M) details'!CA280</f>
        <v>0</v>
      </c>
      <c r="CC113" s="323">
        <f>'(5) Middle (M) details'!CB280</f>
        <v>0</v>
      </c>
      <c r="CD113" s="323">
        <f>'(5) Middle (M) details'!CC280</f>
        <v>0</v>
      </c>
      <c r="CE113" s="323">
        <f>'(5) Middle (M) details'!CD280</f>
        <v>0</v>
      </c>
      <c r="CF113" s="323">
        <f>'(5) Middle (M) details'!CE280</f>
        <v>0</v>
      </c>
      <c r="CG113" s="323">
        <f>'(5) Middle (M) details'!CF280</f>
        <v>0</v>
      </c>
      <c r="CH113" s="323">
        <f>'(5) Middle (M) details'!CG280</f>
        <v>0</v>
      </c>
      <c r="CI113" s="323">
        <f>'(5) Middle (M) details'!CH280</f>
        <v>0</v>
      </c>
      <c r="CJ113" s="323">
        <f>'(5) Middle (M) details'!CI280</f>
        <v>0</v>
      </c>
      <c r="CK113" s="323">
        <f>'(5) Middle (M) details'!CJ280</f>
        <v>0</v>
      </c>
      <c r="CL113" s="323">
        <f>'(5) Middle (M) details'!CK280</f>
        <v>0</v>
      </c>
      <c r="CM113" s="323">
        <f>'(5) Middle (M) details'!CL280</f>
        <v>0</v>
      </c>
      <c r="CN113" s="323">
        <f>'(5) Middle (M) details'!CM280</f>
        <v>0</v>
      </c>
      <c r="CO113" s="323">
        <f>'(5) Middle (M) details'!CN280</f>
        <v>0</v>
      </c>
      <c r="CP113" s="323">
        <f>'(5) Middle (M) details'!CO280</f>
        <v>0</v>
      </c>
      <c r="CQ113" s="323">
        <f>'(5) Middle (M) details'!CP280</f>
        <v>2387.1776330845159</v>
      </c>
      <c r="CR113" s="323">
        <f>'(5) Middle (M) details'!CQ280</f>
        <v>0</v>
      </c>
      <c r="CS113" s="323">
        <f>'(5) Middle (M) details'!CR280</f>
        <v>5428.6544684565724</v>
      </c>
      <c r="CT113" s="323">
        <f>'(5) Middle (M) details'!CS280</f>
        <v>0</v>
      </c>
      <c r="CU113" s="323">
        <f>'(5) Middle (M) details'!CT280</f>
        <v>168540.34391546404</v>
      </c>
      <c r="CV113" s="323">
        <f>'(5) Middle (M) details'!CU280</f>
        <v>245.74912519654197</v>
      </c>
      <c r="CW113" s="323">
        <f>'(5) Middle (M) details'!CV280</f>
        <v>23671.943277708408</v>
      </c>
      <c r="CX113" s="323">
        <f>'(5) Middle (M) details'!CW280</f>
        <v>0</v>
      </c>
      <c r="CY113" s="323">
        <f>'(5) Middle (M) details'!CX280</f>
        <v>119799.08337150011</v>
      </c>
      <c r="CZ113" s="323">
        <f>'(5) Middle (M) details'!CY280</f>
        <v>591571.93987555231</v>
      </c>
      <c r="DA113" s="323">
        <f>'(5) Middle (M) details'!CZ280</f>
        <v>0</v>
      </c>
      <c r="DB113" s="323">
        <f>'(5) Middle (M) details'!DA280</f>
        <v>0</v>
      </c>
      <c r="DC113" s="323">
        <f>'(5) Middle (M) details'!DB280</f>
        <v>0</v>
      </c>
      <c r="DD113" s="323">
        <f>'(5) Middle (M) details'!DC280</f>
        <v>0</v>
      </c>
      <c r="DE113" s="323">
        <f>'(5) Middle (M) details'!DD280</f>
        <v>2901327.3486824026</v>
      </c>
      <c r="DF113" s="324">
        <f>'(5) Middle (M) details'!DE280</f>
        <v>4141032.7638830589</v>
      </c>
      <c r="DG113" s="313"/>
      <c r="DH113" s="337">
        <f>'(5) Middle (M) details'!DG280</f>
        <v>0</v>
      </c>
      <c r="DI113" s="337">
        <f>'(5) Middle (M) details'!DH280</f>
        <v>0</v>
      </c>
      <c r="DJ113" s="337">
        <f>'(5) Middle (M) details'!DI280</f>
        <v>0</v>
      </c>
      <c r="DK113" s="337">
        <f>'(5) Middle (M) details'!DJ280</f>
        <v>0</v>
      </c>
      <c r="DL113" s="337">
        <f>'(5) Middle (M) details'!DK280</f>
        <v>0</v>
      </c>
      <c r="DM113" s="337">
        <f>'(5) Middle (M) details'!DL280</f>
        <v>0</v>
      </c>
      <c r="DN113" s="337">
        <f>'(5) Middle (M) details'!DM280</f>
        <v>0</v>
      </c>
      <c r="DO113" s="337">
        <f>'(5) Middle (M) details'!DN280</f>
        <v>0</v>
      </c>
      <c r="DP113" s="337">
        <f>'(5) Middle (M) details'!DO280</f>
        <v>153.15740183888985</v>
      </c>
      <c r="DQ113" s="337">
        <f>'(5) Middle (M) details'!DP280</f>
        <v>0</v>
      </c>
      <c r="DR113" s="337">
        <f>'(5) Middle (M) details'!DQ280</f>
        <v>0</v>
      </c>
      <c r="DS113" s="337">
        <f>'(5) Middle (M) details'!DR280</f>
        <v>0</v>
      </c>
      <c r="DT113" s="337">
        <f>'(5) Middle (M) details'!DS280</f>
        <v>0</v>
      </c>
      <c r="DU113" s="337">
        <f>'(5) Middle (M) details'!DT280</f>
        <v>0</v>
      </c>
      <c r="DV113" s="337">
        <f>'(5) Middle (M) details'!DU280</f>
        <v>0</v>
      </c>
      <c r="DW113" s="337">
        <f>'(5) Middle (M) details'!DV280</f>
        <v>0</v>
      </c>
      <c r="DX113" s="337">
        <f>'(5) Middle (M) details'!DW280</f>
        <v>0</v>
      </c>
      <c r="DY113" s="337">
        <f>'(5) Middle (M) details'!DX280</f>
        <v>0</v>
      </c>
      <c r="DZ113" s="337">
        <f>'(5) Middle (M) details'!DY280</f>
        <v>0</v>
      </c>
      <c r="EA113" s="337">
        <f>'(5) Middle (M) details'!DZ280</f>
        <v>0</v>
      </c>
      <c r="EB113" s="337">
        <f>'(5) Middle (M) details'!EA280</f>
        <v>0</v>
      </c>
      <c r="EC113" s="337">
        <f>'(5) Middle (M) details'!EB280</f>
        <v>0</v>
      </c>
      <c r="ED113" s="337">
        <f>'(5) Middle (M) details'!EC280</f>
        <v>0</v>
      </c>
      <c r="EE113" s="337">
        <f>'(5) Middle (M) details'!ED280</f>
        <v>0</v>
      </c>
      <c r="EF113" s="337">
        <f>'(5) Middle (M) details'!EE280</f>
        <v>0</v>
      </c>
      <c r="EG113" s="337">
        <f>'(5) Middle (M) details'!EF280</f>
        <v>0</v>
      </c>
      <c r="EH113" s="337">
        <f>'(5) Middle (M) details'!EG280</f>
        <v>0</v>
      </c>
      <c r="EI113" s="337">
        <f>'(5) Middle (M) details'!EH280</f>
        <v>0</v>
      </c>
      <c r="EJ113" s="337">
        <f>'(5) Middle (M) details'!EI280</f>
        <v>0</v>
      </c>
      <c r="EK113" s="337">
        <f>'(5) Middle (M) details'!EJ280</f>
        <v>0</v>
      </c>
      <c r="EL113" s="337">
        <f>'(5) Middle (M) details'!EK280</f>
        <v>0</v>
      </c>
      <c r="EM113" s="337">
        <f>'(5) Middle (M) details'!EL280</f>
        <v>0</v>
      </c>
      <c r="EN113" s="337">
        <f>'(5) Middle (M) details'!EM280</f>
        <v>0</v>
      </c>
      <c r="EO113" s="337">
        <f>'(5) Middle (M) details'!EN280</f>
        <v>0</v>
      </c>
      <c r="EP113" s="337">
        <f>'(5) Middle (M) details'!EO280</f>
        <v>0</v>
      </c>
      <c r="EQ113" s="337">
        <f>'(5) Middle (M) details'!EP280</f>
        <v>170.21376066499306</v>
      </c>
      <c r="ER113" s="337">
        <f>'(5) Middle (M) details'!EQ280</f>
        <v>0</v>
      </c>
      <c r="ES113" s="337">
        <f>'(5) Middle (M) details'!ER280</f>
        <v>196.62759334356429</v>
      </c>
      <c r="ET113" s="337">
        <f>'(5) Middle (M) details'!ES280</f>
        <v>0</v>
      </c>
      <c r="EU113" s="337">
        <f>'(5) Middle (M) details'!ET280</f>
        <v>579.31636061928759</v>
      </c>
      <c r="EV113" s="337">
        <f>'(5) Middle (M) details'!EU280</f>
        <v>183.80639349868315</v>
      </c>
      <c r="EW113" s="337">
        <f>'(5) Middle (M) details'!EV280</f>
        <v>212.53904251633156</v>
      </c>
      <c r="EX113" s="337">
        <f>'(5) Middle (M) details'!EW280</f>
        <v>0</v>
      </c>
      <c r="EY113" s="337">
        <f>'(5) Middle (M) details'!EX280</f>
        <v>222.79208713905015</v>
      </c>
      <c r="EZ113" s="337">
        <f>'(5) Middle (M) details'!EY280</f>
        <v>321.98300019590152</v>
      </c>
      <c r="FA113" s="337">
        <f>'(5) Middle (M) details'!EZ280</f>
        <v>0</v>
      </c>
      <c r="FB113" s="337">
        <f>'(5) Middle (M) details'!FA280</f>
        <v>0</v>
      </c>
      <c r="FC113" s="337">
        <f>'(5) Middle (M) details'!FB280</f>
        <v>0</v>
      </c>
      <c r="FD113" s="337">
        <f>'(5) Middle (M) details'!FC280</f>
        <v>0</v>
      </c>
      <c r="FE113" s="337">
        <f>'(5) Middle (M) details'!FD280</f>
        <v>434.91469443594724</v>
      </c>
      <c r="FF113" s="338">
        <f>'(5) Middle (M) details'!FE280</f>
        <v>355.96433343465935</v>
      </c>
    </row>
    <row r="114" spans="1:162">
      <c r="A114" s="321"/>
      <c r="B114" s="1" t="str">
        <f>'(5) Middle (M) details'!A281</f>
        <v>Estim. full income</v>
      </c>
      <c r="D114" s="1" t="str">
        <f>'(5) Middle (M) details'!C281</f>
        <v>Clergy zanyatie</v>
      </c>
      <c r="E114" s="1">
        <f>'(5) Middle (M) details'!D281</f>
        <v>3</v>
      </c>
      <c r="F114" s="1">
        <f>'(5) Middle (M) details'!E281</f>
        <v>6</v>
      </c>
      <c r="G114" s="321" t="str">
        <f>'(5) Middle (M) details'!F281</f>
        <v>Misc estates</v>
      </c>
      <c r="H114" s="323">
        <f>'(5) Middle (M) details'!G281</f>
        <v>0</v>
      </c>
      <c r="I114" s="323">
        <f>'(5) Middle (M) details'!H281</f>
        <v>0</v>
      </c>
      <c r="J114" s="323">
        <f>'(5) Middle (M) details'!I281</f>
        <v>200.35875751703861</v>
      </c>
      <c r="K114" s="323">
        <f>'(5) Middle (M) details'!J281</f>
        <v>0</v>
      </c>
      <c r="L114" s="323">
        <f>'(5) Middle (M) details'!K281</f>
        <v>12.450233876214952</v>
      </c>
      <c r="M114" s="323">
        <f>'(5) Middle (M) details'!L281</f>
        <v>458.53477915628355</v>
      </c>
      <c r="N114" s="323">
        <f>'(5) Middle (M) details'!M281</f>
        <v>19.104444986218653</v>
      </c>
      <c r="O114" s="323">
        <f>'(5) Middle (M) details'!N281</f>
        <v>72.524306545495847</v>
      </c>
      <c r="P114" s="323">
        <f>'(5) Middle (M) details'!O281</f>
        <v>220.61639097628074</v>
      </c>
      <c r="Q114" s="323">
        <f>'(5) Middle (M) details'!P281</f>
        <v>369.43260257024849</v>
      </c>
      <c r="R114" s="323">
        <f>'(5) Middle (M) details'!Q281</f>
        <v>139.68192255437549</v>
      </c>
      <c r="S114" s="323">
        <f>'(5) Middle (M) details'!R281</f>
        <v>80.422327807136298</v>
      </c>
      <c r="T114" s="323">
        <f>'(5) Middle (M) details'!S281</f>
        <v>140.80828859115752</v>
      </c>
      <c r="U114" s="323">
        <f>'(5) Middle (M) details'!T281</f>
        <v>126.95858942107714</v>
      </c>
      <c r="V114" s="323">
        <f>'(5) Middle (M) details'!U281</f>
        <v>51.495407739750192</v>
      </c>
      <c r="W114" s="323">
        <f>'(5) Middle (M) details'!V281</f>
        <v>1121.2235691556186</v>
      </c>
      <c r="X114" s="323">
        <f>'(5) Middle (M) details'!W281</f>
        <v>272.95262647191771</v>
      </c>
      <c r="Y114" s="323">
        <f>'(5) Middle (M) details'!X281</f>
        <v>0</v>
      </c>
      <c r="Z114" s="323">
        <f>'(5) Middle (M) details'!Y281</f>
        <v>104.33128077144806</v>
      </c>
      <c r="AA114" s="323">
        <f>'(5) Middle (M) details'!Z281</f>
        <v>13.495891018767907</v>
      </c>
      <c r="AB114" s="323">
        <f>'(5) Middle (M) details'!AA281</f>
        <v>161.76914598814449</v>
      </c>
      <c r="AC114" s="323">
        <f>'(5) Middle (M) details'!AB281</f>
        <v>37.946484696129517</v>
      </c>
      <c r="AD114" s="323">
        <f>'(5) Middle (M) details'!AC281</f>
        <v>280.47913919730274</v>
      </c>
      <c r="AE114" s="323">
        <f>'(5) Middle (M) details'!AD281</f>
        <v>56.0431699268795</v>
      </c>
      <c r="AF114" s="323">
        <f>'(5) Middle (M) details'!AE281</f>
        <v>31.439147327819256</v>
      </c>
      <c r="AG114" s="323">
        <f>'(5) Middle (M) details'!AF281</f>
        <v>183.58868109268712</v>
      </c>
      <c r="AH114" s="323">
        <f>'(5) Middle (M) details'!AG281</f>
        <v>29.446289809538996</v>
      </c>
      <c r="AI114" s="323">
        <f>'(5) Middle (M) details'!AH281</f>
        <v>81.166081398001694</v>
      </c>
      <c r="AJ114" s="323">
        <f>'(5) Middle (M) details'!AI281</f>
        <v>147.88294279098375</v>
      </c>
      <c r="AK114" s="323">
        <f>'(5) Middle (M) details'!AJ281</f>
        <v>30.153088686974115</v>
      </c>
      <c r="AL114" s="323">
        <f>'(5) Middle (M) details'!AK281</f>
        <v>99.184230743913986</v>
      </c>
      <c r="AM114" s="323">
        <f>'(5) Middle (M) details'!AL281</f>
        <v>156.35297904333322</v>
      </c>
      <c r="AN114" s="323">
        <f>'(5) Middle (M) details'!AM281</f>
        <v>191.36100894016624</v>
      </c>
      <c r="AO114" s="323">
        <f>'(5) Middle (M) details'!AN281</f>
        <v>155.03805251005681</v>
      </c>
      <c r="AP114" s="323">
        <f>'(5) Middle (M) details'!AO281</f>
        <v>100.58203299300573</v>
      </c>
      <c r="AQ114" s="323">
        <f>'(5) Middle (M) details'!AP281</f>
        <v>215.05715863271749</v>
      </c>
      <c r="AR114" s="323">
        <f>'(5) Middle (M) details'!AQ281</f>
        <v>112.97755730847732</v>
      </c>
      <c r="AS114" s="323">
        <f>'(5) Middle (M) details'!AR281</f>
        <v>481.42845764307873</v>
      </c>
      <c r="AT114" s="323">
        <f>'(5) Middle (M) details'!AS281</f>
        <v>365.8682751874727</v>
      </c>
      <c r="AU114" s="323">
        <f>'(5) Middle (M) details'!AT281</f>
        <v>0</v>
      </c>
      <c r="AV114" s="323">
        <f>'(5) Middle (M) details'!AU281</f>
        <v>106.88929086272083</v>
      </c>
      <c r="AW114" s="323">
        <f>'(5) Middle (M) details'!AV281</f>
        <v>234.05425766104753</v>
      </c>
      <c r="AX114" s="323">
        <f>'(5) Middle (M) details'!AW281</f>
        <v>737.74837698156568</v>
      </c>
      <c r="AY114" s="323">
        <f>'(5) Middle (M) details'!AX281</f>
        <v>317.21593404119085</v>
      </c>
      <c r="AZ114" s="323">
        <f>'(5) Middle (M) details'!AY281</f>
        <v>440.12821963471862</v>
      </c>
      <c r="BA114" s="323">
        <f>'(5) Middle (M) details'!AZ281</f>
        <v>0</v>
      </c>
      <c r="BB114" s="323">
        <f>'(5) Middle (M) details'!BA281</f>
        <v>616.21496407692371</v>
      </c>
      <c r="BC114" s="323">
        <f>'(5) Middle (M) details'!BB281</f>
        <v>290.81177127866408</v>
      </c>
      <c r="BD114" s="323">
        <f>'(5) Middle (M) details'!BC281</f>
        <v>667.77389443847164</v>
      </c>
      <c r="BE114" s="323">
        <f>'(5) Middle (M) details'!BD281</f>
        <v>630.99763456455094</v>
      </c>
      <c r="BF114" s="324">
        <f>'(5) Middle (M) details'!BE281</f>
        <v>10363.989686615565</v>
      </c>
      <c r="BH114" s="323">
        <f>'(5) Middle (M) details'!BG281</f>
        <v>0</v>
      </c>
      <c r="BI114" s="323">
        <f>'(5) Middle (M) details'!BH281</f>
        <v>0</v>
      </c>
      <c r="BJ114" s="323">
        <f>'(5) Middle (M) details'!BI281</f>
        <v>226242.58401001623</v>
      </c>
      <c r="BK114" s="323">
        <f>'(5) Middle (M) details'!BJ281</f>
        <v>0</v>
      </c>
      <c r="BL114" s="323">
        <f>'(5) Middle (M) details'!BK281</f>
        <v>34140.182401719561</v>
      </c>
      <c r="BM114" s="323">
        <f>'(5) Middle (M) details'!BL281</f>
        <v>717875.01030193805</v>
      </c>
      <c r="BN114" s="323">
        <f>'(5) Middle (M) details'!BM281</f>
        <v>18084.357324623314</v>
      </c>
      <c r="BO114" s="323">
        <f>'(5) Middle (M) details'!BN281</f>
        <v>49536.297094075315</v>
      </c>
      <c r="BP114" s="323">
        <f>'(5) Middle (M) details'!BO281</f>
        <v>240003.12274991581</v>
      </c>
      <c r="BQ114" s="323">
        <f>'(5) Middle (M) details'!BP281</f>
        <v>324602.21434519091</v>
      </c>
      <c r="BR114" s="323">
        <f>'(5) Middle (M) details'!BQ281</f>
        <v>160841.49662982664</v>
      </c>
      <c r="BS114" s="323">
        <f>'(5) Middle (M) details'!BR281</f>
        <v>72746.976886405348</v>
      </c>
      <c r="BT114" s="323">
        <f>'(5) Middle (M) details'!BS281</f>
        <v>129483.74945371412</v>
      </c>
      <c r="BU114" s="323">
        <f>'(5) Middle (M) details'!BT281</f>
        <v>115776.49858682626</v>
      </c>
      <c r="BV114" s="323">
        <f>'(5) Middle (M) details'!BU281</f>
        <v>114594.31468349791</v>
      </c>
      <c r="BW114" s="323">
        <f>'(5) Middle (M) details'!BV281</f>
        <v>1425339.5084730245</v>
      </c>
      <c r="BX114" s="323">
        <f>'(5) Middle (M) details'!BW281</f>
        <v>311638.82791000127</v>
      </c>
      <c r="BY114" s="323">
        <f>'(5) Middle (M) details'!BX281</f>
        <v>0</v>
      </c>
      <c r="BZ114" s="323">
        <f>'(5) Middle (M) details'!BY281</f>
        <v>143055.12115358651</v>
      </c>
      <c r="CA114" s="323">
        <f>'(5) Middle (M) details'!BZ281</f>
        <v>15103.679344138271</v>
      </c>
      <c r="CB114" s="323">
        <f>'(5) Middle (M) details'!CA281</f>
        <v>144412.64992554823</v>
      </c>
      <c r="CC114" s="323">
        <f>'(5) Middle (M) details'!CB281</f>
        <v>36982.696914565488</v>
      </c>
      <c r="CD114" s="323">
        <f>'(5) Middle (M) details'!CC281</f>
        <v>414392.88395880838</v>
      </c>
      <c r="CE114" s="323">
        <f>'(5) Middle (M) details'!CD281</f>
        <v>83581.826347753056</v>
      </c>
      <c r="CF114" s="323">
        <f>'(5) Middle (M) details'!CE281</f>
        <v>102357.30798472172</v>
      </c>
      <c r="CG114" s="323">
        <f>'(5) Middle (M) details'!CF281</f>
        <v>187069.29712599411</v>
      </c>
      <c r="CH114" s="323">
        <f>'(5) Middle (M) details'!CG281</f>
        <v>46808.637606827164</v>
      </c>
      <c r="CI114" s="323">
        <f>'(5) Middle (M) details'!CH281</f>
        <v>636509.94093938684</v>
      </c>
      <c r="CJ114" s="323">
        <f>'(5) Middle (M) details'!CI281</f>
        <v>206251.14054194174</v>
      </c>
      <c r="CK114" s="323">
        <f>'(5) Middle (M) details'!CJ281</f>
        <v>92275.477231348908</v>
      </c>
      <c r="CL114" s="323">
        <f>'(5) Middle (M) details'!CK281</f>
        <v>128285.69831792326</v>
      </c>
      <c r="CM114" s="323">
        <f>'(5) Middle (M) details'!CL281</f>
        <v>260807.56561425235</v>
      </c>
      <c r="CN114" s="323">
        <f>'(5) Middle (M) details'!CM281</f>
        <v>253039.7112605983</v>
      </c>
      <c r="CO114" s="323">
        <f>'(5) Middle (M) details'!CN281</f>
        <v>381913.27705223433</v>
      </c>
      <c r="CP114" s="323">
        <f>'(5) Middle (M) details'!CO281</f>
        <v>126344.79500713851</v>
      </c>
      <c r="CQ114" s="323">
        <f>'(5) Middle (M) details'!CP281</f>
        <v>229274.44011634076</v>
      </c>
      <c r="CR114" s="323">
        <f>'(5) Middle (M) details'!CQ281</f>
        <v>225147.24743602818</v>
      </c>
      <c r="CS114" s="323">
        <f>'(5) Middle (M) details'!CR281</f>
        <v>448892.27108958951</v>
      </c>
      <c r="CT114" s="323">
        <f>'(5) Middle (M) details'!CS281</f>
        <v>550975.95434005826</v>
      </c>
      <c r="CU114" s="323">
        <f>'(5) Middle (M) details'!CT281</f>
        <v>0</v>
      </c>
      <c r="CV114" s="323">
        <f>'(5) Middle (M) details'!CU281</f>
        <v>93337.08725255997</v>
      </c>
      <c r="CW114" s="323">
        <f>'(5) Middle (M) details'!CV281</f>
        <v>281193.10052904306</v>
      </c>
      <c r="CX114" s="323">
        <f>'(5) Middle (M) details'!CW281</f>
        <v>557083.32548272959</v>
      </c>
      <c r="CY114" s="323">
        <f>'(5) Middle (M) details'!CX281</f>
        <v>209302.83557512064</v>
      </c>
      <c r="CZ114" s="323">
        <f>'(5) Middle (M) details'!CY281</f>
        <v>364437.00707194197</v>
      </c>
      <c r="DA114" s="323">
        <f>'(5) Middle (M) details'!CZ281</f>
        <v>0</v>
      </c>
      <c r="DB114" s="323">
        <f>'(5) Middle (M) details'!DA281</f>
        <v>688965.57604785194</v>
      </c>
      <c r="DC114" s="323">
        <f>'(5) Middle (M) details'!DB281</f>
        <v>980216.57825277606</v>
      </c>
      <c r="DD114" s="323">
        <f>'(5) Middle (M) details'!DC281</f>
        <v>1329308.6417151671</v>
      </c>
      <c r="DE114" s="323">
        <f>'(5) Middle (M) details'!DD281</f>
        <v>1634543.0621948256</v>
      </c>
      <c r="DF114" s="324">
        <f>'(5) Middle (M) details'!DE281</f>
        <v>14792773.974281576</v>
      </c>
      <c r="DG114" s="313"/>
      <c r="DH114" s="337">
        <f>'(5) Middle (M) details'!DG281</f>
        <v>0</v>
      </c>
      <c r="DI114" s="337">
        <f>'(5) Middle (M) details'!DH281</f>
        <v>0</v>
      </c>
      <c r="DJ114" s="337">
        <f>'(5) Middle (M) details'!DI281</f>
        <v>1129.187397714704</v>
      </c>
      <c r="DK114" s="337">
        <f>'(5) Middle (M) details'!DJ281</f>
        <v>0</v>
      </c>
      <c r="DL114" s="337">
        <f>'(5) Middle (M) details'!DK281</f>
        <v>2742.1318138401639</v>
      </c>
      <c r="DM114" s="337">
        <f>'(5) Middle (M) details'!DL281</f>
        <v>1565.5846468676762</v>
      </c>
      <c r="DN114" s="337">
        <f>'(5) Middle (M) details'!DM281</f>
        <v>946.60469527739758</v>
      </c>
      <c r="DO114" s="337">
        <f>'(5) Middle (M) details'!DN281</f>
        <v>683.03027569109224</v>
      </c>
      <c r="DP114" s="337">
        <f>'(5) Middle (M) details'!DO281</f>
        <v>1087.8753010501355</v>
      </c>
      <c r="DQ114" s="337">
        <f>'(5) Middle (M) details'!DP281</f>
        <v>878.65069863038696</v>
      </c>
      <c r="DR114" s="337">
        <f>'(5) Middle (M) details'!DQ281</f>
        <v>1151.483983671646</v>
      </c>
      <c r="DS114" s="337">
        <f>'(5) Middle (M) details'!DR281</f>
        <v>904.56194032162944</v>
      </c>
      <c r="DT114" s="337">
        <f>'(5) Middle (M) details'!DS281</f>
        <v>919.57476899442577</v>
      </c>
      <c r="DU114" s="337">
        <f>'(5) Middle (M) details'!DT281</f>
        <v>911.92332172844328</v>
      </c>
      <c r="DV114" s="337">
        <f>'(5) Middle (M) details'!DU281</f>
        <v>2225.3307569218564</v>
      </c>
      <c r="DW114" s="337">
        <f>'(5) Middle (M) details'!DV281</f>
        <v>1271.2357710660972</v>
      </c>
      <c r="DX114" s="337">
        <f>'(5) Middle (M) details'!DW281</f>
        <v>1141.7322922960177</v>
      </c>
      <c r="DY114" s="337">
        <f>'(5) Middle (M) details'!DX281</f>
        <v>0</v>
      </c>
      <c r="DZ114" s="337">
        <f>'(5) Middle (M) details'!DY281</f>
        <v>1371.1623215569291</v>
      </c>
      <c r="EA114" s="337">
        <f>'(5) Middle (M) details'!DZ281</f>
        <v>1119.131691500362</v>
      </c>
      <c r="EB114" s="337">
        <f>'(5) Middle (M) details'!EA281</f>
        <v>892.708242003897</v>
      </c>
      <c r="EC114" s="337">
        <f>'(5) Middle (M) details'!EB281</f>
        <v>974.60139485167292</v>
      </c>
      <c r="ED114" s="337">
        <f>'(5) Middle (M) details'!EC281</f>
        <v>1477.4463624808266</v>
      </c>
      <c r="EE114" s="337">
        <f>'(5) Middle (M) details'!ED281</f>
        <v>1491.3829188606519</v>
      </c>
      <c r="EF114" s="337">
        <f>'(5) Middle (M) details'!EE281</f>
        <v>3255.7278642907017</v>
      </c>
      <c r="EG114" s="337">
        <f>'(5) Middle (M) details'!EF281</f>
        <v>1018.958772472197</v>
      </c>
      <c r="EH114" s="337">
        <f>'(5) Middle (M) details'!EG281</f>
        <v>1589.6276885675327</v>
      </c>
      <c r="EI114" s="337">
        <f>'(5) Middle (M) details'!EH281</f>
        <v>7842.0681395006668</v>
      </c>
      <c r="EJ114" s="337">
        <f>'(5) Middle (M) details'!EI281</f>
        <v>1394.6918870383518</v>
      </c>
      <c r="EK114" s="337">
        <f>'(5) Middle (M) details'!EJ281</f>
        <v>3060.2330059544165</v>
      </c>
      <c r="EL114" s="337">
        <f>'(5) Middle (M) details'!EK281</f>
        <v>1293.4082097097371</v>
      </c>
      <c r="EM114" s="337">
        <f>'(5) Middle (M) details'!EL281</f>
        <v>1668.0690525376529</v>
      </c>
      <c r="EN114" s="337">
        <f>'(5) Middle (M) details'!EM281</f>
        <v>1322.3159339618524</v>
      </c>
      <c r="EO114" s="337">
        <f>'(5) Middle (M) details'!EN281</f>
        <v>2463.3518730987726</v>
      </c>
      <c r="EP114" s="337">
        <f>'(5) Middle (M) details'!EO281</f>
        <v>1256.1368193455016</v>
      </c>
      <c r="EQ114" s="337">
        <f>'(5) Middle (M) details'!EP281</f>
        <v>1066.1093151886382</v>
      </c>
      <c r="ER114" s="337">
        <f>'(5) Middle (M) details'!EQ281</f>
        <v>1992.8493127292475</v>
      </c>
      <c r="ES114" s="337">
        <f>'(5) Middle (M) details'!ER281</f>
        <v>932.4174006813472</v>
      </c>
      <c r="ET114" s="337">
        <f>'(5) Middle (M) details'!ES281</f>
        <v>1505.9407762472313</v>
      </c>
      <c r="EU114" s="337">
        <f>'(5) Middle (M) details'!ET281</f>
        <v>0</v>
      </c>
      <c r="EV114" s="337">
        <f>'(5) Middle (M) details'!EU281</f>
        <v>873.21270914252659</v>
      </c>
      <c r="EW114" s="337">
        <f>'(5) Middle (M) details'!EV281</f>
        <v>1201.4013474442368</v>
      </c>
      <c r="EX114" s="337">
        <f>'(5) Middle (M) details'!EW281</f>
        <v>755.11291229401047</v>
      </c>
      <c r="EY114" s="337">
        <f>'(5) Middle (M) details'!EX281</f>
        <v>659.81186035863641</v>
      </c>
      <c r="EZ114" s="337">
        <f>'(5) Middle (M) details'!EY281</f>
        <v>828.02463194567247</v>
      </c>
      <c r="FA114" s="337">
        <f>'(5) Middle (M) details'!EZ281</f>
        <v>0</v>
      </c>
      <c r="FB114" s="337">
        <f>'(5) Middle (M) details'!FA281</f>
        <v>1118.0604435335435</v>
      </c>
      <c r="FC114" s="337">
        <f>'(5) Middle (M) details'!FB281</f>
        <v>3370.6220829469271</v>
      </c>
      <c r="FD114" s="337">
        <f>'(5) Middle (M) details'!FC281</f>
        <v>1990.6567968383629</v>
      </c>
      <c r="FE114" s="337">
        <f>'(5) Middle (M) details'!FD281</f>
        <v>2590.4107601335422</v>
      </c>
      <c r="FF114" s="338">
        <f>'(5) Middle (M) details'!FE281</f>
        <v>1427.3242661931151</v>
      </c>
    </row>
    <row r="115" spans="1:162">
      <c r="A115" s="321"/>
      <c r="B115" s="1" t="str">
        <f>'(5) Middle (M) details'!A282</f>
        <v>Estim. full income</v>
      </c>
      <c r="D115" s="1" t="str">
        <f>'(5) Middle (M) details'!C282</f>
        <v>Industry &amp; comm</v>
      </c>
      <c r="E115" s="1">
        <f>'(5) Middle (M) details'!D282</f>
        <v>6</v>
      </c>
      <c r="F115" s="1">
        <f>'(5) Middle (M) details'!E282</f>
        <v>6</v>
      </c>
      <c r="G115" s="321" t="str">
        <f>'(5) Middle (M) details'!F282</f>
        <v>Misc estates</v>
      </c>
      <c r="H115" s="323">
        <f>'(5) Middle (M) details'!G282</f>
        <v>449.15120420010999</v>
      </c>
      <c r="I115" s="323">
        <f>'(5) Middle (M) details'!H282</f>
        <v>184.83876993788647</v>
      </c>
      <c r="J115" s="323">
        <f>'(5) Middle (M) details'!I282</f>
        <v>451.6223616189219</v>
      </c>
      <c r="K115" s="323">
        <f>'(5) Middle (M) details'!J282</f>
        <v>270.21975059864826</v>
      </c>
      <c r="L115" s="323">
        <f>'(5) Middle (M) details'!K282</f>
        <v>309.90900405877522</v>
      </c>
      <c r="M115" s="323">
        <f>'(5) Middle (M) details'!L282</f>
        <v>14021.655880652137</v>
      </c>
      <c r="N115" s="323">
        <f>'(5) Middle (M) details'!M282</f>
        <v>171.34262856579056</v>
      </c>
      <c r="O115" s="323">
        <f>'(5) Middle (M) details'!N282</f>
        <v>509.73789178911807</v>
      </c>
      <c r="P115" s="323">
        <f>'(5) Middle (M) details'!O282</f>
        <v>3375.3834495735528</v>
      </c>
      <c r="Q115" s="323">
        <f>'(5) Middle (M) details'!P282</f>
        <v>445.70359172765984</v>
      </c>
      <c r="R115" s="323">
        <f>'(5) Middle (M) details'!Q282</f>
        <v>417.46226238787733</v>
      </c>
      <c r="S115" s="323">
        <f>'(5) Middle (M) details'!R282</f>
        <v>368.1035009357368</v>
      </c>
      <c r="T115" s="323">
        <f>'(5) Middle (M) details'!S282</f>
        <v>412.16316737125544</v>
      </c>
      <c r="U115" s="323">
        <f>'(5) Middle (M) details'!T282</f>
        <v>178.78487419818583</v>
      </c>
      <c r="V115" s="323">
        <f>'(5) Middle (M) details'!U282</f>
        <v>208.04437372756567</v>
      </c>
      <c r="W115" s="323">
        <f>'(5) Middle (M) details'!V282</f>
        <v>4611.1229520285669</v>
      </c>
      <c r="X115" s="323">
        <f>'(5) Middle (M) details'!W282</f>
        <v>281.48950043925726</v>
      </c>
      <c r="Y115" s="323">
        <f>'(5) Middle (M) details'!X282</f>
        <v>218.32194758477991</v>
      </c>
      <c r="Z115" s="323">
        <f>'(5) Middle (M) details'!Y282</f>
        <v>251.75649275128256</v>
      </c>
      <c r="AA115" s="323">
        <f>'(5) Middle (M) details'!Z282</f>
        <v>459.77272849914704</v>
      </c>
      <c r="AB115" s="323">
        <f>'(5) Middle (M) details'!AA282</f>
        <v>89.277131049237425</v>
      </c>
      <c r="AC115" s="323">
        <f>'(5) Middle (M) details'!AB282</f>
        <v>201.24913515386015</v>
      </c>
      <c r="AD115" s="323">
        <f>'(5) Middle (M) details'!AC282</f>
        <v>114.08197880374269</v>
      </c>
      <c r="AE115" s="323">
        <f>'(5) Middle (M) details'!AD282</f>
        <v>243.93416035431426</v>
      </c>
      <c r="AF115" s="323">
        <f>'(5) Middle (M) details'!AE282</f>
        <v>176.63699055589348</v>
      </c>
      <c r="AG115" s="323">
        <f>'(5) Middle (M) details'!AF282</f>
        <v>1128.0429973083424</v>
      </c>
      <c r="AH115" s="323">
        <f>'(5) Middle (M) details'!AG282</f>
        <v>301.85873840063562</v>
      </c>
      <c r="AI115" s="323">
        <f>'(5) Middle (M) details'!AH282</f>
        <v>218.51262710654743</v>
      </c>
      <c r="AJ115" s="323">
        <f>'(5) Middle (M) details'!AI282</f>
        <v>271.86337001767356</v>
      </c>
      <c r="AK115" s="323">
        <f>'(5) Middle (M) details'!AJ282</f>
        <v>525.80536361404734</v>
      </c>
      <c r="AL115" s="323">
        <f>'(5) Middle (M) details'!AK282</f>
        <v>1167.4691148455086</v>
      </c>
      <c r="AM115" s="323">
        <f>'(5) Middle (M) details'!AL282</f>
        <v>231.70836237077361</v>
      </c>
      <c r="AN115" s="323">
        <f>'(5) Middle (M) details'!AM282</f>
        <v>782.54189148367732</v>
      </c>
      <c r="AO115" s="323">
        <f>'(5) Middle (M) details'!AN282</f>
        <v>2816.3353166366837</v>
      </c>
      <c r="AP115" s="323">
        <f>'(5) Middle (M) details'!AO282</f>
        <v>788.53092038547925</v>
      </c>
      <c r="AQ115" s="323">
        <f>'(5) Middle (M) details'!AP282</f>
        <v>208.89805980866177</v>
      </c>
      <c r="AR115" s="323">
        <f>'(5) Middle (M) details'!AQ282</f>
        <v>168.77620876087539</v>
      </c>
      <c r="AS115" s="323">
        <f>'(5) Middle (M) details'!AR282</f>
        <v>39.542025244487775</v>
      </c>
      <c r="AT115" s="323">
        <f>'(5) Middle (M) details'!AS282</f>
        <v>131.79726723972277</v>
      </c>
      <c r="AU115" s="323">
        <f>'(5) Middle (M) details'!AT282</f>
        <v>0</v>
      </c>
      <c r="AV115" s="323">
        <f>'(5) Middle (M) details'!AU282</f>
        <v>103.31557690458916</v>
      </c>
      <c r="AW115" s="323">
        <f>'(5) Middle (M) details'!AV282</f>
        <v>257.79447996052545</v>
      </c>
      <c r="AX115" s="323">
        <f>'(5) Middle (M) details'!AW282</f>
        <v>1082.6785440730137</v>
      </c>
      <c r="AY115" s="323">
        <f>'(5) Middle (M) details'!AX282</f>
        <v>0</v>
      </c>
      <c r="AZ115" s="323">
        <f>'(5) Middle (M) details'!AY282</f>
        <v>4250.7048748905599</v>
      </c>
      <c r="BA115" s="323">
        <f>'(5) Middle (M) details'!AZ282</f>
        <v>0</v>
      </c>
      <c r="BB115" s="323">
        <f>'(5) Middle (M) details'!BA282</f>
        <v>28584.44259517693</v>
      </c>
      <c r="BC115" s="323">
        <f>'(5) Middle (M) details'!BB282</f>
        <v>724.78474853134651</v>
      </c>
      <c r="BD115" s="323">
        <f>'(5) Middle (M) details'!BC282</f>
        <v>2669.7446492903882</v>
      </c>
      <c r="BE115" s="323">
        <f>'(5) Middle (M) details'!BD282</f>
        <v>1061.8272375956121</v>
      </c>
      <c r="BF115" s="324">
        <f>'(5) Middle (M) details'!BE282</f>
        <v>75938.740698209396</v>
      </c>
      <c r="BH115" s="323">
        <f>'(5) Middle (M) details'!BG282</f>
        <v>255345.16691908851</v>
      </c>
      <c r="BI115" s="323">
        <f>'(5) Middle (M) details'!BH282</f>
        <v>87805.241979052633</v>
      </c>
      <c r="BJ115" s="323">
        <f>'(5) Middle (M) details'!BI282</f>
        <v>281668.24243361689</v>
      </c>
      <c r="BK115" s="323">
        <f>'(5) Middle (M) details'!BJ282</f>
        <v>178754.00101200072</v>
      </c>
      <c r="BL115" s="323">
        <f>'(5) Middle (M) details'!BK282</f>
        <v>281710.16659999237</v>
      </c>
      <c r="BM115" s="323">
        <f>'(5) Middle (M) details'!BL282</f>
        <v>19796693.574391901</v>
      </c>
      <c r="BN115" s="323">
        <f>'(5) Middle (M) details'!BM282</f>
        <v>90020.588734712044</v>
      </c>
      <c r="BO115" s="323">
        <f>'(5) Middle (M) details'!BN282</f>
        <v>195925.33125544249</v>
      </c>
      <c r="BP115" s="323">
        <f>'(5) Middle (M) details'!BO282</f>
        <v>3345527.9129435783</v>
      </c>
      <c r="BQ115" s="323">
        <f>'(5) Middle (M) details'!BP282</f>
        <v>312675.24569952942</v>
      </c>
      <c r="BR115" s="323">
        <f>'(5) Middle (M) details'!BQ282</f>
        <v>252809.35301697493</v>
      </c>
      <c r="BS115" s="323">
        <f>'(5) Middle (M) details'!BR282</f>
        <v>215415.36947857245</v>
      </c>
      <c r="BT115" s="323">
        <f>'(5) Middle (M) details'!BS282</f>
        <v>215090.56064434408</v>
      </c>
      <c r="BU115" s="323">
        <f>'(5) Middle (M) details'!BT282</f>
        <v>90602.941347255735</v>
      </c>
      <c r="BV115" s="323">
        <f>'(5) Middle (M) details'!BU282</f>
        <v>149228.78014181904</v>
      </c>
      <c r="BW115" s="323">
        <f>'(5) Middle (M) details'!BV282</f>
        <v>4137710.4371661395</v>
      </c>
      <c r="BX115" s="323">
        <f>'(5) Middle (M) details'!BW282</f>
        <v>125332.31463304025</v>
      </c>
      <c r="BY115" s="323">
        <f>'(5) Middle (M) details'!BX282</f>
        <v>102820.80124946551</v>
      </c>
      <c r="BZ115" s="323">
        <f>'(5) Middle (M) details'!BY282</f>
        <v>177365.45222752774</v>
      </c>
      <c r="CA115" s="323">
        <f>'(5) Middle (M) details'!BZ282</f>
        <v>250285.4760636045</v>
      </c>
      <c r="CB115" s="323">
        <f>'(5) Middle (M) details'!CA282</f>
        <v>31547.358072749459</v>
      </c>
      <c r="CC115" s="323">
        <f>'(5) Middle (M) details'!CB282</f>
        <v>78114.682388996473</v>
      </c>
      <c r="CD115" s="323">
        <f>'(5) Middle (M) details'!CC282</f>
        <v>103090.92788064352</v>
      </c>
      <c r="CE115" s="323">
        <f>'(5) Middle (M) details'!CD282</f>
        <v>98588.160510085901</v>
      </c>
      <c r="CF115" s="323">
        <f>'(5) Middle (M) details'!CE282</f>
        <v>127021.69989711666</v>
      </c>
      <c r="CG115" s="323">
        <f>'(5) Middle (M) details'!CF282</f>
        <v>617107.51894651959</v>
      </c>
      <c r="CH115" s="323">
        <f>'(5) Middle (M) details'!CG282</f>
        <v>162958.04294709579</v>
      </c>
      <c r="CI115" s="323">
        <f>'(5) Middle (M) details'!CH282</f>
        <v>305321.23459716683</v>
      </c>
      <c r="CJ115" s="323">
        <f>'(5) Middle (M) details'!CI282</f>
        <v>269221.55849173845</v>
      </c>
      <c r="CK115" s="323">
        <f>'(5) Middle (M) details'!CJ282</f>
        <v>387979.08752636926</v>
      </c>
      <c r="CL115" s="323">
        <f>'(5) Middle (M) details'!CK282</f>
        <v>873519.84241987253</v>
      </c>
      <c r="CM115" s="323">
        <f>'(5) Middle (M) details'!CL282</f>
        <v>90423.048984752066</v>
      </c>
      <c r="CN115" s="323">
        <f>'(5) Middle (M) details'!CM282</f>
        <v>645283.75083670579</v>
      </c>
      <c r="CO115" s="323">
        <f>'(5) Middle (M) details'!CN282</f>
        <v>3619705.2517186063</v>
      </c>
      <c r="CP115" s="323">
        <f>'(5) Middle (M) details'!CO282</f>
        <v>664987.44743060414</v>
      </c>
      <c r="CQ115" s="323">
        <f>'(5) Middle (M) details'!CP282</f>
        <v>140681.62907535239</v>
      </c>
      <c r="CR115" s="323">
        <f>'(5) Middle (M) details'!CQ282</f>
        <v>106038.39194290011</v>
      </c>
      <c r="CS115" s="323">
        <f>'(5) Middle (M) details'!CR282</f>
        <v>21124.630541453269</v>
      </c>
      <c r="CT115" s="323">
        <f>'(5) Middle (M) details'!CS282</f>
        <v>106314.87175921013</v>
      </c>
      <c r="CU115" s="323">
        <f>'(5) Middle (M) details'!CT282</f>
        <v>0</v>
      </c>
      <c r="CV115" s="323">
        <f>'(5) Middle (M) details'!CU282</f>
        <v>49086.815316181441</v>
      </c>
      <c r="CW115" s="323">
        <f>'(5) Middle (M) details'!CV282</f>
        <v>130691.50553433824</v>
      </c>
      <c r="CX115" s="323">
        <f>'(5) Middle (M) details'!CW282</f>
        <v>380086.5923621832</v>
      </c>
      <c r="CY115" s="323">
        <f>'(5) Middle (M) details'!CX282</f>
        <v>0</v>
      </c>
      <c r="CZ115" s="323">
        <f>'(5) Middle (M) details'!CY282</f>
        <v>2366896.1512262342</v>
      </c>
      <c r="DA115" s="323">
        <f>'(5) Middle (M) details'!CZ282</f>
        <v>0</v>
      </c>
      <c r="DB115" s="323">
        <f>'(5) Middle (M) details'!DA282</f>
        <v>26410696.168938681</v>
      </c>
      <c r="DC115" s="323">
        <f>'(5) Middle (M) details'!DB282</f>
        <v>1211519.0630214643</v>
      </c>
      <c r="DD115" s="323">
        <f>'(5) Middle (M) details'!DC282</f>
        <v>2757622.8114421847</v>
      </c>
      <c r="DE115" s="323">
        <f>'(5) Middle (M) details'!DD282</f>
        <v>1376020.070211038</v>
      </c>
      <c r="DF115" s="324">
        <f>'(5) Middle (M) details'!DE282</f>
        <v>73674435.271957904</v>
      </c>
      <c r="DG115" s="313"/>
      <c r="DH115" s="337">
        <f>'(5) Middle (M) details'!DG282</f>
        <v>568.50602766128793</v>
      </c>
      <c r="DI115" s="337">
        <f>'(5) Middle (M) details'!DH282</f>
        <v>475.03693088067428</v>
      </c>
      <c r="DJ115" s="337">
        <f>'(5) Middle (M) details'!DI282</f>
        <v>623.68090327486493</v>
      </c>
      <c r="DK115" s="337">
        <f>'(5) Middle (M) details'!DJ282</f>
        <v>661.51345568185468</v>
      </c>
      <c r="DL115" s="337">
        <f>'(5) Middle (M) details'!DK282</f>
        <v>909.00929921534373</v>
      </c>
      <c r="DM115" s="337">
        <f>'(5) Middle (M) details'!DL282</f>
        <v>1411.8655986778626</v>
      </c>
      <c r="DN115" s="337">
        <f>'(5) Middle (M) details'!DM282</f>
        <v>525.38349322770409</v>
      </c>
      <c r="DO115" s="337">
        <f>'(5) Middle (M) details'!DN282</f>
        <v>384.36485576492731</v>
      </c>
      <c r="DP115" s="337">
        <f>'(5) Middle (M) details'!DO282</f>
        <v>991.15492000360837</v>
      </c>
      <c r="DQ115" s="337">
        <f>'(5) Middle (M) details'!DP282</f>
        <v>701.53180612146537</v>
      </c>
      <c r="DR115" s="337">
        <f>'(5) Middle (M) details'!DQ282</f>
        <v>605.58612309268278</v>
      </c>
      <c r="DS115" s="337">
        <f>'(5) Middle (M) details'!DR282</f>
        <v>585.20326193849348</v>
      </c>
      <c r="DT115" s="337">
        <f>'(5) Middle (M) details'!DS282</f>
        <v>521.85779242763226</v>
      </c>
      <c r="DU115" s="337">
        <f>'(5) Middle (M) details'!DT282</f>
        <v>506.77073076562931</v>
      </c>
      <c r="DV115" s="337">
        <f>'(5) Middle (M) details'!DU282</f>
        <v>717.29303450058342</v>
      </c>
      <c r="DW115" s="337">
        <f>'(5) Middle (M) details'!DV282</f>
        <v>897.33248933339337</v>
      </c>
      <c r="DX115" s="337">
        <f>'(5) Middle (M) details'!DW282</f>
        <v>445.24685445624914</v>
      </c>
      <c r="DY115" s="337">
        <f>'(5) Middle (M) details'!DX282</f>
        <v>470.95952737201378</v>
      </c>
      <c r="DZ115" s="337">
        <f>'(5) Middle (M) details'!DY282</f>
        <v>704.5119285275083</v>
      </c>
      <c r="EA115" s="337">
        <f>'(5) Middle (M) details'!DZ282</f>
        <v>544.36781598730431</v>
      </c>
      <c r="EB115" s="337">
        <f>'(5) Middle (M) details'!EA282</f>
        <v>353.36438012720981</v>
      </c>
      <c r="EC115" s="337">
        <f>'(5) Middle (M) details'!EB282</f>
        <v>388.14915815303146</v>
      </c>
      <c r="ED115" s="337">
        <f>'(5) Middle (M) details'!EC282</f>
        <v>903.65655436247937</v>
      </c>
      <c r="EE115" s="337">
        <f>'(5) Middle (M) details'!ED282</f>
        <v>404.15889421508922</v>
      </c>
      <c r="EF115" s="337">
        <f>'(5) Middle (M) details'!EE282</f>
        <v>719.111549043987</v>
      </c>
      <c r="EG115" s="337">
        <f>'(5) Middle (M) details'!EF282</f>
        <v>547.06028087494769</v>
      </c>
      <c r="EH115" s="337">
        <f>'(5) Middle (M) details'!EG282</f>
        <v>539.84868488654843</v>
      </c>
      <c r="EI115" s="337">
        <f>'(5) Middle (M) details'!EH282</f>
        <v>1397.2704398830519</v>
      </c>
      <c r="EJ115" s="337">
        <f>'(5) Middle (M) details'!EI282</f>
        <v>990.28257640680556</v>
      </c>
      <c r="EK115" s="337">
        <f>'(5) Middle (M) details'!EJ282</f>
        <v>737.87586505327931</v>
      </c>
      <c r="EL115" s="337">
        <f>'(5) Middle (M) details'!EK282</f>
        <v>748.2166605627641</v>
      </c>
      <c r="EM115" s="337">
        <f>'(5) Middle (M) details'!EL282</f>
        <v>390.2450824802753</v>
      </c>
      <c r="EN115" s="337">
        <f>'(5) Middle (M) details'!EM282</f>
        <v>824.59962573155804</v>
      </c>
      <c r="EO115" s="337">
        <f>'(5) Middle (M) details'!EN282</f>
        <v>1285.2536522679839</v>
      </c>
      <c r="EP115" s="337">
        <f>'(5) Middle (M) details'!EO282</f>
        <v>843.32450413678134</v>
      </c>
      <c r="EQ115" s="337">
        <f>'(5) Middle (M) details'!EP282</f>
        <v>673.44631732917208</v>
      </c>
      <c r="ER115" s="337">
        <f>'(5) Middle (M) details'!EQ282</f>
        <v>628.27807735115596</v>
      </c>
      <c r="ES115" s="337">
        <f>'(5) Middle (M) details'!ER282</f>
        <v>534.23238720930408</v>
      </c>
      <c r="ET115" s="337">
        <f>'(5) Middle (M) details'!ES282</f>
        <v>806.65459903532485</v>
      </c>
      <c r="EU115" s="337">
        <f>'(5) Middle (M) details'!ET282</f>
        <v>0</v>
      </c>
      <c r="EV115" s="337">
        <f>'(5) Middle (M) details'!EU282</f>
        <v>475.11533872101973</v>
      </c>
      <c r="EW115" s="337">
        <f>'(5) Middle (M) details'!EV282</f>
        <v>506.96006196234401</v>
      </c>
      <c r="EX115" s="337">
        <f>'(5) Middle (M) details'!EW282</f>
        <v>351.06135098263383</v>
      </c>
      <c r="EY115" s="337">
        <f>'(5) Middle (M) details'!EX282</f>
        <v>0</v>
      </c>
      <c r="EZ115" s="337">
        <f>'(5) Middle (M) details'!EY282</f>
        <v>556.82439051644883</v>
      </c>
      <c r="FA115" s="337">
        <f>'(5) Middle (M) details'!EZ282</f>
        <v>0</v>
      </c>
      <c r="FB115" s="337">
        <f>'(5) Middle (M) details'!FA282</f>
        <v>923.95351355897958</v>
      </c>
      <c r="FC115" s="337">
        <f>'(5) Middle (M) details'!FB282</f>
        <v>1671.5570594944256</v>
      </c>
      <c r="FD115" s="337">
        <f>'(5) Middle (M) details'!FC282</f>
        <v>1032.9163173620946</v>
      </c>
      <c r="FE115" s="337">
        <f>'(5) Middle (M) details'!FD282</f>
        <v>1295.8982605559074</v>
      </c>
      <c r="FF115" s="338">
        <f>'(5) Middle (M) details'!FE282</f>
        <v>970.1824733274135</v>
      </c>
    </row>
    <row r="116" spans="1:162" s="131" customFormat="1">
      <c r="A116" s="322"/>
      <c r="B116" s="131" t="str">
        <f>'(5) Middle (M) details'!A283</f>
        <v>Estate subtotals</v>
      </c>
      <c r="E116" s="49" t="str">
        <f>'(5) Middle (M) details'!D283</f>
        <v>1,2,3,6</v>
      </c>
      <c r="F116" s="131">
        <f>'(5) Middle (M) details'!E283</f>
        <v>6</v>
      </c>
      <c r="G116" s="322" t="str">
        <f>'(5) Middle (M) details'!F283</f>
        <v>Misc estates</v>
      </c>
      <c r="H116" s="324">
        <f>'(5) Middle (M) details'!G283</f>
        <v>1793.1786636228153</v>
      </c>
      <c r="I116" s="324">
        <f>'(5) Middle (M) details'!H283</f>
        <v>539.00145595861079</v>
      </c>
      <c r="J116" s="324">
        <f>'(5) Middle (M) details'!I283</f>
        <v>2984.0947446661785</v>
      </c>
      <c r="K116" s="324">
        <f>'(5) Middle (M) details'!J283</f>
        <v>957.60600359996499</v>
      </c>
      <c r="L116" s="324">
        <f>'(5) Middle (M) details'!K283</f>
        <v>1020.286648292195</v>
      </c>
      <c r="M116" s="324">
        <f>'(5) Middle (M) details'!L283</f>
        <v>19276.687251547733</v>
      </c>
      <c r="N116" s="324">
        <f>'(5) Middle (M) details'!M283</f>
        <v>434.57327060336462</v>
      </c>
      <c r="O116" s="324">
        <f>'(5) Middle (M) details'!N283</f>
        <v>891.74175706497522</v>
      </c>
      <c r="P116" s="324">
        <f>'(5) Middle (M) details'!O283</f>
        <v>46112.958102031975</v>
      </c>
      <c r="Q116" s="324">
        <f>'(5) Middle (M) details'!P283</f>
        <v>1878.5492681301603</v>
      </c>
      <c r="R116" s="324">
        <f>'(5) Middle (M) details'!Q283</f>
        <v>2465.3820904938384</v>
      </c>
      <c r="S116" s="324">
        <f>'(5) Middle (M) details'!R283</f>
        <v>753.3082650976412</v>
      </c>
      <c r="T116" s="324">
        <f>'(5) Middle (M) details'!S283</f>
        <v>930.14926927752458</v>
      </c>
      <c r="U116" s="324">
        <f>'(5) Middle (M) details'!T283</f>
        <v>1136.9228972856677</v>
      </c>
      <c r="V116" s="324">
        <f>'(5) Middle (M) details'!U283</f>
        <v>646.71414601233846</v>
      </c>
      <c r="W116" s="324">
        <f>'(5) Middle (M) details'!V283</f>
        <v>7730.5794822088128</v>
      </c>
      <c r="X116" s="324">
        <f>'(5) Middle (M) details'!W283</f>
        <v>968.59280912828717</v>
      </c>
      <c r="Y116" s="324">
        <f>'(5) Middle (M) details'!X283</f>
        <v>854.37047954235845</v>
      </c>
      <c r="Z116" s="324">
        <f>'(5) Middle (M) details'!Y283</f>
        <v>764.16399365941379</v>
      </c>
      <c r="AA116" s="324">
        <f>'(5) Middle (M) details'!Z283</f>
        <v>848.86775377767003</v>
      </c>
      <c r="AB116" s="324">
        <f>'(5) Middle (M) details'!AA283</f>
        <v>538.16836987428087</v>
      </c>
      <c r="AC116" s="324">
        <f>'(5) Middle (M) details'!AB283</f>
        <v>518.52737556632496</v>
      </c>
      <c r="AD116" s="324">
        <f>'(5) Middle (M) details'!AC283</f>
        <v>960.95368679391322</v>
      </c>
      <c r="AE116" s="324">
        <f>'(5) Middle (M) details'!AD283</f>
        <v>568.11660032438306</v>
      </c>
      <c r="AF116" s="324">
        <f>'(5) Middle (M) details'!AE283</f>
        <v>410.59514566001701</v>
      </c>
      <c r="AG116" s="324">
        <f>'(5) Middle (M) details'!AF283</f>
        <v>2843.0200171306792</v>
      </c>
      <c r="AH116" s="324">
        <f>'(5) Middle (M) details'!AG283</f>
        <v>588.42087122847477</v>
      </c>
      <c r="AI116" s="324">
        <f>'(5) Middle (M) details'!AH283</f>
        <v>525.31569986657337</v>
      </c>
      <c r="AJ116" s="324">
        <f>'(5) Middle (M) details'!AI283</f>
        <v>1131.0685585967997</v>
      </c>
      <c r="AK116" s="324">
        <f>'(5) Middle (M) details'!AJ283</f>
        <v>1011.1517209675003</v>
      </c>
      <c r="AL116" s="324">
        <f>'(5) Middle (M) details'!AK283</f>
        <v>2393.7850192060046</v>
      </c>
      <c r="AM116" s="324">
        <f>'(5) Middle (M) details'!AL283</f>
        <v>1000.2234648986935</v>
      </c>
      <c r="AN116" s="324">
        <f>'(5) Middle (M) details'!AM283</f>
        <v>1174.7585336341444</v>
      </c>
      <c r="AO116" s="324">
        <f>'(5) Middle (M) details'!AN283</f>
        <v>3224.4176007497249</v>
      </c>
      <c r="AP116" s="324">
        <f>'(5) Middle (M) details'!AO283</f>
        <v>1083.5828003190502</v>
      </c>
      <c r="AQ116" s="324">
        <f>'(5) Middle (M) details'!AP283</f>
        <v>797.58146783264544</v>
      </c>
      <c r="AR116" s="324">
        <f>'(5) Middle (M) details'!AQ283</f>
        <v>578.81886227889402</v>
      </c>
      <c r="AS116" s="324">
        <f>'(5) Middle (M) details'!AR283</f>
        <v>1210.7042673736828</v>
      </c>
      <c r="AT116" s="324">
        <f>'(5) Middle (M) details'!AS283</f>
        <v>1875.1217004907417</v>
      </c>
      <c r="AU116" s="324">
        <f>'(5) Middle (M) details'!AT283</f>
        <v>1438.4439690536433</v>
      </c>
      <c r="AV116" s="324">
        <f>'(5) Middle (M) details'!AU283</f>
        <v>437.65999352384404</v>
      </c>
      <c r="AW116" s="324">
        <f>'(5) Middle (M) details'!AV283</f>
        <v>7420.5219523185733</v>
      </c>
      <c r="AX116" s="324">
        <f>'(5) Middle (M) details'!AW283</f>
        <v>3871.9679549727457</v>
      </c>
      <c r="AY116" s="324">
        <f>'(5) Middle (M) details'!AX283</f>
        <v>4332.689672023972</v>
      </c>
      <c r="AZ116" s="324">
        <f>'(5) Middle (M) details'!AY283</f>
        <v>58807.830975456789</v>
      </c>
      <c r="BA116" s="324">
        <f>'(5) Middle (M) details'!AZ283</f>
        <v>6732.0634774788214</v>
      </c>
      <c r="BB116" s="324">
        <f>'(5) Middle (M) details'!BA283</f>
        <v>208733.44229626557</v>
      </c>
      <c r="BC116" s="324">
        <f>'(5) Middle (M) details'!BB283</f>
        <v>3465.2508037419043</v>
      </c>
      <c r="BD116" s="324">
        <f>'(5) Middle (M) details'!BC283</f>
        <v>7307.1804980471206</v>
      </c>
      <c r="BE116" s="324">
        <f>'(5) Middle (M) details'!BD283</f>
        <v>11865.595530560076</v>
      </c>
      <c r="BF116" s="352">
        <f>'(5) Middle (M) details'!BE283</f>
        <v>429834.70723823708</v>
      </c>
      <c r="BG116" s="323"/>
      <c r="BH116" s="324">
        <f>'(5) Middle (M) details'!BG283</f>
        <v>492365.4983610888</v>
      </c>
      <c r="BI116" s="324">
        <f>'(5) Middle (M) details'!BH283</f>
        <v>153344.72840654862</v>
      </c>
      <c r="BJ116" s="324">
        <f>'(5) Middle (M) details'!BI283</f>
        <v>1044595.3540169019</v>
      </c>
      <c r="BK116" s="324">
        <f>'(5) Middle (M) details'!BJ283</f>
        <v>318619.61950437754</v>
      </c>
      <c r="BL116" s="324">
        <f>'(5) Middle (M) details'!BK283</f>
        <v>522914.47920078342</v>
      </c>
      <c r="BM116" s="324">
        <f>'(5) Middle (M) details'!BL283</f>
        <v>22082652.103494037</v>
      </c>
      <c r="BN116" s="324">
        <f>'(5) Middle (M) details'!BM283</f>
        <v>153259.67109623473</v>
      </c>
      <c r="BO116" s="324">
        <f>'(5) Middle (M) details'!BN283</f>
        <v>288477.62330240291</v>
      </c>
      <c r="BP116" s="324">
        <f>'(5) Middle (M) details'!BO283</f>
        <v>10097317.897114623</v>
      </c>
      <c r="BQ116" s="324">
        <f>'(5) Middle (M) details'!BP283</f>
        <v>817712.20395301119</v>
      </c>
      <c r="BR116" s="324">
        <f>'(5) Middle (M) details'!BQ283</f>
        <v>806500.35149278166</v>
      </c>
      <c r="BS116" s="324">
        <f>'(5) Middle (M) details'!BR283</f>
        <v>338628.87430690276</v>
      </c>
      <c r="BT116" s="324">
        <f>'(5) Middle (M) details'!BS283</f>
        <v>462921.99649885972</v>
      </c>
      <c r="BU116" s="324">
        <f>'(5) Middle (M) details'!BT283</f>
        <v>394415.92895101605</v>
      </c>
      <c r="BV116" s="324">
        <f>'(5) Middle (M) details'!BU283</f>
        <v>415214.90891758644</v>
      </c>
      <c r="BW116" s="324">
        <f>'(5) Middle (M) details'!BV283</f>
        <v>6362745.2619106919</v>
      </c>
      <c r="BX116" s="324">
        <f>'(5) Middle (M) details'!BW283</f>
        <v>572114.87145940925</v>
      </c>
      <c r="BY116" s="324">
        <f>'(5) Middle (M) details'!BX283</f>
        <v>240642.43965101917</v>
      </c>
      <c r="BZ116" s="324">
        <f>'(5) Middle (M) details'!BY283</f>
        <v>440578.76926944347</v>
      </c>
      <c r="CA116" s="324">
        <f>'(5) Middle (M) details'!BZ283</f>
        <v>386735.49228441488</v>
      </c>
      <c r="CB116" s="324">
        <f>'(5) Middle (M) details'!CA283</f>
        <v>237188.46881981537</v>
      </c>
      <c r="CC116" s="324">
        <f>'(5) Middle (M) details'!CB283</f>
        <v>178343.92247551895</v>
      </c>
      <c r="CD116" s="324">
        <f>'(5) Middle (M) details'!CC283</f>
        <v>629706.70625043765</v>
      </c>
      <c r="CE116" s="324">
        <f>'(5) Middle (M) details'!CD283</f>
        <v>252621.19691398149</v>
      </c>
      <c r="CF116" s="324">
        <f>'(5) Middle (M) details'!CE283</f>
        <v>312890.12843352219</v>
      </c>
      <c r="CG116" s="324">
        <f>'(5) Middle (M) details'!CF283</f>
        <v>1181322.0253092109</v>
      </c>
      <c r="CH116" s="324">
        <f>'(5) Middle (M) details'!CG283</f>
        <v>272825.19244119443</v>
      </c>
      <c r="CI116" s="324">
        <f>'(5) Middle (M) details'!CH283</f>
        <v>1132460.9434146662</v>
      </c>
      <c r="CJ116" s="324">
        <f>'(5) Middle (M) details'!CI283</f>
        <v>631714.08315705671</v>
      </c>
      <c r="CK116" s="324">
        <f>'(5) Middle (M) details'!CJ283</f>
        <v>646122.31389849936</v>
      </c>
      <c r="CL116" s="324">
        <f>'(5) Middle (M) details'!CK283</f>
        <v>1308440.4560643602</v>
      </c>
      <c r="CM116" s="324">
        <f>'(5) Middle (M) details'!CL283</f>
        <v>490231.93902466167</v>
      </c>
      <c r="CN116" s="324">
        <f>'(5) Middle (M) details'!CM283</f>
        <v>980074.91602233646</v>
      </c>
      <c r="CO116" s="324">
        <f>'(5) Middle (M) details'!CN283</f>
        <v>4121014.3658030359</v>
      </c>
      <c r="CP116" s="324">
        <f>'(5) Middle (M) details'!CO283</f>
        <v>857041.62738307053</v>
      </c>
      <c r="CQ116" s="324">
        <f>'(5) Middle (M) details'!CP283</f>
        <v>433552.39818373712</v>
      </c>
      <c r="CR116" s="324">
        <f>'(5) Middle (M) details'!CQ283</f>
        <v>440044.57954192557</v>
      </c>
      <c r="CS116" s="324">
        <f>'(5) Middle (M) details'!CR283</f>
        <v>605637.59572229639</v>
      </c>
      <c r="CT116" s="324">
        <f>'(5) Middle (M) details'!CS283</f>
        <v>880194.58463353571</v>
      </c>
      <c r="CU116" s="324">
        <f>'(5) Middle (M) details'!CT283</f>
        <v>833314.12510691991</v>
      </c>
      <c r="CV116" s="324">
        <f>'(5) Middle (M) details'!CU283</f>
        <v>184231.60891683935</v>
      </c>
      <c r="CW116" s="324">
        <f>'(5) Middle (M) details'!CV283</f>
        <v>1884498.1770236348</v>
      </c>
      <c r="CX116" s="324">
        <f>'(5) Middle (M) details'!CW283</f>
        <v>1270635.8024449155</v>
      </c>
      <c r="CY116" s="324">
        <f>'(5) Middle (M) details'!CX283</f>
        <v>1103918.6105123479</v>
      </c>
      <c r="CZ116" s="324">
        <f>'(5) Middle (M) details'!CY283</f>
        <v>20156086.497595746</v>
      </c>
      <c r="DA116" s="324">
        <f>'(5) Middle (M) details'!CZ283</f>
        <v>3022320.5198046481</v>
      </c>
      <c r="DB116" s="324">
        <f>'(5) Middle (M) details'!DA283</f>
        <v>87672673.322719872</v>
      </c>
      <c r="DC116" s="324">
        <f>'(5) Middle (M) details'!DB283</f>
        <v>3198337.9191201795</v>
      </c>
      <c r="DD116" s="324">
        <f>'(5) Middle (M) details'!DC283</f>
        <v>5684239.6669093445</v>
      </c>
      <c r="DE116" s="324">
        <f>'(5) Middle (M) details'!DD283</f>
        <v>7434850.5748708323</v>
      </c>
      <c r="DF116" s="352">
        <f>'(5) Middle (M) details'!DE283</f>
        <v>194428292.34171027</v>
      </c>
      <c r="DG116" s="313"/>
      <c r="DH116" s="338">
        <f>'(5) Middle (M) details'!DG283</f>
        <v>274.57693332484075</v>
      </c>
      <c r="DI116" s="338">
        <f>'(5) Middle (M) details'!DH283</f>
        <v>284.49779998056954</v>
      </c>
      <c r="DJ116" s="338">
        <f>'(5) Middle (M) details'!DI283</f>
        <v>350.05435262537469</v>
      </c>
      <c r="DK116" s="338">
        <f>'(5) Middle (M) details'!DJ283</f>
        <v>332.72516912652861</v>
      </c>
      <c r="DL116" s="338">
        <f>'(5) Middle (M) details'!DK283</f>
        <v>512.51722256295614</v>
      </c>
      <c r="DM116" s="338">
        <f>'(5) Middle (M) details'!DL283</f>
        <v>1145.5626070667827</v>
      </c>
      <c r="DN116" s="338">
        <f>'(5) Middle (M) details'!DM283</f>
        <v>352.66704480799729</v>
      </c>
      <c r="DO116" s="338">
        <f>'(5) Middle (M) details'!DN283</f>
        <v>323.49906350901483</v>
      </c>
      <c r="DP116" s="338">
        <f>'(5) Middle (M) details'!DO283</f>
        <v>218.96920763080874</v>
      </c>
      <c r="DQ116" s="338">
        <f>'(5) Middle (M) details'!DP283</f>
        <v>435.28919780045601</v>
      </c>
      <c r="DR116" s="338">
        <f>'(5) Middle (M) details'!DQ283</f>
        <v>327.12996277637126</v>
      </c>
      <c r="DS116" s="338">
        <f>'(5) Middle (M) details'!DR283</f>
        <v>449.52231376753957</v>
      </c>
      <c r="DT116" s="338">
        <f>'(5) Middle (M) details'!DS283</f>
        <v>497.68570678814319</v>
      </c>
      <c r="DU116" s="338">
        <f>'(5) Middle (M) details'!DT283</f>
        <v>346.91528325505573</v>
      </c>
      <c r="DV116" s="338">
        <f>'(5) Middle (M) details'!DU283</f>
        <v>642.03777121285464</v>
      </c>
      <c r="DW116" s="338">
        <f>'(5) Middle (M) details'!DV283</f>
        <v>823.06187738628648</v>
      </c>
      <c r="DX116" s="338">
        <f>'(5) Middle (M) details'!DW283</f>
        <v>590.66603227655639</v>
      </c>
      <c r="DY116" s="338">
        <f>'(5) Middle (M) details'!DX283</f>
        <v>281.6605271520134</v>
      </c>
      <c r="DZ116" s="338">
        <f>'(5) Middle (M) details'!DY283</f>
        <v>576.55002450404447</v>
      </c>
      <c r="EA116" s="338">
        <f>'(5) Middle (M) details'!DZ283</f>
        <v>455.58980249084374</v>
      </c>
      <c r="EB116" s="338">
        <f>'(5) Middle (M) details'!EA283</f>
        <v>440.73283027619021</v>
      </c>
      <c r="EC116" s="338">
        <f>'(5) Middle (M) details'!EB283</f>
        <v>343.9431182986923</v>
      </c>
      <c r="ED116" s="338">
        <f>'(5) Middle (M) details'!EC283</f>
        <v>655.2935015540296</v>
      </c>
      <c r="EE116" s="338">
        <f>'(5) Middle (M) details'!ED283</f>
        <v>444.66434666711007</v>
      </c>
      <c r="EF116" s="338">
        <f>'(5) Middle (M) details'!EE283</f>
        <v>762.04049595024435</v>
      </c>
      <c r="EG116" s="338">
        <f>'(5) Middle (M) details'!EF283</f>
        <v>415.51660494513902</v>
      </c>
      <c r="EH116" s="338">
        <f>'(5) Middle (M) details'!EG283</f>
        <v>463.65655227627133</v>
      </c>
      <c r="EI116" s="338">
        <f>'(5) Middle (M) details'!EH283</f>
        <v>2155.7721265560949</v>
      </c>
      <c r="EJ116" s="338">
        <f>'(5) Middle (M) details'!EI283</f>
        <v>558.5108686433291</v>
      </c>
      <c r="EK116" s="338">
        <f>'(5) Middle (M) details'!EJ283</f>
        <v>638.99640429852616</v>
      </c>
      <c r="EL116" s="338">
        <f>'(5) Middle (M) details'!EK283</f>
        <v>546.59898260135208</v>
      </c>
      <c r="EM116" s="338">
        <f>'(5) Middle (M) details'!EL283</f>
        <v>490.12241386909903</v>
      </c>
      <c r="EN116" s="338">
        <f>'(5) Middle (M) details'!EM283</f>
        <v>834.2777583325576</v>
      </c>
      <c r="EO116" s="338">
        <f>'(5) Middle (M) details'!EN283</f>
        <v>1278.0647161970705</v>
      </c>
      <c r="EP116" s="338">
        <f>'(5) Middle (M) details'!EO283</f>
        <v>790.93321445368383</v>
      </c>
      <c r="EQ116" s="338">
        <f>'(5) Middle (M) details'!EP283</f>
        <v>543.58384148753612</v>
      </c>
      <c r="ER116" s="338">
        <f>'(5) Middle (M) details'!EQ283</f>
        <v>760.24574909222224</v>
      </c>
      <c r="ES116" s="338">
        <f>'(5) Middle (M) details'!ER283</f>
        <v>500.23578180332527</v>
      </c>
      <c r="ET116" s="338">
        <f>'(5) Middle (M) details'!ES283</f>
        <v>469.4066440611179</v>
      </c>
      <c r="EU116" s="338">
        <f>'(5) Middle (M) details'!ET283</f>
        <v>579.31636061928771</v>
      </c>
      <c r="EV116" s="338">
        <f>'(5) Middle (M) details'!EU283</f>
        <v>420.9468803248115</v>
      </c>
      <c r="EW116" s="338">
        <f>'(5) Middle (M) details'!EV283</f>
        <v>253.95763116566422</v>
      </c>
      <c r="EX116" s="338">
        <f>'(5) Middle (M) details'!EW283</f>
        <v>328.16278885083369</v>
      </c>
      <c r="EY116" s="338">
        <f>'(5) Middle (M) details'!EX283</f>
        <v>254.78829412600498</v>
      </c>
      <c r="EZ116" s="338">
        <f>'(5) Middle (M) details'!EY283</f>
        <v>342.744939972498</v>
      </c>
      <c r="FA116" s="338">
        <f>'(5) Middle (M) details'!EZ283</f>
        <v>448.94415061821678</v>
      </c>
      <c r="FB116" s="338">
        <f>'(5) Middle (M) details'!FA283</f>
        <v>420.0221697023602</v>
      </c>
      <c r="FC116" s="338">
        <f>'(5) Middle (M) details'!FB283</f>
        <v>922.97443973362545</v>
      </c>
      <c r="FD116" s="338">
        <f>'(5) Middle (M) details'!FC283</f>
        <v>777.89780455382004</v>
      </c>
      <c r="FE116" s="338">
        <f>'(5) Middle (M) details'!FD283</f>
        <v>626.58891041096308</v>
      </c>
      <c r="FF116" s="356">
        <f>'(5) Middle (M) details'!FE283</f>
        <v>452.33269688933672</v>
      </c>
    </row>
    <row r="117" spans="1:162" ht="16" thickBot="1">
      <c r="DG117" s="313"/>
    </row>
    <row r="118" spans="1:162" ht="16" thickBot="1">
      <c r="B118" s="131" t="s">
        <v>30</v>
      </c>
      <c r="G118" s="131" t="s">
        <v>30</v>
      </c>
      <c r="H118" s="354">
        <f t="shared" ref="H118:AM118" si="0">H38+H50+H72+H94+H109+H116</f>
        <v>74678.994757685272</v>
      </c>
      <c r="I118" s="354">
        <f t="shared" si="0"/>
        <v>275725.05828382989</v>
      </c>
      <c r="J118" s="354">
        <f t="shared" si="0"/>
        <v>285488.0061091797</v>
      </c>
      <c r="K118" s="354">
        <f t="shared" si="0"/>
        <v>74576.401410082821</v>
      </c>
      <c r="L118" s="354">
        <f t="shared" si="0"/>
        <v>206248.06146959862</v>
      </c>
      <c r="M118" s="354">
        <f t="shared" si="0"/>
        <v>368814.92806330026</v>
      </c>
      <c r="N118" s="354">
        <f t="shared" si="0"/>
        <v>577685.64025380171</v>
      </c>
      <c r="O118" s="354">
        <f t="shared" si="0"/>
        <v>446523.6256974102</v>
      </c>
      <c r="P118" s="354">
        <f t="shared" si="0"/>
        <v>197156.0111280253</v>
      </c>
      <c r="Q118" s="354">
        <f t="shared" si="0"/>
        <v>655055.92638354388</v>
      </c>
      <c r="R118" s="354">
        <f t="shared" si="0"/>
        <v>533264.1238909259</v>
      </c>
      <c r="S118" s="354">
        <f t="shared" si="0"/>
        <v>454602.9795204312</v>
      </c>
      <c r="T118" s="354">
        <f t="shared" si="0"/>
        <v>329629.17190638807</v>
      </c>
      <c r="U118" s="354">
        <f t="shared" si="0"/>
        <v>219413.9347684079</v>
      </c>
      <c r="V118" s="354">
        <f t="shared" si="0"/>
        <v>306249.74604175851</v>
      </c>
      <c r="W118" s="354">
        <f t="shared" si="0"/>
        <v>410429.1773535104</v>
      </c>
      <c r="X118" s="354">
        <f t="shared" si="0"/>
        <v>345488.7263125648</v>
      </c>
      <c r="Y118" s="354">
        <f t="shared" si="0"/>
        <v>278810.03304054978</v>
      </c>
      <c r="Z118" s="354">
        <f t="shared" si="0"/>
        <v>376997.84874263016</v>
      </c>
      <c r="AA118" s="354">
        <f t="shared" si="0"/>
        <v>247601.93720963364</v>
      </c>
      <c r="AB118" s="354">
        <f t="shared" si="0"/>
        <v>471365.22135764686</v>
      </c>
      <c r="AC118" s="354">
        <f t="shared" si="0"/>
        <v>418176.60813277547</v>
      </c>
      <c r="AD118" s="354">
        <f t="shared" si="0"/>
        <v>374691.86077123292</v>
      </c>
      <c r="AE118" s="354">
        <f t="shared" si="0"/>
        <v>282231.02446731902</v>
      </c>
      <c r="AF118" s="354">
        <f t="shared" si="0"/>
        <v>325550.2370631891</v>
      </c>
      <c r="AG118" s="354">
        <f t="shared" si="0"/>
        <v>472299.70977577148</v>
      </c>
      <c r="AH118" s="354">
        <f t="shared" si="0"/>
        <v>306519.2766358385</v>
      </c>
      <c r="AI118" s="354">
        <f t="shared" si="0"/>
        <v>489402.42453711317</v>
      </c>
      <c r="AJ118" s="354">
        <f t="shared" si="0"/>
        <v>266385.89975570503</v>
      </c>
      <c r="AK118" s="354">
        <f t="shared" si="0"/>
        <v>563292.98444896878</v>
      </c>
      <c r="AL118" s="354">
        <f t="shared" si="0"/>
        <v>464106.6029531369</v>
      </c>
      <c r="AM118" s="354">
        <f t="shared" si="0"/>
        <v>465069.88748502918</v>
      </c>
      <c r="AN118" s="354">
        <f t="shared" ref="AN118:BF118" si="1">AN38+AN50+AN72+AN94+AN109+AN116</f>
        <v>136381.35167054672</v>
      </c>
      <c r="AO118" s="354">
        <f t="shared" si="1"/>
        <v>271635.73186732468</v>
      </c>
      <c r="AP118" s="354">
        <f t="shared" si="1"/>
        <v>92744.411814315128</v>
      </c>
      <c r="AQ118" s="354">
        <f t="shared" si="1"/>
        <v>297845.81893721165</v>
      </c>
      <c r="AR118" s="354">
        <f t="shared" si="1"/>
        <v>277350.82734298543</v>
      </c>
      <c r="AS118" s="354">
        <f t="shared" si="1"/>
        <v>297511.07246501633</v>
      </c>
      <c r="AT118" s="354">
        <f t="shared" si="1"/>
        <v>315358.63651451556</v>
      </c>
      <c r="AU118" s="354">
        <f t="shared" si="1"/>
        <v>405891.64923030912</v>
      </c>
      <c r="AV118" s="354">
        <f t="shared" si="1"/>
        <v>250332.82040147486</v>
      </c>
      <c r="AW118" s="354">
        <f t="shared" si="1"/>
        <v>605959.82754132326</v>
      </c>
      <c r="AX118" s="354">
        <f t="shared" si="1"/>
        <v>748656.20986708591</v>
      </c>
      <c r="AY118" s="354">
        <f t="shared" si="1"/>
        <v>662146.58998453896</v>
      </c>
      <c r="AZ118" s="354">
        <f t="shared" si="1"/>
        <v>141707.56616074432</v>
      </c>
      <c r="BA118" s="354">
        <f t="shared" si="1"/>
        <v>438580.65304513008</v>
      </c>
      <c r="BB118" s="354">
        <f t="shared" si="1"/>
        <v>511024.75998905016</v>
      </c>
      <c r="BC118" s="354">
        <f t="shared" si="1"/>
        <v>431712.60862761136</v>
      </c>
      <c r="BD118" s="354">
        <f t="shared" si="1"/>
        <v>262123.28274795759</v>
      </c>
      <c r="BE118" s="354">
        <f t="shared" si="1"/>
        <v>574475.25710540963</v>
      </c>
      <c r="BF118" s="353">
        <f t="shared" si="1"/>
        <v>18284971.145039532</v>
      </c>
      <c r="BH118" s="354">
        <f t="shared" ref="BH118:CM118" si="2">BH38+BH50+BH72+BH94+BH109+BH116</f>
        <v>45291031.297167115</v>
      </c>
      <c r="BI118" s="354">
        <f t="shared" si="2"/>
        <v>142839066.13927892</v>
      </c>
      <c r="BJ118" s="354">
        <f t="shared" si="2"/>
        <v>161825113.97372466</v>
      </c>
      <c r="BK118" s="354">
        <f t="shared" si="2"/>
        <v>65588602.122047871</v>
      </c>
      <c r="BL118" s="354">
        <f t="shared" si="2"/>
        <v>112910797.19083145</v>
      </c>
      <c r="BM118" s="354">
        <f t="shared" si="2"/>
        <v>485614101.24306297</v>
      </c>
      <c r="BN118" s="354">
        <f t="shared" si="2"/>
        <v>251226874.06941608</v>
      </c>
      <c r="BO118" s="354">
        <f t="shared" si="2"/>
        <v>204231807.51028281</v>
      </c>
      <c r="BP118" s="354">
        <f t="shared" si="2"/>
        <v>103339278.33338326</v>
      </c>
      <c r="BQ118" s="354">
        <f t="shared" si="2"/>
        <v>314475953.64208746</v>
      </c>
      <c r="BR118" s="354">
        <f t="shared" si="2"/>
        <v>258098789.66344038</v>
      </c>
      <c r="BS118" s="354">
        <f t="shared" si="2"/>
        <v>207831377.01854992</v>
      </c>
      <c r="BT118" s="354">
        <f t="shared" si="2"/>
        <v>198273435.5421809</v>
      </c>
      <c r="BU118" s="354">
        <f t="shared" si="2"/>
        <v>124154161.12511015</v>
      </c>
      <c r="BV118" s="354">
        <f t="shared" si="2"/>
        <v>178827440.39153022</v>
      </c>
      <c r="BW118" s="354">
        <f t="shared" si="2"/>
        <v>470739075.97607309</v>
      </c>
      <c r="BX118" s="354">
        <f t="shared" si="2"/>
        <v>192672616.43456772</v>
      </c>
      <c r="BY118" s="354">
        <f t="shared" si="2"/>
        <v>158091769.87333521</v>
      </c>
      <c r="BZ118" s="354">
        <f t="shared" si="2"/>
        <v>209508715.17140976</v>
      </c>
      <c r="CA118" s="354">
        <f t="shared" si="2"/>
        <v>150697445.66514772</v>
      </c>
      <c r="CB118" s="354">
        <f t="shared" si="2"/>
        <v>239091247.96927652</v>
      </c>
      <c r="CC118" s="354">
        <f t="shared" si="2"/>
        <v>224923077.02244395</v>
      </c>
      <c r="CD118" s="354">
        <f t="shared" si="2"/>
        <v>224269831.4888691</v>
      </c>
      <c r="CE118" s="354">
        <f t="shared" si="2"/>
        <v>145612498.18513918</v>
      </c>
      <c r="CF118" s="354">
        <f t="shared" si="2"/>
        <v>179673367.3836444</v>
      </c>
      <c r="CG118" s="354">
        <f t="shared" si="2"/>
        <v>268134112.46101841</v>
      </c>
      <c r="CH118" s="354">
        <f t="shared" si="2"/>
        <v>158412287.45898667</v>
      </c>
      <c r="CI118" s="354">
        <f t="shared" si="2"/>
        <v>257470789.61874124</v>
      </c>
      <c r="CJ118" s="354">
        <f t="shared" si="2"/>
        <v>147264140.11639208</v>
      </c>
      <c r="CK118" s="354">
        <f t="shared" si="2"/>
        <v>299048525.26475936</v>
      </c>
      <c r="CL118" s="354">
        <f t="shared" si="2"/>
        <v>261761452.11594555</v>
      </c>
      <c r="CM118" s="354">
        <f t="shared" si="2"/>
        <v>258390261.00716585</v>
      </c>
      <c r="CN118" s="354">
        <f t="shared" ref="CN118:DF118" si="3">CN38+CN50+CN72+CN94+CN109+CN116</f>
        <v>114785798.02178907</v>
      </c>
      <c r="CO118" s="354">
        <f t="shared" si="3"/>
        <v>201815012.03354016</v>
      </c>
      <c r="CP118" s="354">
        <f t="shared" si="3"/>
        <v>61380459.586690657</v>
      </c>
      <c r="CQ118" s="354">
        <f t="shared" si="3"/>
        <v>204497745.49556047</v>
      </c>
      <c r="CR118" s="354">
        <f t="shared" si="3"/>
        <v>176816887.10389096</v>
      </c>
      <c r="CS118" s="354">
        <f t="shared" si="3"/>
        <v>211162899.57544824</v>
      </c>
      <c r="CT118" s="354">
        <f t="shared" si="3"/>
        <v>223729377.24580526</v>
      </c>
      <c r="CU118" s="354">
        <f t="shared" si="3"/>
        <v>260212345.91504422</v>
      </c>
      <c r="CV118" s="354">
        <f t="shared" si="3"/>
        <v>160088770.61609149</v>
      </c>
      <c r="CW118" s="354">
        <f t="shared" si="3"/>
        <v>384828407.54905808</v>
      </c>
      <c r="CX118" s="354">
        <f t="shared" si="3"/>
        <v>481164689.67478645</v>
      </c>
      <c r="CY118" s="354">
        <f t="shared" si="3"/>
        <v>382573733.38521826</v>
      </c>
      <c r="CZ118" s="354">
        <f t="shared" si="3"/>
        <v>75539982.131211311</v>
      </c>
      <c r="DA118" s="354">
        <f t="shared" si="3"/>
        <v>290467788.16504151</v>
      </c>
      <c r="DB118" s="354">
        <f t="shared" si="3"/>
        <v>309536514.70521772</v>
      </c>
      <c r="DC118" s="354">
        <f t="shared" si="3"/>
        <v>284739440.00479704</v>
      </c>
      <c r="DD118" s="354">
        <f t="shared" si="3"/>
        <v>199471312.75667644</v>
      </c>
      <c r="DE118" s="354">
        <f t="shared" si="3"/>
        <v>476353291.23950869</v>
      </c>
      <c r="DF118" s="353">
        <f t="shared" si="3"/>
        <v>11199453497.680386</v>
      </c>
      <c r="DG118" s="313"/>
      <c r="DH118" s="338">
        <f>BH118/H118</f>
        <v>606.4761777274216</v>
      </c>
      <c r="DI118" s="338">
        <f t="shared" ref="DI118:FE118" si="4">BI118/I118</f>
        <v>518.04891085467159</v>
      </c>
      <c r="DJ118" s="338">
        <f t="shared" si="4"/>
        <v>566.83682155052634</v>
      </c>
      <c r="DK118" s="338">
        <f t="shared" si="4"/>
        <v>879.48199272028978</v>
      </c>
      <c r="DL118" s="338">
        <f t="shared" si="4"/>
        <v>547.45143487069686</v>
      </c>
      <c r="DM118" s="338">
        <f t="shared" si="4"/>
        <v>1316.6877593406857</v>
      </c>
      <c r="DN118" s="338">
        <f t="shared" si="4"/>
        <v>434.88509418209094</v>
      </c>
      <c r="DO118" s="338">
        <f t="shared" si="4"/>
        <v>457.38186236237789</v>
      </c>
      <c r="DP118" s="338">
        <f t="shared" si="4"/>
        <v>524.14977226476162</v>
      </c>
      <c r="DQ118" s="338">
        <f t="shared" si="4"/>
        <v>480.07496913776129</v>
      </c>
      <c r="DR118" s="338">
        <f t="shared" si="4"/>
        <v>483.99803793332256</v>
      </c>
      <c r="DS118" s="338">
        <f t="shared" si="4"/>
        <v>457.17117216828399</v>
      </c>
      <c r="DT118" s="338">
        <f t="shared" si="4"/>
        <v>601.50451610662935</v>
      </c>
      <c r="DU118" s="338">
        <f t="shared" si="4"/>
        <v>565.84446770053717</v>
      </c>
      <c r="DV118" s="338">
        <f t="shared" si="4"/>
        <v>583.92682019447716</v>
      </c>
      <c r="DW118" s="338">
        <f t="shared" si="4"/>
        <v>1146.9434970765167</v>
      </c>
      <c r="DX118" s="338">
        <f t="shared" si="4"/>
        <v>557.68134170680912</v>
      </c>
      <c r="DY118" s="338">
        <f t="shared" si="4"/>
        <v>567.02324571778433</v>
      </c>
      <c r="DZ118" s="338">
        <f t="shared" si="4"/>
        <v>555.7292060688593</v>
      </c>
      <c r="EA118" s="338">
        <f t="shared" si="4"/>
        <v>608.62789428646045</v>
      </c>
      <c r="EB118" s="338">
        <f t="shared" si="4"/>
        <v>507.23141448712607</v>
      </c>
      <c r="EC118" s="338">
        <f t="shared" si="4"/>
        <v>537.86623318497175</v>
      </c>
      <c r="ED118" s="338">
        <f t="shared" si="4"/>
        <v>598.54471091859773</v>
      </c>
      <c r="EE118" s="338">
        <f t="shared" si="4"/>
        <v>515.93370523303474</v>
      </c>
      <c r="EF118" s="338">
        <f t="shared" si="4"/>
        <v>551.90673182882654</v>
      </c>
      <c r="EG118" s="338">
        <f t="shared" si="4"/>
        <v>567.72025667413072</v>
      </c>
      <c r="EH118" s="338">
        <f t="shared" si="4"/>
        <v>516.81019607516907</v>
      </c>
      <c r="EI118" s="338">
        <f t="shared" si="4"/>
        <v>526.09218244527983</v>
      </c>
      <c r="EJ118" s="338">
        <f t="shared" si="4"/>
        <v>552.82257901579567</v>
      </c>
      <c r="EK118" s="338">
        <f t="shared" si="4"/>
        <v>530.89339565856335</v>
      </c>
      <c r="EL118" s="338">
        <f t="shared" si="4"/>
        <v>564.01148022963355</v>
      </c>
      <c r="EM118" s="338">
        <f t="shared" si="4"/>
        <v>555.59447721818708</v>
      </c>
      <c r="EN118" s="338">
        <f t="shared" si="4"/>
        <v>841.65317776784082</v>
      </c>
      <c r="EO118" s="338">
        <f t="shared" si="4"/>
        <v>742.96194630282616</v>
      </c>
      <c r="EP118" s="338">
        <f t="shared" si="4"/>
        <v>661.82380572515058</v>
      </c>
      <c r="EQ118" s="338">
        <f t="shared" si="4"/>
        <v>686.58927704696191</v>
      </c>
      <c r="ER118" s="338">
        <f t="shared" si="4"/>
        <v>637.5206766022394</v>
      </c>
      <c r="ES118" s="338">
        <f t="shared" si="4"/>
        <v>709.76484278674513</v>
      </c>
      <c r="ET118" s="338">
        <f t="shared" si="4"/>
        <v>709.44426865413368</v>
      </c>
      <c r="EU118" s="338">
        <f t="shared" si="4"/>
        <v>641.08819781950172</v>
      </c>
      <c r="EV118" s="338">
        <f t="shared" si="4"/>
        <v>639.50372292113684</v>
      </c>
      <c r="EW118" s="338">
        <f t="shared" si="4"/>
        <v>635.07247520103101</v>
      </c>
      <c r="EX118" s="338">
        <f t="shared" si="4"/>
        <v>642.70446612632907</v>
      </c>
      <c r="EY118" s="338">
        <f t="shared" si="4"/>
        <v>577.77800138508803</v>
      </c>
      <c r="EZ118" s="338">
        <f t="shared" si="4"/>
        <v>533.06950488108316</v>
      </c>
      <c r="FA118" s="338">
        <f t="shared" si="4"/>
        <v>662.29047302538515</v>
      </c>
      <c r="FB118" s="338">
        <f t="shared" si="4"/>
        <v>605.71725470180786</v>
      </c>
      <c r="FC118" s="338">
        <f t="shared" si="4"/>
        <v>659.557850093762</v>
      </c>
      <c r="FD118" s="338">
        <f t="shared" si="4"/>
        <v>760.98281184917244</v>
      </c>
      <c r="FE118" s="338">
        <f t="shared" si="4"/>
        <v>829.19722885837587</v>
      </c>
      <c r="FF118" s="358">
        <f>DF118/BF118</f>
        <v>612.49500526111831</v>
      </c>
    </row>
    <row r="119" spans="1:162">
      <c r="BF119" s="355">
        <f>SUM(H118:BE118)-BF118</f>
        <v>0</v>
      </c>
      <c r="DF119" s="355">
        <f>SUM(BH118:DE118)-DF118</f>
        <v>0</v>
      </c>
      <c r="DG119" s="313"/>
    </row>
    <row r="120" spans="1:162">
      <c r="DF120" s="359" t="s">
        <v>899</v>
      </c>
      <c r="DG120" s="313"/>
      <c r="FF120" s="359" t="s">
        <v>899</v>
      </c>
    </row>
    <row r="121" spans="1:162">
      <c r="DF121" s="359" t="s">
        <v>900</v>
      </c>
      <c r="FF121" s="359" t="s">
        <v>900</v>
      </c>
    </row>
    <row r="122" spans="1:162">
      <c r="DF122" s="359" t="s">
        <v>816</v>
      </c>
      <c r="FF122" s="359" t="s">
        <v>816</v>
      </c>
    </row>
    <row r="123" spans="1:162">
      <c r="DF123" s="359" t="s">
        <v>817</v>
      </c>
      <c r="FF123" s="359" t="s">
        <v>817</v>
      </c>
    </row>
  </sheetData>
  <sheetCalcPr fullCalcOnLoad="1"/>
  <phoneticPr fontId="4" type="noConversion"/>
  <pageMargins left="0.75" right="0.75" top="1" bottom="1" header="0.5" footer="0.5"/>
  <extLs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Q111"/>
  <sheetViews>
    <sheetView workbookViewId="0">
      <selection activeCell="K33" sqref="K33"/>
    </sheetView>
  </sheetViews>
  <sheetFormatPr baseColWidth="10" defaultRowHeight="15"/>
  <cols>
    <col min="1" max="1" width="6" style="1" customWidth="1"/>
    <col min="2" max="2" width="14.42578125" style="1" customWidth="1"/>
    <col min="3" max="3" width="10.7109375" style="1"/>
    <col min="4" max="4" width="13.5703125" style="1" customWidth="1"/>
    <col min="5" max="6" width="5.85546875" style="1" customWidth="1"/>
    <col min="7" max="7" width="12.85546875" style="1" customWidth="1"/>
    <col min="8" max="8" width="10.7109375" style="452"/>
    <col min="9" max="9" width="12.7109375" style="452" customWidth="1"/>
    <col min="10" max="10" width="10" style="452" customWidth="1"/>
    <col min="11" max="11" width="3.7109375" style="1" customWidth="1"/>
    <col min="12" max="12" width="12.140625" style="1" bestFit="1" customWidth="1"/>
    <col min="13" max="14" width="10.7109375" style="1"/>
    <col min="15" max="15" width="13.28515625" style="1" customWidth="1"/>
    <col min="16" max="16384" width="10.7109375" style="1"/>
  </cols>
  <sheetData>
    <row r="1" spans="1:17" ht="18">
      <c r="B1" s="3" t="s">
        <v>929</v>
      </c>
      <c r="D1" s="37"/>
    </row>
    <row r="2" spans="1:17">
      <c r="B2" s="156" t="s">
        <v>930</v>
      </c>
      <c r="D2" s="37"/>
      <c r="N2" s="360" t="s">
        <v>822</v>
      </c>
    </row>
    <row r="3" spans="1:17">
      <c r="B3" s="51"/>
      <c r="C3" s="2" t="s">
        <v>197</v>
      </c>
      <c r="D3" s="37"/>
      <c r="N3" s="360" t="s">
        <v>823</v>
      </c>
    </row>
    <row r="4" spans="1:17">
      <c r="B4" s="148"/>
      <c r="C4" s="2" t="s">
        <v>32</v>
      </c>
      <c r="D4" s="37"/>
      <c r="L4" s="131" t="s">
        <v>824</v>
      </c>
    </row>
    <row r="5" spans="1:17">
      <c r="C5" s="2" t="s">
        <v>33</v>
      </c>
      <c r="D5" s="37"/>
      <c r="L5" s="1" t="s">
        <v>825</v>
      </c>
    </row>
    <row r="6" spans="1:17">
      <c r="A6" s="2" t="s">
        <v>183</v>
      </c>
      <c r="B6" s="1" t="s">
        <v>53</v>
      </c>
      <c r="C6" s="2" t="s">
        <v>383</v>
      </c>
      <c r="D6" s="37"/>
      <c r="E6" s="2" t="s">
        <v>826</v>
      </c>
      <c r="F6" s="2" t="s">
        <v>827</v>
      </c>
      <c r="G6" s="11"/>
      <c r="H6" s="453"/>
      <c r="I6" s="453"/>
      <c r="J6" s="453" t="s">
        <v>179</v>
      </c>
      <c r="L6" s="2" t="s">
        <v>828</v>
      </c>
      <c r="M6" s="2" t="s">
        <v>828</v>
      </c>
      <c r="N6" s="2" t="s">
        <v>829</v>
      </c>
    </row>
    <row r="7" spans="1:17">
      <c r="A7" s="2" t="s">
        <v>359</v>
      </c>
      <c r="B7" s="5" t="s">
        <v>54</v>
      </c>
      <c r="C7" s="6" t="s">
        <v>384</v>
      </c>
      <c r="D7" s="38" t="s">
        <v>564</v>
      </c>
      <c r="E7" s="6" t="s">
        <v>819</v>
      </c>
      <c r="F7" s="6" t="s">
        <v>819</v>
      </c>
      <c r="G7" s="5" t="s">
        <v>820</v>
      </c>
      <c r="H7" s="454" t="s">
        <v>830</v>
      </c>
      <c r="I7" s="454" t="s">
        <v>831</v>
      </c>
      <c r="J7" s="454" t="s">
        <v>191</v>
      </c>
      <c r="L7" s="6" t="s">
        <v>821</v>
      </c>
      <c r="M7" s="6" t="s">
        <v>756</v>
      </c>
      <c r="N7" s="6" t="s">
        <v>757</v>
      </c>
    </row>
    <row r="8" spans="1:17">
      <c r="A8" s="1">
        <v>70</v>
      </c>
      <c r="B8" s="1" t="s">
        <v>8</v>
      </c>
      <c r="D8" s="1" t="s">
        <v>9</v>
      </c>
      <c r="E8" s="1" t="s">
        <v>10</v>
      </c>
      <c r="F8" s="1">
        <v>5</v>
      </c>
      <c r="G8" s="81" t="s">
        <v>11</v>
      </c>
      <c r="H8" s="452">
        <v>687948.93219251616</v>
      </c>
      <c r="I8" s="452">
        <v>152096021.8189736</v>
      </c>
      <c r="J8" s="452">
        <v>221.08620960314383</v>
      </c>
      <c r="L8" s="1">
        <f>H8/H$94</f>
        <v>3.7623736276944986E-2</v>
      </c>
      <c r="M8" s="1">
        <f>I8/I$94</f>
        <v>1.3580664614614945E-2</v>
      </c>
      <c r="N8" s="1">
        <f>L8*(L8-M8)</f>
        <v>9.0459018751119476E-4</v>
      </c>
    </row>
    <row r="9" spans="1:17">
      <c r="A9" s="1">
        <v>82</v>
      </c>
      <c r="B9" s="1" t="s">
        <v>818</v>
      </c>
      <c r="D9" s="1" t="s">
        <v>565</v>
      </c>
      <c r="E9" s="1">
        <v>1</v>
      </c>
      <c r="F9" s="1">
        <v>6</v>
      </c>
      <c r="G9" s="321" t="s">
        <v>495</v>
      </c>
      <c r="H9" s="452">
        <v>331898.69684491609</v>
      </c>
      <c r="I9" s="452">
        <v>101820050.33158773</v>
      </c>
      <c r="J9" s="452">
        <v>306.78050652053162</v>
      </c>
      <c r="L9" s="1">
        <f>L8+(H9/H$94)</f>
        <v>5.577518394466284E-2</v>
      </c>
      <c r="M9" s="1">
        <f>M8+(I9/I$94)</f>
        <v>2.2672184156410136E-2</v>
      </c>
      <c r="N9" s="1">
        <f>(L9-L8)*(L9-M9+L8-M8)</f>
        <v>1.037283925350918E-3</v>
      </c>
    </row>
    <row r="10" spans="1:17">
      <c r="A10" s="1">
        <v>71</v>
      </c>
      <c r="B10" s="1" t="s">
        <v>12</v>
      </c>
      <c r="D10" s="1" t="s">
        <v>13</v>
      </c>
      <c r="E10" s="1" t="s">
        <v>10</v>
      </c>
      <c r="F10" s="1">
        <v>5</v>
      </c>
      <c r="G10" s="81" t="s">
        <v>11</v>
      </c>
      <c r="H10" s="452">
        <v>3770830.6963121309</v>
      </c>
      <c r="I10" s="452">
        <v>1195854102.3955345</v>
      </c>
      <c r="J10" s="452">
        <v>317.13280141828665</v>
      </c>
      <c r="L10" s="1">
        <f t="shared" ref="L10:L73" si="0">L9+(H10/H$94)</f>
        <v>0.26200086876534173</v>
      </c>
      <c r="M10" s="1">
        <f t="shared" ref="M10:M73" si="1">M9+(I10/I$94)</f>
        <v>0.12945008208180606</v>
      </c>
      <c r="N10" s="1">
        <f t="shared" ref="N10:N73" si="2">(L10-L9)*(L10-M10+L9-M9)</f>
        <v>3.4162065558283064E-2</v>
      </c>
    </row>
    <row r="11" spans="1:17">
      <c r="A11" s="1">
        <v>83</v>
      </c>
      <c r="B11" s="1" t="s">
        <v>818</v>
      </c>
      <c r="D11" s="1" t="s">
        <v>307</v>
      </c>
      <c r="E11" s="1">
        <v>2</v>
      </c>
      <c r="F11" s="1">
        <v>6</v>
      </c>
      <c r="G11" s="321" t="s">
        <v>495</v>
      </c>
      <c r="H11" s="452">
        <v>11633.280008496089</v>
      </c>
      <c r="I11" s="452">
        <v>4141032.7638830589</v>
      </c>
      <c r="J11" s="452">
        <v>355.96433343465935</v>
      </c>
      <c r="L11" s="459">
        <f t="shared" si="0"/>
        <v>0.26263708962214372</v>
      </c>
      <c r="M11" s="1">
        <f t="shared" si="1"/>
        <v>0.12981983519205745</v>
      </c>
      <c r="N11" s="1">
        <f t="shared" si="2"/>
        <v>1.6883268248517246E-4</v>
      </c>
    </row>
    <row r="12" spans="1:17">
      <c r="A12" s="1">
        <v>72</v>
      </c>
      <c r="B12" s="1" t="s">
        <v>14</v>
      </c>
      <c r="D12" s="1" t="s">
        <v>13</v>
      </c>
      <c r="E12" s="1" t="s">
        <v>10</v>
      </c>
      <c r="F12" s="1">
        <v>5</v>
      </c>
      <c r="G12" s="81" t="s">
        <v>11</v>
      </c>
      <c r="H12" s="452">
        <v>7117826.6772329621</v>
      </c>
      <c r="I12" s="452">
        <v>2892229037.5946441</v>
      </c>
      <c r="J12" s="452">
        <v>406.33597427227477</v>
      </c>
      <c r="L12" s="458">
        <f t="shared" si="0"/>
        <v>0.65190905624288042</v>
      </c>
      <c r="M12" s="1">
        <f t="shared" si="1"/>
        <v>0.38806717183162454</v>
      </c>
      <c r="N12" s="1">
        <f t="shared" si="2"/>
        <v>0.15440828305485713</v>
      </c>
      <c r="P12" s="51">
        <f>(0.4-L11)/(L12-L11)</f>
        <v>0.35287131403347993</v>
      </c>
      <c r="Q12" s="51">
        <f>100*(M11+(P12*(M12-M11)))</f>
        <v>22.094791221770794</v>
      </c>
    </row>
    <row r="13" spans="1:17">
      <c r="A13" s="1">
        <v>73</v>
      </c>
      <c r="B13" s="1" t="s">
        <v>15</v>
      </c>
      <c r="D13" s="1" t="s">
        <v>13</v>
      </c>
      <c r="E13" s="1" t="s">
        <v>10</v>
      </c>
      <c r="F13" s="1">
        <v>5</v>
      </c>
      <c r="G13" s="81" t="s">
        <v>11</v>
      </c>
      <c r="H13" s="452">
        <v>2569344.6266554226</v>
      </c>
      <c r="I13" s="452">
        <v>1446075347.5832822</v>
      </c>
      <c r="J13" s="452">
        <v>562.81875641792476</v>
      </c>
      <c r="L13" s="1">
        <f t="shared" si="0"/>
        <v>0.79242580118466566</v>
      </c>
      <c r="M13" s="1">
        <f t="shared" si="1"/>
        <v>0.51718734255091825</v>
      </c>
      <c r="N13" s="1">
        <f t="shared" si="2"/>
        <v>7.5749815066784812E-2</v>
      </c>
      <c r="P13"/>
      <c r="Q13" s="51">
        <f>100-Q12</f>
        <v>77.905208778229209</v>
      </c>
    </row>
    <row r="14" spans="1:17">
      <c r="A14" s="1">
        <v>53</v>
      </c>
      <c r="B14" s="1" t="s">
        <v>818</v>
      </c>
      <c r="C14" s="1">
        <v>0</v>
      </c>
      <c r="D14" s="1" t="s">
        <v>307</v>
      </c>
      <c r="E14" s="1">
        <v>2</v>
      </c>
      <c r="F14" s="1">
        <v>4</v>
      </c>
      <c r="G14" s="257" t="s">
        <v>306</v>
      </c>
      <c r="H14" s="452">
        <v>63429.66979701021</v>
      </c>
      <c r="I14" s="452">
        <v>37596804.707005486</v>
      </c>
      <c r="J14" s="452">
        <v>592.73215243472123</v>
      </c>
      <c r="L14" s="1">
        <f t="shared" si="0"/>
        <v>0.79589475223161432</v>
      </c>
      <c r="M14" s="1">
        <f t="shared" si="1"/>
        <v>0.52054436391939773</v>
      </c>
      <c r="N14" s="1">
        <f t="shared" si="2"/>
        <v>1.9099657570514602E-3</v>
      </c>
      <c r="P14" s="51">
        <f>(SUM(I$8:I11)+(P12*I12))/(SUM(H$8:H11)+(P12*H12))</f>
        <v>338.32373164054536</v>
      </c>
      <c r="Q14" s="51"/>
    </row>
    <row r="15" spans="1:17">
      <c r="A15" s="1">
        <v>7</v>
      </c>
      <c r="B15" s="1" t="s">
        <v>849</v>
      </c>
      <c r="C15" s="1" t="s">
        <v>897</v>
      </c>
      <c r="D15" s="1" t="s">
        <v>565</v>
      </c>
      <c r="E15" s="1">
        <v>1</v>
      </c>
      <c r="F15" s="1">
        <v>1</v>
      </c>
      <c r="G15" s="69" t="s">
        <v>566</v>
      </c>
      <c r="H15" s="452">
        <v>101065.13048412176</v>
      </c>
      <c r="I15" s="452">
        <v>61838102.749254182</v>
      </c>
      <c r="J15" s="452">
        <v>611.8638787981331</v>
      </c>
      <c r="L15" s="1">
        <f t="shared" si="0"/>
        <v>0.80142197618414102</v>
      </c>
      <c r="M15" s="1">
        <f t="shared" si="1"/>
        <v>0.52606589251559777</v>
      </c>
      <c r="N15" s="1">
        <f t="shared" si="2"/>
        <v>3.0438780027435266E-3</v>
      </c>
      <c r="P15" s="368">
        <f>(0.8-L14)/(L15-L14)</f>
        <v>0.74273230172066129</v>
      </c>
      <c r="Q15" s="369">
        <f>100*(M14+(P15*(M15-M14)))</f>
        <v>52.464538156266983</v>
      </c>
    </row>
    <row r="16" spans="1:17">
      <c r="A16" s="1">
        <v>62</v>
      </c>
      <c r="B16" s="1" t="s">
        <v>818</v>
      </c>
      <c r="C16" s="1" t="s">
        <v>21</v>
      </c>
      <c r="D16" s="1" t="s">
        <v>858</v>
      </c>
      <c r="E16" s="1">
        <v>5</v>
      </c>
      <c r="F16" s="1">
        <v>4</v>
      </c>
      <c r="G16" s="257" t="s">
        <v>306</v>
      </c>
      <c r="H16" s="452">
        <v>17943.891911122577</v>
      </c>
      <c r="I16" s="452">
        <v>11677234.115050912</v>
      </c>
      <c r="J16" s="452">
        <v>650.76373469529995</v>
      </c>
      <c r="L16" s="1">
        <f t="shared" si="0"/>
        <v>0.80240332265544734</v>
      </c>
      <c r="M16" s="1">
        <f t="shared" si="1"/>
        <v>0.52710855358093189</v>
      </c>
      <c r="N16" s="1">
        <f t="shared" si="2"/>
        <v>5.4037927126121728E-4</v>
      </c>
      <c r="P16"/>
      <c r="Q16" s="369">
        <f>100-Q15</f>
        <v>47.535461843733017</v>
      </c>
    </row>
    <row r="17" spans="1:17">
      <c r="A17" s="1">
        <v>52</v>
      </c>
      <c r="B17" s="1" t="s">
        <v>818</v>
      </c>
      <c r="C17" s="1">
        <v>0</v>
      </c>
      <c r="D17" s="1" t="s">
        <v>565</v>
      </c>
      <c r="E17" s="1">
        <v>1</v>
      </c>
      <c r="F17" s="1">
        <v>4</v>
      </c>
      <c r="G17" s="257" t="s">
        <v>306</v>
      </c>
      <c r="H17" s="452">
        <v>10871.093702429989</v>
      </c>
      <c r="I17" s="452">
        <v>8178417.9204791589</v>
      </c>
      <c r="J17" s="452">
        <v>752.30865857140543</v>
      </c>
      <c r="L17" s="460">
        <f t="shared" si="0"/>
        <v>0.80299785975458726</v>
      </c>
      <c r="M17" s="1">
        <f t="shared" si="1"/>
        <v>0.52783880509920222</v>
      </c>
      <c r="N17" s="1">
        <f t="shared" si="2"/>
        <v>3.2726521957085437E-4</v>
      </c>
      <c r="P17" s="369">
        <f>(SUM(I16:I$92)+((1-P15)*I15))/(SUM(H16:H$92)+((1-P15)*H15))</f>
        <v>1455.7616476033465</v>
      </c>
      <c r="Q17" s="51"/>
    </row>
    <row r="18" spans="1:17">
      <c r="A18" s="1">
        <v>33</v>
      </c>
      <c r="B18" s="1" t="s">
        <v>818</v>
      </c>
      <c r="C18" s="1" t="s">
        <v>85</v>
      </c>
      <c r="E18" s="2" t="s">
        <v>86</v>
      </c>
      <c r="F18" s="1">
        <v>2</v>
      </c>
      <c r="G18" s="261" t="s">
        <v>109</v>
      </c>
      <c r="H18" s="452">
        <v>90173.320211511644</v>
      </c>
      <c r="I18" s="452">
        <v>74989571.412507892</v>
      </c>
      <c r="J18" s="452">
        <v>831.61595066713119</v>
      </c>
      <c r="L18" s="1">
        <f t="shared" si="0"/>
        <v>0.80792941362449722</v>
      </c>
      <c r="M18" s="1">
        <f t="shared" si="1"/>
        <v>0.53453462926848327</v>
      </c>
      <c r="N18" s="1">
        <f t="shared" si="2"/>
        <v>2.7052228076306266E-3</v>
      </c>
    </row>
    <row r="19" spans="1:17">
      <c r="A19" s="1">
        <v>85</v>
      </c>
      <c r="B19" s="1" t="s">
        <v>818</v>
      </c>
      <c r="D19" s="1" t="s">
        <v>23</v>
      </c>
      <c r="E19" s="1">
        <v>6</v>
      </c>
      <c r="F19" s="1">
        <v>6</v>
      </c>
      <c r="G19" s="321" t="s">
        <v>495</v>
      </c>
      <c r="H19" s="452">
        <v>75938.740698209396</v>
      </c>
      <c r="I19" s="452">
        <v>73674435.271957904</v>
      </c>
      <c r="J19" s="452">
        <v>970.1824733274135</v>
      </c>
      <c r="L19" s="1">
        <f t="shared" si="0"/>
        <v>0.81208248228924107</v>
      </c>
      <c r="M19" s="1">
        <f t="shared" si="1"/>
        <v>0.54111302483816148</v>
      </c>
      <c r="N19" s="1">
        <f t="shared" si="2"/>
        <v>2.2607820748560855E-3</v>
      </c>
    </row>
    <row r="20" spans="1:17">
      <c r="A20" s="1">
        <v>74</v>
      </c>
      <c r="B20" s="1" t="s">
        <v>62</v>
      </c>
      <c r="D20" s="1" t="s">
        <v>13</v>
      </c>
      <c r="E20" s="1" t="s">
        <v>10</v>
      </c>
      <c r="F20" s="1">
        <v>5</v>
      </c>
      <c r="G20" s="81" t="s">
        <v>11</v>
      </c>
      <c r="H20" s="452">
        <v>737778.3615706804</v>
      </c>
      <c r="I20" s="452">
        <v>718374687.99413776</v>
      </c>
      <c r="J20" s="452">
        <v>973.699860842715</v>
      </c>
      <c r="L20" s="1">
        <f t="shared" si="0"/>
        <v>0.85243137623709009</v>
      </c>
      <c r="M20" s="1">
        <f t="shared" si="1"/>
        <v>0.60525675186403172</v>
      </c>
      <c r="N20" s="1">
        <f t="shared" si="2"/>
        <v>2.0906540607227752E-2</v>
      </c>
    </row>
    <row r="21" spans="1:17">
      <c r="A21" s="1">
        <v>25</v>
      </c>
      <c r="B21" s="1" t="s">
        <v>860</v>
      </c>
      <c r="F21" s="1">
        <v>1</v>
      </c>
      <c r="G21" s="69" t="s">
        <v>566</v>
      </c>
      <c r="H21" s="452">
        <v>65013.069037479057</v>
      </c>
      <c r="I21" s="452">
        <v>68566595.428402334</v>
      </c>
      <c r="J21" s="452">
        <v>1009.3364158219817</v>
      </c>
      <c r="L21" s="1">
        <f t="shared" si="0"/>
        <v>0.85598692294929346</v>
      </c>
      <c r="M21" s="1">
        <f t="shared" si="1"/>
        <v>0.61137906805049602</v>
      </c>
      <c r="N21" s="1">
        <f t="shared" si="2"/>
        <v>1.7485555772942696E-3</v>
      </c>
    </row>
    <row r="22" spans="1:17">
      <c r="A22" s="1">
        <v>75</v>
      </c>
      <c r="B22" s="1" t="s">
        <v>17</v>
      </c>
      <c r="C22" s="1" t="s">
        <v>16</v>
      </c>
      <c r="D22" s="1" t="s">
        <v>13</v>
      </c>
      <c r="E22" s="1" t="s">
        <v>10</v>
      </c>
      <c r="F22" s="1">
        <v>5</v>
      </c>
      <c r="G22" s="81" t="s">
        <v>11</v>
      </c>
      <c r="H22" s="452">
        <v>543213.72120091657</v>
      </c>
      <c r="I22" s="452">
        <v>591032920.86905932</v>
      </c>
      <c r="J22" s="452">
        <v>1088.0301763409545</v>
      </c>
      <c r="L22" s="1">
        <f t="shared" si="0"/>
        <v>0.88569513068405292</v>
      </c>
      <c r="M22" s="1">
        <f t="shared" si="1"/>
        <v>0.66415243962541015</v>
      </c>
      <c r="N22" s="461">
        <f t="shared" si="2"/>
        <v>1.3848497254975171E-2</v>
      </c>
    </row>
    <row r="23" spans="1:17">
      <c r="A23" s="1">
        <v>24</v>
      </c>
      <c r="B23" s="1" t="s">
        <v>818</v>
      </c>
      <c r="C23" s="1" t="s">
        <v>859</v>
      </c>
      <c r="D23" s="1" t="s">
        <v>858</v>
      </c>
      <c r="E23" s="1">
        <v>5</v>
      </c>
      <c r="F23" s="1">
        <v>1</v>
      </c>
      <c r="G23" s="69" t="s">
        <v>566</v>
      </c>
      <c r="H23" s="452">
        <v>2482.8491486216244</v>
      </c>
      <c r="I23" s="452">
        <v>3013227.5358228553</v>
      </c>
      <c r="J23" s="452">
        <v>1091.9119247265282</v>
      </c>
      <c r="L23" s="1">
        <f t="shared" si="0"/>
        <v>0.88583091701529337</v>
      </c>
      <c r="M23" s="1">
        <f t="shared" si="1"/>
        <v>0.66442149092656932</v>
      </c>
      <c r="N23" s="1">
        <f t="shared" si="2"/>
        <v>6.0146842902631207E-5</v>
      </c>
    </row>
    <row r="24" spans="1:17">
      <c r="A24" s="1">
        <v>32</v>
      </c>
      <c r="B24" s="1" t="s">
        <v>818</v>
      </c>
      <c r="C24" s="1" t="s">
        <v>110</v>
      </c>
      <c r="E24" s="1">
        <v>3</v>
      </c>
      <c r="F24" s="1">
        <v>2</v>
      </c>
      <c r="G24" s="261" t="s">
        <v>109</v>
      </c>
      <c r="H24" s="452">
        <v>8155.4529135475423</v>
      </c>
      <c r="I24" s="452">
        <v>9301802.1244468167</v>
      </c>
      <c r="J24" s="452">
        <v>1140.5622989981341</v>
      </c>
      <c r="L24" s="1">
        <f t="shared" si="0"/>
        <v>0.88627693647295924</v>
      </c>
      <c r="M24" s="1">
        <f t="shared" si="1"/>
        <v>0.66525204950037597</v>
      </c>
      <c r="N24" s="1">
        <f t="shared" si="2"/>
        <v>1.9733431236437576E-4</v>
      </c>
    </row>
    <row r="25" spans="1:17">
      <c r="A25" s="1">
        <v>69</v>
      </c>
      <c r="B25" s="1" t="s">
        <v>7</v>
      </c>
      <c r="F25" s="1">
        <v>4</v>
      </c>
      <c r="G25" s="257" t="s">
        <v>306</v>
      </c>
      <c r="H25" s="452">
        <v>1720604.2667098814</v>
      </c>
      <c r="I25" s="452">
        <v>2003147499.3614936</v>
      </c>
      <c r="J25" s="452">
        <v>1164.2116308312359</v>
      </c>
      <c r="L25" s="1">
        <f t="shared" si="0"/>
        <v>0.98037630655463737</v>
      </c>
      <c r="M25" s="1">
        <f t="shared" si="1"/>
        <v>0.84411323230508895</v>
      </c>
      <c r="N25" s="1">
        <f t="shared" si="2"/>
        <v>3.3620572088769625E-2</v>
      </c>
      <c r="P25" s="368">
        <f>(0.9-L24)/(L25-L24)</f>
        <v>0.14583587026277836</v>
      </c>
      <c r="Q25" s="369">
        <f>100*(M24+(P25*(M25-M24)))</f>
        <v>69.13364257509312</v>
      </c>
    </row>
    <row r="26" spans="1:17">
      <c r="A26" s="1">
        <v>51</v>
      </c>
      <c r="B26" s="1" t="s">
        <v>6</v>
      </c>
      <c r="F26" s="1">
        <v>3</v>
      </c>
      <c r="G26" s="196" t="s">
        <v>88</v>
      </c>
      <c r="H26" s="452">
        <v>85398.571020058152</v>
      </c>
      <c r="I26" s="452">
        <v>102538347.87125579</v>
      </c>
      <c r="J26" s="452">
        <v>1200.7033214545463</v>
      </c>
      <c r="L26" s="1">
        <f t="shared" si="0"/>
        <v>0.98504673071569626</v>
      </c>
      <c r="M26" s="1">
        <f t="shared" si="1"/>
        <v>0.85326888868533046</v>
      </c>
      <c r="N26" s="1">
        <f t="shared" si="2"/>
        <v>1.2518647715460763E-3</v>
      </c>
      <c r="P26"/>
      <c r="Q26" s="369">
        <f>100-Q25</f>
        <v>30.86635742490688</v>
      </c>
    </row>
    <row r="27" spans="1:17">
      <c r="A27" s="1">
        <v>12</v>
      </c>
      <c r="B27" s="1" t="s">
        <v>818</v>
      </c>
      <c r="C27" s="1" t="s">
        <v>854</v>
      </c>
      <c r="D27" s="1" t="s">
        <v>310</v>
      </c>
      <c r="E27" s="1">
        <v>4</v>
      </c>
      <c r="F27" s="1">
        <v>1</v>
      </c>
      <c r="G27" s="69" t="s">
        <v>566</v>
      </c>
      <c r="H27" s="452">
        <v>47572.213877591377</v>
      </c>
      <c r="I27" s="452">
        <v>68084191.334487289</v>
      </c>
      <c r="J27" s="452">
        <v>1367.8638787981331</v>
      </c>
      <c r="L27" s="1">
        <f t="shared" si="0"/>
        <v>0.98764844189698497</v>
      </c>
      <c r="M27" s="1">
        <f t="shared" si="1"/>
        <v>0.8593481309759109</v>
      </c>
      <c r="N27" s="1">
        <f t="shared" si="2"/>
        <v>6.7664823854267722E-4</v>
      </c>
      <c r="P27" s="369">
        <f>(SUM(I26:I$92)+((1-P25)*I25))/(SUM(H26:H$92)+((1-P25)*H25))</f>
        <v>1890.5489753359916</v>
      </c>
      <c r="Q27" s="51"/>
    </row>
    <row r="28" spans="1:17">
      <c r="A28" s="1">
        <v>54</v>
      </c>
      <c r="B28" s="1" t="s">
        <v>818</v>
      </c>
      <c r="C28" s="1">
        <v>0</v>
      </c>
      <c r="D28" s="1" t="s">
        <v>309</v>
      </c>
      <c r="E28" s="1">
        <v>3</v>
      </c>
      <c r="F28" s="1">
        <v>4</v>
      </c>
      <c r="G28" s="257" t="s">
        <v>306</v>
      </c>
      <c r="H28" s="452">
        <v>18205.356835822568</v>
      </c>
      <c r="I28" s="452">
        <v>25734466.200518969</v>
      </c>
      <c r="J28" s="452">
        <v>1413.5656022891801</v>
      </c>
      <c r="L28" s="1">
        <f t="shared" si="0"/>
        <v>0.98864408781249746</v>
      </c>
      <c r="M28" s="1">
        <f t="shared" si="1"/>
        <v>0.86164596329476906</v>
      </c>
      <c r="N28" s="1">
        <f t="shared" si="2"/>
        <v>2.5418684448137247E-4</v>
      </c>
    </row>
    <row r="29" spans="1:17">
      <c r="A29" s="1">
        <v>84</v>
      </c>
      <c r="B29" s="1" t="s">
        <v>818</v>
      </c>
      <c r="D29" s="1" t="s">
        <v>18</v>
      </c>
      <c r="E29" s="1">
        <v>3</v>
      </c>
      <c r="F29" s="1">
        <v>6</v>
      </c>
      <c r="G29" s="321" t="s">
        <v>495</v>
      </c>
      <c r="H29" s="452">
        <v>10363.989686615565</v>
      </c>
      <c r="I29" s="452">
        <v>14792773.974281576</v>
      </c>
      <c r="J29" s="452">
        <v>1427.3242661931151</v>
      </c>
      <c r="L29" s="1">
        <f t="shared" si="0"/>
        <v>0.98921089153367403</v>
      </c>
      <c r="M29" s="1">
        <f t="shared" si="1"/>
        <v>0.86296681113590212</v>
      </c>
      <c r="N29" s="1">
        <f t="shared" si="2"/>
        <v>1.4353862410506442E-4</v>
      </c>
    </row>
    <row r="30" spans="1:17">
      <c r="A30" s="1">
        <v>44</v>
      </c>
      <c r="B30" s="1" t="s">
        <v>818</v>
      </c>
      <c r="C30" s="1" t="s">
        <v>21</v>
      </c>
      <c r="D30" s="1" t="s">
        <v>858</v>
      </c>
      <c r="E30" s="1">
        <v>5</v>
      </c>
      <c r="F30" s="1">
        <v>3</v>
      </c>
      <c r="G30" s="196" t="s">
        <v>88</v>
      </c>
      <c r="H30" s="452">
        <v>3712.1457082941643</v>
      </c>
      <c r="I30" s="452">
        <v>5710705.7653139299</v>
      </c>
      <c r="J30" s="452">
        <v>1538.3840544174545</v>
      </c>
      <c r="L30" s="1">
        <f t="shared" si="0"/>
        <v>0.98941390775277815</v>
      </c>
      <c r="M30" s="1">
        <f t="shared" si="1"/>
        <v>0.86347672046018265</v>
      </c>
      <c r="N30" s="1">
        <f t="shared" si="2"/>
        <v>5.1196887495383386E-5</v>
      </c>
    </row>
    <row r="31" spans="1:17">
      <c r="A31" s="1">
        <v>31</v>
      </c>
      <c r="B31" s="1" t="s">
        <v>818</v>
      </c>
      <c r="C31" s="1" t="s">
        <v>848</v>
      </c>
      <c r="E31" s="1">
        <v>3</v>
      </c>
      <c r="F31" s="1">
        <v>2</v>
      </c>
      <c r="G31" s="261" t="s">
        <v>109</v>
      </c>
      <c r="H31" s="452">
        <v>175.32649793451384</v>
      </c>
      <c r="I31" s="452">
        <v>405030.92651992617</v>
      </c>
      <c r="J31" s="452">
        <v>2310.1523802249744</v>
      </c>
      <c r="L31" s="1">
        <f t="shared" si="0"/>
        <v>0.98942349631031778</v>
      </c>
      <c r="M31" s="1">
        <f t="shared" si="1"/>
        <v>0.86351288570044227</v>
      </c>
      <c r="N31" s="1">
        <f t="shared" si="2"/>
        <v>2.4148571014170503E-6</v>
      </c>
    </row>
    <row r="32" spans="1:17">
      <c r="A32" s="1">
        <v>6</v>
      </c>
      <c r="B32" s="1" t="s">
        <v>818</v>
      </c>
      <c r="C32" s="1" t="s">
        <v>848</v>
      </c>
      <c r="D32" s="1" t="s">
        <v>565</v>
      </c>
      <c r="E32" s="1">
        <v>1</v>
      </c>
      <c r="F32" s="1">
        <v>1</v>
      </c>
      <c r="G32" s="69" t="s">
        <v>566</v>
      </c>
      <c r="H32" s="452">
        <v>12011.205409391478</v>
      </c>
      <c r="I32" s="452">
        <v>28006992.551141094</v>
      </c>
      <c r="J32" s="452">
        <v>2331.7387053627958</v>
      </c>
      <c r="L32" s="1">
        <f t="shared" si="0"/>
        <v>0.99008038580246505</v>
      </c>
      <c r="M32" s="1">
        <f t="shared" si="1"/>
        <v>0.86601363205890891</v>
      </c>
      <c r="N32" s="1">
        <f t="shared" si="2"/>
        <v>1.6420750391843661E-4</v>
      </c>
      <c r="P32" s="368">
        <f>(0.99-L31)/(L32-L31)</f>
        <v>0.87762659712779489</v>
      </c>
      <c r="Q32" s="369">
        <f>100*(M31+(P32*(M32-M31)))</f>
        <v>86.570760721730309</v>
      </c>
    </row>
    <row r="33" spans="1:17">
      <c r="A33" s="1">
        <v>61</v>
      </c>
      <c r="B33" s="1" t="s">
        <v>818</v>
      </c>
      <c r="C33" s="1" t="s">
        <v>853</v>
      </c>
      <c r="D33" s="1" t="s">
        <v>858</v>
      </c>
      <c r="E33" s="1">
        <v>5</v>
      </c>
      <c r="F33" s="1">
        <v>4</v>
      </c>
      <c r="G33" s="257" t="s">
        <v>306</v>
      </c>
      <c r="H33" s="452">
        <v>32121.277423923329</v>
      </c>
      <c r="I33" s="452">
        <v>76698980.801169008</v>
      </c>
      <c r="J33" s="452">
        <v>2387.7936044985881</v>
      </c>
      <c r="L33" s="460">
        <f t="shared" si="0"/>
        <v>0.99183708955491467</v>
      </c>
      <c r="M33" s="1">
        <f t="shared" si="1"/>
        <v>0.87286208951418165</v>
      </c>
      <c r="N33" s="1">
        <f t="shared" si="2"/>
        <v>4.2695236087479931E-4</v>
      </c>
      <c r="P33"/>
      <c r="Q33" s="369">
        <f>100-Q32</f>
        <v>13.429239278269691</v>
      </c>
    </row>
    <row r="34" spans="1:17">
      <c r="A34" s="1">
        <v>76</v>
      </c>
      <c r="B34" s="1" t="s">
        <v>17</v>
      </c>
      <c r="C34" s="1" t="s">
        <v>853</v>
      </c>
      <c r="D34" s="1" t="s">
        <v>13</v>
      </c>
      <c r="E34" s="1" t="s">
        <v>10</v>
      </c>
      <c r="F34" s="1">
        <v>5</v>
      </c>
      <c r="G34" s="81" t="s">
        <v>11</v>
      </c>
      <c r="H34" s="452">
        <v>4636.3230807380587</v>
      </c>
      <c r="I34" s="452">
        <v>11185981.632734595</v>
      </c>
      <c r="J34" s="452">
        <v>2412.6838095489006</v>
      </c>
      <c r="L34" s="1">
        <f t="shared" si="0"/>
        <v>0.99209064877816755</v>
      </c>
      <c r="M34" s="1">
        <f t="shared" si="1"/>
        <v>0.87386088661040173</v>
      </c>
      <c r="N34" s="1">
        <f t="shared" si="2"/>
        <v>6.01454552574699E-5</v>
      </c>
      <c r="P34" s="369">
        <f>(SUM(I33:I$92)+((1-P32)*I32))/(SUM(H33:H$92)+((1-P32)*H32))</f>
        <v>8225.3419823967688</v>
      </c>
      <c r="Q34" s="51"/>
    </row>
    <row r="35" spans="1:17">
      <c r="A35" s="1">
        <v>58</v>
      </c>
      <c r="B35" s="1" t="s">
        <v>818</v>
      </c>
      <c r="C35" s="1" t="s">
        <v>853</v>
      </c>
      <c r="D35" s="1" t="s">
        <v>310</v>
      </c>
      <c r="E35" s="1">
        <v>4</v>
      </c>
      <c r="F35" s="1">
        <v>4</v>
      </c>
      <c r="G35" s="257" t="s">
        <v>306</v>
      </c>
      <c r="H35" s="452">
        <v>1379.1468806687517</v>
      </c>
      <c r="I35" s="452">
        <v>3510996.1267323378</v>
      </c>
      <c r="J35" s="452">
        <v>2545.7738954025313</v>
      </c>
      <c r="L35" s="1">
        <f t="shared" si="0"/>
        <v>0.99216607393852074</v>
      </c>
      <c r="M35" s="1">
        <f t="shared" si="1"/>
        <v>0.87417438370447509</v>
      </c>
      <c r="N35" s="1">
        <f t="shared" si="2"/>
        <v>1.7817040926270784E-5</v>
      </c>
      <c r="P35" s="51" t="s">
        <v>740</v>
      </c>
    </row>
    <row r="36" spans="1:17">
      <c r="A36" s="1">
        <v>68</v>
      </c>
      <c r="B36" s="1" t="s">
        <v>818</v>
      </c>
      <c r="C36" s="1" t="s">
        <v>853</v>
      </c>
      <c r="D36" s="1" t="s">
        <v>23</v>
      </c>
      <c r="E36" s="1">
        <v>6</v>
      </c>
      <c r="F36" s="1">
        <v>4</v>
      </c>
      <c r="G36" s="257" t="s">
        <v>306</v>
      </c>
      <c r="H36" s="452">
        <v>27770.534430856984</v>
      </c>
      <c r="I36" s="452">
        <v>73665321.444940448</v>
      </c>
      <c r="J36" s="452">
        <v>2652.6432765761929</v>
      </c>
      <c r="L36" s="1">
        <f t="shared" si="0"/>
        <v>0.99368483676349739</v>
      </c>
      <c r="M36" s="1">
        <f t="shared" si="1"/>
        <v>0.88075196549989021</v>
      </c>
      <c r="N36" s="1">
        <f t="shared" si="2"/>
        <v>3.5071963937666938E-4</v>
      </c>
    </row>
    <row r="37" spans="1:17">
      <c r="A37" s="1">
        <v>23</v>
      </c>
      <c r="B37" s="1" t="s">
        <v>818</v>
      </c>
      <c r="C37" s="1" t="s">
        <v>853</v>
      </c>
      <c r="D37" s="1" t="s">
        <v>858</v>
      </c>
      <c r="E37" s="1">
        <v>5</v>
      </c>
      <c r="F37" s="1">
        <v>1</v>
      </c>
      <c r="G37" s="69" t="s">
        <v>566</v>
      </c>
      <c r="H37" s="452">
        <v>5629.7992448045934</v>
      </c>
      <c r="I37" s="452">
        <v>16207561.37369532</v>
      </c>
      <c r="J37" s="452">
        <v>2707.5243075929948</v>
      </c>
      <c r="L37" s="1">
        <f t="shared" si="0"/>
        <v>0.99399272892259072</v>
      </c>
      <c r="M37" s="1">
        <f t="shared" si="1"/>
        <v>0.88219913980862341</v>
      </c>
      <c r="N37" s="1">
        <f t="shared" si="2"/>
        <v>6.9191515091052136E-5</v>
      </c>
    </row>
    <row r="38" spans="1:17">
      <c r="A38" s="1">
        <v>18</v>
      </c>
      <c r="B38" s="1" t="s">
        <v>818</v>
      </c>
      <c r="C38" s="1" t="s">
        <v>853</v>
      </c>
      <c r="D38" s="1" t="s">
        <v>856</v>
      </c>
      <c r="E38" s="1">
        <v>5</v>
      </c>
      <c r="F38" s="1">
        <v>1</v>
      </c>
      <c r="G38" s="69" t="s">
        <v>566</v>
      </c>
      <c r="H38" s="452">
        <v>196</v>
      </c>
      <c r="I38" s="452">
        <v>664047.94400000002</v>
      </c>
      <c r="J38" s="452">
        <v>2849.8356390122426</v>
      </c>
      <c r="L38" s="1">
        <f t="shared" si="0"/>
        <v>0.99400344810822383</v>
      </c>
      <c r="M38" s="1">
        <f t="shared" si="1"/>
        <v>0.88225843269681103</v>
      </c>
      <c r="N38" s="1">
        <f t="shared" si="2"/>
        <v>2.3961517980744401E-6</v>
      </c>
      <c r="P38" s="1" t="s">
        <v>64</v>
      </c>
    </row>
    <row r="39" spans="1:17">
      <c r="A39" s="1">
        <v>11</v>
      </c>
      <c r="B39" s="1" t="s">
        <v>818</v>
      </c>
      <c r="C39" s="1" t="s">
        <v>853</v>
      </c>
      <c r="D39" s="1" t="s">
        <v>310</v>
      </c>
      <c r="E39" s="1">
        <v>4</v>
      </c>
      <c r="F39" s="1">
        <v>1</v>
      </c>
      <c r="G39" s="69" t="s">
        <v>566</v>
      </c>
      <c r="H39" s="452">
        <v>1354.924695071888</v>
      </c>
      <c r="I39" s="452">
        <v>4093117.5169344936</v>
      </c>
      <c r="J39" s="452">
        <v>2957.6071116748453</v>
      </c>
      <c r="L39" s="1">
        <f t="shared" si="0"/>
        <v>0.99407754856396557</v>
      </c>
      <c r="M39" s="1">
        <f t="shared" si="1"/>
        <v>0.88262390745125174</v>
      </c>
      <c r="N39" s="1">
        <f t="shared" si="2"/>
        <v>1.6539122169382655E-5</v>
      </c>
      <c r="P39" s="1" t="s">
        <v>63</v>
      </c>
    </row>
    <row r="40" spans="1:17">
      <c r="A40" s="1">
        <v>30</v>
      </c>
      <c r="B40" s="1" t="s">
        <v>818</v>
      </c>
      <c r="C40" s="1" t="s">
        <v>847</v>
      </c>
      <c r="E40" s="1">
        <v>3</v>
      </c>
      <c r="F40" s="1">
        <v>2</v>
      </c>
      <c r="G40" s="261" t="s">
        <v>109</v>
      </c>
      <c r="H40" s="452">
        <v>95.398573209574636</v>
      </c>
      <c r="I40" s="452">
        <v>388408.13466152077</v>
      </c>
      <c r="J40" s="452">
        <v>4071.4249867055491</v>
      </c>
      <c r="L40" s="1">
        <f t="shared" si="0"/>
        <v>0.99408276588547251</v>
      </c>
      <c r="M40" s="1">
        <f t="shared" si="1"/>
        <v>0.88265858844124312</v>
      </c>
      <c r="N40" s="1">
        <f t="shared" si="2"/>
        <v>1.1628252361756718E-6</v>
      </c>
      <c r="P40" s="1" t="s">
        <v>664</v>
      </c>
    </row>
    <row r="41" spans="1:17">
      <c r="A41" s="1">
        <v>5</v>
      </c>
      <c r="B41" s="1" t="s">
        <v>818</v>
      </c>
      <c r="C41" s="1" t="s">
        <v>847</v>
      </c>
      <c r="D41" s="1" t="s">
        <v>565</v>
      </c>
      <c r="E41" s="1">
        <v>1</v>
      </c>
      <c r="F41" s="1">
        <v>1</v>
      </c>
      <c r="G41" s="69" t="s">
        <v>566</v>
      </c>
      <c r="H41" s="452">
        <v>11283.312839480523</v>
      </c>
      <c r="I41" s="452">
        <v>45967072.701298259</v>
      </c>
      <c r="J41" s="452">
        <v>4073.8986284647372</v>
      </c>
      <c r="L41" s="1">
        <f t="shared" si="0"/>
        <v>0.99469984713487558</v>
      </c>
      <c r="M41" s="1">
        <f t="shared" si="1"/>
        <v>0.88676299163473993</v>
      </c>
      <c r="N41" s="1">
        <f t="shared" si="2"/>
        <v>1.3536358027965747E-4</v>
      </c>
    </row>
    <row r="42" spans="1:17">
      <c r="A42" s="1">
        <v>77</v>
      </c>
      <c r="B42" s="1" t="s">
        <v>17</v>
      </c>
      <c r="C42" s="1" t="s">
        <v>852</v>
      </c>
      <c r="D42" s="1" t="s">
        <v>13</v>
      </c>
      <c r="E42" s="1" t="s">
        <v>10</v>
      </c>
      <c r="F42" s="1">
        <v>5</v>
      </c>
      <c r="G42" s="81" t="s">
        <v>11</v>
      </c>
      <c r="H42" s="452">
        <v>2621.6099820223194</v>
      </c>
      <c r="I42" s="452">
        <v>10840127.655885477</v>
      </c>
      <c r="J42" s="452">
        <v>4134.9124126859488</v>
      </c>
      <c r="L42" s="1">
        <f t="shared" si="0"/>
        <v>0.99484322225760491</v>
      </c>
      <c r="M42" s="1">
        <f t="shared" si="1"/>
        <v>0.8877309074047488</v>
      </c>
      <c r="N42" s="1">
        <f t="shared" si="2"/>
        <v>3.0832701192200324E-5</v>
      </c>
      <c r="P42" s="1" t="s">
        <v>665</v>
      </c>
    </row>
    <row r="43" spans="1:17">
      <c r="A43" s="1">
        <v>43</v>
      </c>
      <c r="B43" s="1" t="s">
        <v>818</v>
      </c>
      <c r="C43" s="1" t="s">
        <v>853</v>
      </c>
      <c r="D43" s="1" t="s">
        <v>858</v>
      </c>
      <c r="E43" s="1">
        <v>5</v>
      </c>
      <c r="F43" s="1">
        <v>3</v>
      </c>
      <c r="G43" s="196" t="s">
        <v>88</v>
      </c>
      <c r="H43" s="452">
        <v>6878.9775490167231</v>
      </c>
      <c r="I43" s="452">
        <v>29239370.533448417</v>
      </c>
      <c r="J43" s="452">
        <v>4250.5401893087837</v>
      </c>
      <c r="L43" s="1">
        <f t="shared" si="0"/>
        <v>0.99521943163165594</v>
      </c>
      <c r="M43" s="1">
        <f t="shared" si="1"/>
        <v>0.89034169288097798</v>
      </c>
      <c r="N43" s="1">
        <f t="shared" si="2"/>
        <v>7.9752645371229512E-5</v>
      </c>
      <c r="P43" s="1" t="s">
        <v>724</v>
      </c>
    </row>
    <row r="44" spans="1:17">
      <c r="A44" s="1">
        <v>37</v>
      </c>
      <c r="B44" s="1" t="s">
        <v>818</v>
      </c>
      <c r="C44" s="1" t="s">
        <v>853</v>
      </c>
      <c r="D44" s="1" t="s">
        <v>310</v>
      </c>
      <c r="E44" s="1">
        <v>4</v>
      </c>
      <c r="F44" s="1">
        <v>3</v>
      </c>
      <c r="G44" s="196" t="s">
        <v>88</v>
      </c>
      <c r="H44" s="452">
        <v>331.92842425936107</v>
      </c>
      <c r="I44" s="452">
        <v>1469409.2731185092</v>
      </c>
      <c r="J44" s="452">
        <v>4426.8859360183851</v>
      </c>
      <c r="L44" s="1">
        <f t="shared" si="0"/>
        <v>0.9952375847051077</v>
      </c>
      <c r="M44" s="1">
        <f t="shared" si="1"/>
        <v>0.89047289653956929</v>
      </c>
      <c r="N44" s="1">
        <f t="shared" si="2"/>
        <v>3.8056543744164422E-6</v>
      </c>
      <c r="P44" s="1" t="s">
        <v>725</v>
      </c>
    </row>
    <row r="45" spans="1:17">
      <c r="A45" s="1">
        <v>60</v>
      </c>
      <c r="B45" s="1" t="s">
        <v>818</v>
      </c>
      <c r="C45" s="1" t="s">
        <v>852</v>
      </c>
      <c r="D45" s="1" t="s">
        <v>858</v>
      </c>
      <c r="E45" s="1">
        <v>5</v>
      </c>
      <c r="F45" s="1">
        <v>4</v>
      </c>
      <c r="G45" s="257" t="s">
        <v>306</v>
      </c>
      <c r="H45" s="452">
        <v>16559.12102151784</v>
      </c>
      <c r="I45" s="452">
        <v>76353187.995452732</v>
      </c>
      <c r="J45" s="452">
        <v>4610.9444997856572</v>
      </c>
      <c r="L45" s="1">
        <f t="shared" si="0"/>
        <v>0.99614319844057209</v>
      </c>
      <c r="M45" s="1">
        <f t="shared" si="1"/>
        <v>0.89729047813060558</v>
      </c>
      <c r="N45" s="1">
        <f t="shared" si="2"/>
        <v>1.8439872189507909E-4</v>
      </c>
    </row>
    <row r="46" spans="1:17">
      <c r="A46" s="1">
        <v>50</v>
      </c>
      <c r="B46" s="1" t="s">
        <v>818</v>
      </c>
      <c r="C46" s="1" t="s">
        <v>28</v>
      </c>
      <c r="D46" s="1" t="s">
        <v>23</v>
      </c>
      <c r="E46" s="1">
        <v>6</v>
      </c>
      <c r="F46" s="1">
        <v>3</v>
      </c>
      <c r="G46" s="196" t="s">
        <v>88</v>
      </c>
      <c r="H46" s="452">
        <v>1900.405809262782</v>
      </c>
      <c r="I46" s="452">
        <v>8789695.5657424536</v>
      </c>
      <c r="J46" s="452">
        <v>4625.1676999199508</v>
      </c>
      <c r="L46" s="1">
        <f t="shared" si="0"/>
        <v>0.99624713110714225</v>
      </c>
      <c r="M46" s="1">
        <f t="shared" si="1"/>
        <v>0.89807531067333302</v>
      </c>
      <c r="N46" s="1">
        <f t="shared" si="2"/>
        <v>2.0477285899261985E-5</v>
      </c>
      <c r="P46" s="1" t="s">
        <v>726</v>
      </c>
    </row>
    <row r="47" spans="1:17">
      <c r="A47" s="1">
        <v>22</v>
      </c>
      <c r="B47" s="1" t="s">
        <v>818</v>
      </c>
      <c r="C47" s="1" t="s">
        <v>852</v>
      </c>
      <c r="D47" s="1" t="s">
        <v>858</v>
      </c>
      <c r="E47" s="1">
        <v>5</v>
      </c>
      <c r="F47" s="1">
        <v>1</v>
      </c>
      <c r="G47" s="69" t="s">
        <v>566</v>
      </c>
      <c r="H47" s="452">
        <v>2695.7480019496356</v>
      </c>
      <c r="I47" s="452">
        <v>13187734.559521435</v>
      </c>
      <c r="J47" s="452">
        <v>4777.2997393773549</v>
      </c>
      <c r="L47" s="1">
        <f t="shared" si="0"/>
        <v>0.9963945608176169</v>
      </c>
      <c r="M47" s="1">
        <f t="shared" si="1"/>
        <v>0.89925284443087328</v>
      </c>
      <c r="N47" s="1">
        <f t="shared" si="2"/>
        <v>2.8795018185235118E-5</v>
      </c>
      <c r="P47" s="1" t="s">
        <v>804</v>
      </c>
    </row>
    <row r="48" spans="1:17">
      <c r="A48" s="1">
        <v>67</v>
      </c>
      <c r="B48" s="1" t="s">
        <v>818</v>
      </c>
      <c r="C48" s="1" t="s">
        <v>852</v>
      </c>
      <c r="D48" s="1" t="s">
        <v>23</v>
      </c>
      <c r="E48" s="1">
        <v>6</v>
      </c>
      <c r="F48" s="1">
        <v>4</v>
      </c>
      <c r="G48" s="257" t="s">
        <v>306</v>
      </c>
      <c r="H48" s="452">
        <v>20894.818343911862</v>
      </c>
      <c r="I48" s="452">
        <v>107971696.62866566</v>
      </c>
      <c r="J48" s="452">
        <v>5167.3910177891275</v>
      </c>
      <c r="L48" s="1">
        <f t="shared" si="0"/>
        <v>0.99753729263699853</v>
      </c>
      <c r="M48" s="1">
        <f t="shared" si="1"/>
        <v>0.90889364490841695</v>
      </c>
      <c r="N48" s="1">
        <f t="shared" si="2"/>
        <v>2.1230284714998342E-4</v>
      </c>
      <c r="P48" s="1" t="s">
        <v>805</v>
      </c>
    </row>
    <row r="49" spans="1:16">
      <c r="A49" s="1">
        <v>57</v>
      </c>
      <c r="B49" s="1" t="s">
        <v>818</v>
      </c>
      <c r="C49" s="1" t="s">
        <v>852</v>
      </c>
      <c r="D49" s="1" t="s">
        <v>310</v>
      </c>
      <c r="E49" s="1">
        <v>4</v>
      </c>
      <c r="F49" s="1">
        <v>4</v>
      </c>
      <c r="G49" s="257" t="s">
        <v>306</v>
      </c>
      <c r="H49" s="452">
        <v>4052.874557999171</v>
      </c>
      <c r="I49" s="452">
        <v>22323413.624240473</v>
      </c>
      <c r="J49" s="452">
        <v>5508.0445507943696</v>
      </c>
      <c r="L49" s="1">
        <f t="shared" si="0"/>
        <v>0.99775894322238101</v>
      </c>
      <c r="M49" s="1">
        <f t="shared" si="1"/>
        <v>0.91088690409993589</v>
      </c>
      <c r="N49" s="1">
        <f t="shared" si="2"/>
        <v>3.8903154734338532E-5</v>
      </c>
      <c r="P49" s="1" t="s">
        <v>713</v>
      </c>
    </row>
    <row r="50" spans="1:16">
      <c r="A50" s="1">
        <v>17</v>
      </c>
      <c r="B50" s="1" t="s">
        <v>818</v>
      </c>
      <c r="C50" s="1" t="s">
        <v>852</v>
      </c>
      <c r="D50" s="1" t="s">
        <v>856</v>
      </c>
      <c r="E50" s="1">
        <v>5</v>
      </c>
      <c r="F50" s="1">
        <v>1</v>
      </c>
      <c r="G50" s="69" t="s">
        <v>566</v>
      </c>
      <c r="H50" s="452">
        <v>305</v>
      </c>
      <c r="I50" s="452">
        <v>1897808.3319999999</v>
      </c>
      <c r="J50" s="452">
        <v>5684.158324726528</v>
      </c>
      <c r="L50" s="1">
        <f t="shared" si="0"/>
        <v>0.99777562358777949</v>
      </c>
      <c r="M50" s="1">
        <f t="shared" si="1"/>
        <v>0.91105635954098874</v>
      </c>
      <c r="N50" s="1">
        <f t="shared" si="2"/>
        <v>2.8955663668612432E-6</v>
      </c>
      <c r="P50" s="1" t="s">
        <v>781</v>
      </c>
    </row>
    <row r="51" spans="1:16">
      <c r="A51" s="1">
        <v>10</v>
      </c>
      <c r="B51" s="1" t="s">
        <v>818</v>
      </c>
      <c r="C51" s="1" t="s">
        <v>852</v>
      </c>
      <c r="D51" s="1" t="s">
        <v>310</v>
      </c>
      <c r="E51" s="1">
        <v>4</v>
      </c>
      <c r="F51" s="1">
        <v>1</v>
      </c>
      <c r="G51" s="69" t="s">
        <v>566</v>
      </c>
      <c r="H51" s="452">
        <v>3981.6932493795516</v>
      </c>
      <c r="I51" s="452">
        <v>22896460.895804387</v>
      </c>
      <c r="J51" s="452">
        <v>5687.1214477215508</v>
      </c>
      <c r="L51" s="1">
        <f t="shared" si="0"/>
        <v>0.99799338128713799</v>
      </c>
      <c r="M51" s="1">
        <f t="shared" si="1"/>
        <v>0.91310078616417589</v>
      </c>
      <c r="N51" s="1">
        <f t="shared" si="2"/>
        <v>3.7369803635440367E-5</v>
      </c>
      <c r="P51" s="1" t="s">
        <v>780</v>
      </c>
    </row>
    <row r="52" spans="1:16">
      <c r="A52" s="1">
        <v>42</v>
      </c>
      <c r="B52" s="1" t="s">
        <v>818</v>
      </c>
      <c r="C52" s="1" t="s">
        <v>852</v>
      </c>
      <c r="D52" s="1" t="s">
        <v>858</v>
      </c>
      <c r="E52" s="1">
        <v>5</v>
      </c>
      <c r="F52" s="1">
        <v>3</v>
      </c>
      <c r="G52" s="196" t="s">
        <v>88</v>
      </c>
      <c r="H52" s="452">
        <v>3556.130976532525</v>
      </c>
      <c r="I52" s="452">
        <v>27811824.762505952</v>
      </c>
      <c r="J52" s="452">
        <v>7820.8100168527581</v>
      </c>
      <c r="L52" s="1">
        <f t="shared" si="0"/>
        <v>0.99818786510383772</v>
      </c>
      <c r="M52" s="1">
        <f t="shared" si="1"/>
        <v>0.91558410597690298</v>
      </c>
      <c r="N52" s="1">
        <f t="shared" si="2"/>
        <v>3.2575330257810153E-5</v>
      </c>
    </row>
    <row r="53" spans="1:16">
      <c r="A53" s="1">
        <v>4</v>
      </c>
      <c r="B53" s="1" t="s">
        <v>818</v>
      </c>
      <c r="C53" s="1" t="s">
        <v>846</v>
      </c>
      <c r="D53" s="1" t="s">
        <v>565</v>
      </c>
      <c r="E53" s="1">
        <v>1</v>
      </c>
      <c r="F53" s="1">
        <v>1</v>
      </c>
      <c r="G53" s="69" t="s">
        <v>566</v>
      </c>
      <c r="H53" s="452">
        <v>4978.1180681872029</v>
      </c>
      <c r="I53" s="452">
        <v>39295711.764876388</v>
      </c>
      <c r="J53" s="452">
        <v>7893.6881822865325</v>
      </c>
      <c r="L53" s="1">
        <f t="shared" si="0"/>
        <v>0.99846011700014647</v>
      </c>
      <c r="M53" s="1">
        <f t="shared" si="1"/>
        <v>0.91909282287751026</v>
      </c>
      <c r="N53" s="1">
        <f t="shared" si="2"/>
        <v>4.4096926394321341E-5</v>
      </c>
    </row>
    <row r="54" spans="1:16">
      <c r="A54" s="1">
        <v>49</v>
      </c>
      <c r="B54" s="1" t="s">
        <v>818</v>
      </c>
      <c r="C54" s="1" t="s">
        <v>27</v>
      </c>
      <c r="D54" s="1" t="s">
        <v>23</v>
      </c>
      <c r="E54" s="1">
        <v>6</v>
      </c>
      <c r="F54" s="1">
        <v>3</v>
      </c>
      <c r="G54" s="196" t="s">
        <v>88</v>
      </c>
      <c r="H54" s="452">
        <v>1441.4090107683051</v>
      </c>
      <c r="I54" s="452">
        <v>11574178.552342633</v>
      </c>
      <c r="J54" s="452">
        <v>8029.7670306454665</v>
      </c>
      <c r="L54" s="1">
        <f t="shared" si="0"/>
        <v>0.9985389472591244</v>
      </c>
      <c r="M54" s="1">
        <f t="shared" si="1"/>
        <v>0.92012628210431446</v>
      </c>
      <c r="N54" s="1">
        <f t="shared" si="2"/>
        <v>1.2437835051367445E-5</v>
      </c>
    </row>
    <row r="55" spans="1:16">
      <c r="A55" s="1">
        <v>29</v>
      </c>
      <c r="B55" s="1" t="s">
        <v>818</v>
      </c>
      <c r="C55" s="1" t="s">
        <v>846</v>
      </c>
      <c r="E55" s="1">
        <v>3</v>
      </c>
      <c r="F55" s="1">
        <v>2</v>
      </c>
      <c r="G55" s="261" t="s">
        <v>109</v>
      </c>
      <c r="H55" s="452">
        <v>18.626644350855123</v>
      </c>
      <c r="I55" s="452">
        <v>149896.72610408338</v>
      </c>
      <c r="J55" s="452">
        <v>8047.4358816649565</v>
      </c>
      <c r="L55" s="1">
        <f t="shared" si="0"/>
        <v>0.99853996594513728</v>
      </c>
      <c r="M55" s="1">
        <f t="shared" si="1"/>
        <v>0.92013966639365818</v>
      </c>
      <c r="N55" s="1">
        <f t="shared" si="2"/>
        <v>1.5974317378405747E-7</v>
      </c>
    </row>
    <row r="56" spans="1:16">
      <c r="A56" s="1">
        <v>78</v>
      </c>
      <c r="B56" s="1" t="s">
        <v>17</v>
      </c>
      <c r="C56" s="1" t="s">
        <v>851</v>
      </c>
      <c r="D56" s="1" t="s">
        <v>13</v>
      </c>
      <c r="E56" s="1" t="s">
        <v>10</v>
      </c>
      <c r="F56" s="1">
        <v>5</v>
      </c>
      <c r="G56" s="81" t="s">
        <v>11</v>
      </c>
      <c r="H56" s="452">
        <v>744.01797183835902</v>
      </c>
      <c r="I56" s="452">
        <v>6016904.8381989412</v>
      </c>
      <c r="J56" s="452">
        <v>8087.0423376092031</v>
      </c>
      <c r="L56" s="1">
        <f t="shared" si="0"/>
        <v>0.99858065608163993</v>
      </c>
      <c r="M56" s="1">
        <f t="shared" si="1"/>
        <v>0.92067691625495229</v>
      </c>
      <c r="N56" s="1">
        <f t="shared" si="2"/>
        <v>6.3600326982135564E-6</v>
      </c>
    </row>
    <row r="57" spans="1:16">
      <c r="A57" s="1">
        <v>36</v>
      </c>
      <c r="B57" s="1" t="s">
        <v>818</v>
      </c>
      <c r="C57" s="1" t="s">
        <v>852</v>
      </c>
      <c r="D57" s="1" t="s">
        <v>310</v>
      </c>
      <c r="E57" s="1">
        <v>4</v>
      </c>
      <c r="F57" s="1">
        <v>3</v>
      </c>
      <c r="G57" s="196" t="s">
        <v>88</v>
      </c>
      <c r="H57" s="452">
        <v>975.43219262127957</v>
      </c>
      <c r="I57" s="452">
        <v>8891647.7318870425</v>
      </c>
      <c r="J57" s="452">
        <v>9115.5979873829183</v>
      </c>
      <c r="L57" s="1">
        <f t="shared" si="0"/>
        <v>0.99863400219768705</v>
      </c>
      <c r="M57" s="1">
        <f t="shared" si="1"/>
        <v>0.92147085211385193</v>
      </c>
      <c r="N57" s="1">
        <f t="shared" si="2"/>
        <v>8.2722163042336558E-6</v>
      </c>
    </row>
    <row r="58" spans="1:16">
      <c r="A58" s="1">
        <v>21</v>
      </c>
      <c r="B58" s="1" t="s">
        <v>818</v>
      </c>
      <c r="C58" s="1" t="s">
        <v>851</v>
      </c>
      <c r="D58" s="1" t="s">
        <v>858</v>
      </c>
      <c r="E58" s="1">
        <v>5</v>
      </c>
      <c r="F58" s="1">
        <v>1</v>
      </c>
      <c r="G58" s="69" t="s">
        <v>566</v>
      </c>
      <c r="H58" s="452">
        <v>213.78318072539085</v>
      </c>
      <c r="I58" s="452">
        <v>2205787.5838297638</v>
      </c>
      <c r="J58" s="452">
        <v>10203.121954577275</v>
      </c>
      <c r="L58" s="1">
        <f t="shared" si="0"/>
        <v>0.99864569394054137</v>
      </c>
      <c r="M58" s="1">
        <f t="shared" si="1"/>
        <v>0.92166780704422302</v>
      </c>
      <c r="N58" s="1">
        <f t="shared" si="2"/>
        <v>1.8021773676692528E-6</v>
      </c>
    </row>
    <row r="59" spans="1:16">
      <c r="A59" s="1">
        <v>26</v>
      </c>
      <c r="B59" s="1" t="s">
        <v>818</v>
      </c>
      <c r="D59" s="1" t="s">
        <v>108</v>
      </c>
      <c r="E59" s="1">
        <v>3</v>
      </c>
      <c r="F59" s="1">
        <v>2</v>
      </c>
      <c r="G59" s="261" t="s">
        <v>109</v>
      </c>
      <c r="H59" s="452">
        <v>50</v>
      </c>
      <c r="I59" s="452">
        <v>520057.59199999995</v>
      </c>
      <c r="J59" s="452">
        <v>10401.151839999999</v>
      </c>
      <c r="L59" s="1">
        <f t="shared" si="0"/>
        <v>0.99864842842667223</v>
      </c>
      <c r="M59" s="1">
        <f t="shared" si="1"/>
        <v>0.92171424302363114</v>
      </c>
      <c r="N59" s="1">
        <f t="shared" si="2"/>
        <v>4.2087042707483149E-7</v>
      </c>
    </row>
    <row r="60" spans="1:16">
      <c r="A60" s="1">
        <v>59</v>
      </c>
      <c r="B60" s="1" t="s">
        <v>818</v>
      </c>
      <c r="C60" s="1" t="s">
        <v>851</v>
      </c>
      <c r="D60" s="1" t="s">
        <v>858</v>
      </c>
      <c r="E60" s="1">
        <v>5</v>
      </c>
      <c r="F60" s="1">
        <v>4</v>
      </c>
      <c r="G60" s="257" t="s">
        <v>306</v>
      </c>
      <c r="H60" s="452">
        <v>1313.201960805128</v>
      </c>
      <c r="I60" s="452">
        <v>13713018.653385084</v>
      </c>
      <c r="J60" s="452">
        <v>10442.429316034217</v>
      </c>
      <c r="L60" s="1">
        <f t="shared" si="0"/>
        <v>0.99872024707765006</v>
      </c>
      <c r="M60" s="1">
        <f t="shared" si="1"/>
        <v>0.92293867943530294</v>
      </c>
      <c r="N60" s="1">
        <f t="shared" si="2"/>
        <v>1.096783936678298E-5</v>
      </c>
    </row>
    <row r="61" spans="1:16">
      <c r="A61" s="1">
        <v>9</v>
      </c>
      <c r="B61" s="1" t="s">
        <v>818</v>
      </c>
      <c r="C61" s="1" t="s">
        <v>851</v>
      </c>
      <c r="D61" s="1" t="s">
        <v>310</v>
      </c>
      <c r="E61" s="1">
        <v>4</v>
      </c>
      <c r="F61" s="1">
        <v>1</v>
      </c>
      <c r="G61" s="69" t="s">
        <v>566</v>
      </c>
      <c r="H61" s="452">
        <v>1021.7175130483379</v>
      </c>
      <c r="I61" s="452">
        <v>11124714.053151581</v>
      </c>
      <c r="J61" s="452">
        <v>10824.93666426526</v>
      </c>
      <c r="L61" s="1">
        <f t="shared" si="0"/>
        <v>0.99877612452503262</v>
      </c>
      <c r="M61" s="1">
        <f t="shared" si="1"/>
        <v>0.92393200594498093</v>
      </c>
      <c r="N61" s="1">
        <f t="shared" si="2"/>
        <v>8.4165788563536841E-6</v>
      </c>
    </row>
    <row r="62" spans="1:16">
      <c r="A62" s="1">
        <v>16</v>
      </c>
      <c r="B62" s="1" t="s">
        <v>818</v>
      </c>
      <c r="C62" s="1" t="s">
        <v>851</v>
      </c>
      <c r="D62" s="1" t="s">
        <v>856</v>
      </c>
      <c r="E62" s="1">
        <v>5</v>
      </c>
      <c r="F62" s="1">
        <v>1</v>
      </c>
      <c r="G62" s="69" t="s">
        <v>566</v>
      </c>
      <c r="H62" s="452">
        <v>172</v>
      </c>
      <c r="I62" s="452">
        <v>1965506.1440000001</v>
      </c>
      <c r="J62" s="452">
        <v>10889.197227052111</v>
      </c>
      <c r="L62" s="1">
        <f t="shared" si="0"/>
        <v>0.99878553115732294</v>
      </c>
      <c r="M62" s="1">
        <f t="shared" si="1"/>
        <v>0.92410750612848602</v>
      </c>
      <c r="N62" s="1">
        <f t="shared" si="2"/>
        <v>1.4064998241893555E-6</v>
      </c>
    </row>
    <row r="63" spans="1:16">
      <c r="A63" s="1">
        <v>56</v>
      </c>
      <c r="B63" s="1" t="s">
        <v>818</v>
      </c>
      <c r="C63" s="1" t="s">
        <v>851</v>
      </c>
      <c r="D63" s="1" t="s">
        <v>310</v>
      </c>
      <c r="E63" s="1">
        <v>4</v>
      </c>
      <c r="F63" s="1">
        <v>4</v>
      </c>
      <c r="G63" s="257" t="s">
        <v>306</v>
      </c>
      <c r="H63" s="452">
        <v>1039.9829054488439</v>
      </c>
      <c r="I63" s="452">
        <v>11527151.059148708</v>
      </c>
      <c r="J63" s="452">
        <v>11083.981283494011</v>
      </c>
      <c r="L63" s="1">
        <f t="shared" si="0"/>
        <v>0.99884240753394937</v>
      </c>
      <c r="M63" s="1">
        <f t="shared" si="1"/>
        <v>0.92513676626707553</v>
      </c>
      <c r="N63" s="1">
        <f t="shared" si="2"/>
        <v>8.4395252894462042E-6</v>
      </c>
    </row>
    <row r="64" spans="1:16">
      <c r="A64" s="1">
        <v>66</v>
      </c>
      <c r="B64" s="1" t="s">
        <v>818</v>
      </c>
      <c r="C64" s="1" t="s">
        <v>851</v>
      </c>
      <c r="D64" s="1" t="s">
        <v>23</v>
      </c>
      <c r="E64" s="1">
        <v>6</v>
      </c>
      <c r="F64" s="1">
        <v>4</v>
      </c>
      <c r="G64" s="257" t="s">
        <v>306</v>
      </c>
      <c r="H64" s="452">
        <v>7588.4621390422681</v>
      </c>
      <c r="I64" s="452">
        <v>85623222.725435033</v>
      </c>
      <c r="J64" s="452">
        <v>11283.34320664364</v>
      </c>
      <c r="L64" s="1">
        <f t="shared" si="0"/>
        <v>0.99925741842343063</v>
      </c>
      <c r="M64" s="1">
        <f t="shared" si="1"/>
        <v>0.93278206991900547</v>
      </c>
      <c r="N64" s="1">
        <f t="shared" si="2"/>
        <v>5.8176637253350146E-5</v>
      </c>
    </row>
    <row r="65" spans="1:14">
      <c r="A65" s="1">
        <v>3</v>
      </c>
      <c r="B65" s="1" t="s">
        <v>818</v>
      </c>
      <c r="C65" s="1" t="s">
        <v>845</v>
      </c>
      <c r="D65" s="1" t="s">
        <v>565</v>
      </c>
      <c r="E65" s="1">
        <v>1</v>
      </c>
      <c r="F65" s="1">
        <v>1</v>
      </c>
      <c r="G65" s="69" t="s">
        <v>566</v>
      </c>
      <c r="H65" s="452">
        <v>2560.0135903153564</v>
      </c>
      <c r="I65" s="452">
        <v>37642505.909236528</v>
      </c>
      <c r="J65" s="452">
        <v>14704.025811284666</v>
      </c>
      <c r="L65" s="1">
        <f t="shared" si="0"/>
        <v>0.99939742485658323</v>
      </c>
      <c r="M65" s="1">
        <f t="shared" si="1"/>
        <v>0.93614317195108521</v>
      </c>
      <c r="N65" s="1">
        <f t="shared" si="2"/>
        <v>1.8162978767711231E-5</v>
      </c>
    </row>
    <row r="66" spans="1:14">
      <c r="A66" s="1">
        <v>28</v>
      </c>
      <c r="B66" s="1" t="s">
        <v>818</v>
      </c>
      <c r="C66" s="1" t="s">
        <v>845</v>
      </c>
      <c r="E66" s="1">
        <v>3</v>
      </c>
      <c r="F66" s="1">
        <v>2</v>
      </c>
      <c r="G66" s="261" t="s">
        <v>109</v>
      </c>
      <c r="H66" s="452">
        <v>4.6953709575142675</v>
      </c>
      <c r="I66" s="452">
        <v>69129.746025738728</v>
      </c>
      <c r="J66" s="452">
        <v>14722.95728095913</v>
      </c>
      <c r="L66" s="1">
        <f t="shared" si="0"/>
        <v>0.99939768164511844</v>
      </c>
      <c r="M66" s="1">
        <f t="shared" si="1"/>
        <v>0.93614934455102861</v>
      </c>
      <c r="N66" s="1">
        <f t="shared" si="2"/>
        <v>3.2484414786693114E-8</v>
      </c>
    </row>
    <row r="67" spans="1:14">
      <c r="A67" s="1">
        <v>79</v>
      </c>
      <c r="B67" s="1" t="s">
        <v>17</v>
      </c>
      <c r="C67" s="1" t="s">
        <v>850</v>
      </c>
      <c r="D67" s="1" t="s">
        <v>13</v>
      </c>
      <c r="E67" s="1" t="s">
        <v>10</v>
      </c>
      <c r="F67" s="1">
        <v>5</v>
      </c>
      <c r="G67" s="81" t="s">
        <v>11</v>
      </c>
      <c r="H67" s="452">
        <v>273.97026701183461</v>
      </c>
      <c r="I67" s="452">
        <v>4053062.9285525596</v>
      </c>
      <c r="J67" s="452">
        <v>14793.805812429568</v>
      </c>
      <c r="L67" s="1">
        <f t="shared" si="0"/>
        <v>0.99941266500302695</v>
      </c>
      <c r="M67" s="1">
        <f t="shared" si="1"/>
        <v>0.93651124282842146</v>
      </c>
      <c r="N67" s="1">
        <f t="shared" si="2"/>
        <v>1.8901469931945533E-6</v>
      </c>
    </row>
    <row r="68" spans="1:14">
      <c r="A68" s="1">
        <v>48</v>
      </c>
      <c r="B68" s="1" t="s">
        <v>818</v>
      </c>
      <c r="C68" s="1" t="s">
        <v>26</v>
      </c>
      <c r="D68" s="1" t="s">
        <v>23</v>
      </c>
      <c r="E68" s="1">
        <v>6</v>
      </c>
      <c r="F68" s="1">
        <v>3</v>
      </c>
      <c r="G68" s="196" t="s">
        <v>88</v>
      </c>
      <c r="H68" s="452">
        <v>563.16684216985993</v>
      </c>
      <c r="I68" s="452">
        <v>9013280.3762425147</v>
      </c>
      <c r="J68" s="452">
        <v>16004.636106619304</v>
      </c>
      <c r="L68" s="1">
        <f t="shared" si="0"/>
        <v>0.99944346444141285</v>
      </c>
      <c r="M68" s="1">
        <f t="shared" si="1"/>
        <v>0.93731603927479357</v>
      </c>
      <c r="N68" s="1">
        <f t="shared" si="2"/>
        <v>3.8508182801472692E-6</v>
      </c>
    </row>
    <row r="69" spans="1:14">
      <c r="A69" s="1">
        <v>41</v>
      </c>
      <c r="B69" s="1" t="s">
        <v>818</v>
      </c>
      <c r="C69" s="1" t="s">
        <v>851</v>
      </c>
      <c r="D69" s="1" t="s">
        <v>858</v>
      </c>
      <c r="E69" s="1">
        <v>5</v>
      </c>
      <c r="F69" s="1">
        <v>3</v>
      </c>
      <c r="G69" s="196" t="s">
        <v>88</v>
      </c>
      <c r="H69" s="452">
        <v>282.01485846948134</v>
      </c>
      <c r="I69" s="452">
        <v>4828955.7053993689</v>
      </c>
      <c r="J69" s="452">
        <v>17123.054195110581</v>
      </c>
      <c r="L69" s="1">
        <f t="shared" si="0"/>
        <v>0.99945888775579672</v>
      </c>
      <c r="M69" s="1">
        <f t="shared" si="1"/>
        <v>0.9377472170734602</v>
      </c>
      <c r="N69" s="1">
        <f t="shared" si="2"/>
        <v>1.9100093082922448E-6</v>
      </c>
    </row>
    <row r="70" spans="1:14">
      <c r="A70" s="1">
        <v>35</v>
      </c>
      <c r="B70" s="1" t="s">
        <v>818</v>
      </c>
      <c r="C70" s="1" t="s">
        <v>851</v>
      </c>
      <c r="D70" s="1" t="s">
        <v>310</v>
      </c>
      <c r="E70" s="1">
        <v>4</v>
      </c>
      <c r="F70" s="1">
        <v>3</v>
      </c>
      <c r="G70" s="196" t="s">
        <v>88</v>
      </c>
      <c r="H70" s="452">
        <v>250.29958150281897</v>
      </c>
      <c r="I70" s="452">
        <v>4490686.6724684965</v>
      </c>
      <c r="J70" s="452">
        <v>17941.247226647563</v>
      </c>
      <c r="L70" s="1">
        <f t="shared" si="0"/>
        <v>0.9994725765704805</v>
      </c>
      <c r="M70" s="1">
        <f t="shared" si="1"/>
        <v>0.93814819080609801</v>
      </c>
      <c r="N70" s="1">
        <f t="shared" si="2"/>
        <v>1.6842177761218118E-6</v>
      </c>
    </row>
    <row r="71" spans="1:14">
      <c r="A71" s="1">
        <v>20</v>
      </c>
      <c r="B71" s="1" t="s">
        <v>818</v>
      </c>
      <c r="C71" s="1" t="s">
        <v>850</v>
      </c>
      <c r="D71" s="1" t="s">
        <v>858</v>
      </c>
      <c r="E71" s="1">
        <v>5</v>
      </c>
      <c r="F71" s="1">
        <v>1</v>
      </c>
      <c r="G71" s="69" t="s">
        <v>566</v>
      </c>
      <c r="H71" s="452">
        <v>76.189028472153339</v>
      </c>
      <c r="I71" s="452">
        <v>1552479.4092993701</v>
      </c>
      <c r="J71" s="452">
        <v>20290.661989242657</v>
      </c>
      <c r="L71" s="1">
        <f t="shared" si="0"/>
        <v>0.99947674332731418</v>
      </c>
      <c r="M71" s="1">
        <f t="shared" si="1"/>
        <v>0.93828681180306195</v>
      </c>
      <c r="N71" s="1">
        <f t="shared" si="2"/>
        <v>5.1048736878593016E-7</v>
      </c>
    </row>
    <row r="72" spans="1:14">
      <c r="A72" s="1">
        <v>15</v>
      </c>
      <c r="B72" s="1" t="s">
        <v>818</v>
      </c>
      <c r="C72" s="1" t="s">
        <v>850</v>
      </c>
      <c r="D72" s="1" t="s">
        <v>856</v>
      </c>
      <c r="E72" s="1">
        <v>5</v>
      </c>
      <c r="F72" s="1">
        <v>1</v>
      </c>
      <c r="G72" s="69" t="s">
        <v>566</v>
      </c>
      <c r="H72" s="452">
        <v>96</v>
      </c>
      <c r="I72" s="452">
        <v>2081695.7280000004</v>
      </c>
      <c r="J72" s="452">
        <v>21146.166424726529</v>
      </c>
      <c r="L72" s="1">
        <f t="shared" si="0"/>
        <v>0.99948199354068545</v>
      </c>
      <c r="M72" s="1">
        <f t="shared" si="1"/>
        <v>0.93847268656279292</v>
      </c>
      <c r="N72" s="1">
        <f t="shared" si="2"/>
        <v>6.4157207594386306E-7</v>
      </c>
    </row>
    <row r="73" spans="1:14">
      <c r="A73" s="1">
        <v>8</v>
      </c>
      <c r="B73" s="1" t="s">
        <v>818</v>
      </c>
      <c r="C73" s="1" t="s">
        <v>850</v>
      </c>
      <c r="D73" s="1" t="s">
        <v>310</v>
      </c>
      <c r="E73" s="1">
        <v>4</v>
      </c>
      <c r="F73" s="1">
        <v>1</v>
      </c>
      <c r="G73" s="69" t="s">
        <v>566</v>
      </c>
      <c r="H73" s="452">
        <v>113.13135092576749</v>
      </c>
      <c r="I73" s="452">
        <v>2428341.5488727977</v>
      </c>
      <c r="J73" s="452">
        <v>21401.485878798132</v>
      </c>
      <c r="L73" s="1">
        <f t="shared" si="0"/>
        <v>0.99948818066288703</v>
      </c>
      <c r="M73" s="1">
        <f t="shared" si="1"/>
        <v>0.93868951335254436</v>
      </c>
      <c r="N73" s="1">
        <f t="shared" si="2"/>
        <v>7.5364082204737692E-7</v>
      </c>
    </row>
    <row r="74" spans="1:14">
      <c r="A74" s="1">
        <v>65</v>
      </c>
      <c r="B74" s="1" t="s">
        <v>818</v>
      </c>
      <c r="C74" s="1" t="s">
        <v>850</v>
      </c>
      <c r="D74" s="1" t="s">
        <v>23</v>
      </c>
      <c r="E74" s="1">
        <v>6</v>
      </c>
      <c r="F74" s="1">
        <v>4</v>
      </c>
      <c r="G74" s="257" t="s">
        <v>306</v>
      </c>
      <c r="H74" s="452">
        <v>3616.6513539092748</v>
      </c>
      <c r="I74" s="452">
        <v>80495643.980472848</v>
      </c>
      <c r="J74" s="452">
        <v>22256.954321423407</v>
      </c>
      <c r="L74" s="1">
        <f t="shared" ref="L74:L92" si="3">L73+(H74/H$94)</f>
        <v>0.99968597432223827</v>
      </c>
      <c r="M74" s="1">
        <f t="shared" ref="M74:M92" si="4">M73+(I74/I$94)</f>
        <v>0.94587697513334867</v>
      </c>
      <c r="N74" s="1">
        <f t="shared" ref="N74:N92" si="5">(L74-L73)*(L74-M74+L73-M73)</f>
        <v>2.2668669746589911E-5</v>
      </c>
    </row>
    <row r="75" spans="1:14">
      <c r="A75" s="1">
        <v>55</v>
      </c>
      <c r="B75" s="1" t="s">
        <v>818</v>
      </c>
      <c r="C75" s="1" t="s">
        <v>87</v>
      </c>
      <c r="D75" s="1" t="s">
        <v>310</v>
      </c>
      <c r="E75" s="1">
        <v>4</v>
      </c>
      <c r="F75" s="1">
        <v>4</v>
      </c>
      <c r="G75" s="257" t="s">
        <v>306</v>
      </c>
      <c r="H75" s="452">
        <v>115.15381652028721</v>
      </c>
      <c r="I75" s="452">
        <v>2598150.3904948393</v>
      </c>
      <c r="J75" s="452">
        <v>22562.434046961098</v>
      </c>
      <c r="L75" s="1">
        <f t="shared" si="3"/>
        <v>0.9996922720525222</v>
      </c>
      <c r="M75" s="1">
        <f t="shared" si="4"/>
        <v>0.9461089641666558</v>
      </c>
      <c r="N75" s="1">
        <f t="shared" si="5"/>
        <v>6.7632778452611003E-7</v>
      </c>
    </row>
    <row r="76" spans="1:14">
      <c r="A76" s="1">
        <v>27</v>
      </c>
      <c r="B76" s="1" t="s">
        <v>818</v>
      </c>
      <c r="C76" s="1" t="s">
        <v>844</v>
      </c>
      <c r="E76" s="1">
        <v>3</v>
      </c>
      <c r="F76" s="1">
        <v>2</v>
      </c>
      <c r="G76" s="261" t="s">
        <v>109</v>
      </c>
      <c r="H76" s="452">
        <v>5</v>
      </c>
      <c r="I76" s="452">
        <v>133690.40089925486</v>
      </c>
      <c r="J76" s="452">
        <v>26738.080179850971</v>
      </c>
      <c r="L76" s="1">
        <f t="shared" si="3"/>
        <v>0.99969254550113529</v>
      </c>
      <c r="M76" s="1">
        <f t="shared" si="4"/>
        <v>0.94612090139206839</v>
      </c>
      <c r="N76" s="1">
        <f t="shared" si="5"/>
        <v>2.9301373008333105E-8</v>
      </c>
    </row>
    <row r="77" spans="1:14">
      <c r="A77" s="1">
        <v>80</v>
      </c>
      <c r="B77" s="1" t="s">
        <v>17</v>
      </c>
      <c r="C77" s="1" t="s">
        <v>857</v>
      </c>
      <c r="D77" s="1" t="s">
        <v>13</v>
      </c>
      <c r="E77" s="1" t="s">
        <v>10</v>
      </c>
      <c r="F77" s="1">
        <v>5</v>
      </c>
      <c r="G77" s="81" t="s">
        <v>11</v>
      </c>
      <c r="H77" s="452">
        <v>81.655493401460461</v>
      </c>
      <c r="I77" s="452">
        <v>2444682.2332126289</v>
      </c>
      <c r="J77" s="452">
        <v>29938.980604688921</v>
      </c>
      <c r="L77" s="1">
        <f t="shared" si="3"/>
        <v>0.99969701121741961</v>
      </c>
      <c r="M77" s="1">
        <f t="shared" si="4"/>
        <v>0.94633918724268773</v>
      </c>
      <c r="N77" s="1">
        <f t="shared" si="5"/>
        <v>4.775166668953551E-7</v>
      </c>
    </row>
    <row r="78" spans="1:14">
      <c r="A78" s="1">
        <v>47</v>
      </c>
      <c r="B78" s="1" t="s">
        <v>818</v>
      </c>
      <c r="C78" s="1" t="s">
        <v>25</v>
      </c>
      <c r="D78" s="1" t="s">
        <v>23</v>
      </c>
      <c r="E78" s="1">
        <v>6</v>
      </c>
      <c r="F78" s="1">
        <v>3</v>
      </c>
      <c r="G78" s="196" t="s">
        <v>88</v>
      </c>
      <c r="H78" s="452">
        <v>278.19749028825868</v>
      </c>
      <c r="I78" s="452">
        <v>8487875.0196307302</v>
      </c>
      <c r="J78" s="452">
        <v>30510.250149402447</v>
      </c>
      <c r="L78" s="1">
        <f t="shared" si="3"/>
        <v>0.9997122257609965</v>
      </c>
      <c r="M78" s="1">
        <f t="shared" si="4"/>
        <v>0.94709707020736889</v>
      </c>
      <c r="N78" s="1">
        <f t="shared" si="5"/>
        <v>1.6123305150072407E-6</v>
      </c>
    </row>
    <row r="79" spans="1:14">
      <c r="A79" s="1">
        <v>2</v>
      </c>
      <c r="B79" s="1" t="s">
        <v>818</v>
      </c>
      <c r="C79" s="1" t="s">
        <v>844</v>
      </c>
      <c r="D79" s="1" t="s">
        <v>565</v>
      </c>
      <c r="E79" s="1">
        <v>1</v>
      </c>
      <c r="F79" s="1">
        <v>1</v>
      </c>
      <c r="G79" s="69" t="s">
        <v>566</v>
      </c>
      <c r="H79" s="452">
        <v>1410.8148044219183</v>
      </c>
      <c r="I79" s="452">
        <v>43178907.757082246</v>
      </c>
      <c r="J79" s="452">
        <v>30605.652578741414</v>
      </c>
      <c r="L79" s="1">
        <f t="shared" si="3"/>
        <v>0.99978938283131569</v>
      </c>
      <c r="M79" s="1">
        <f t="shared" si="4"/>
        <v>0.95095251795453128</v>
      </c>
      <c r="N79" s="1">
        <f t="shared" si="5"/>
        <v>7.8277406743731184E-6</v>
      </c>
    </row>
    <row r="80" spans="1:14">
      <c r="A80" s="1">
        <v>40</v>
      </c>
      <c r="B80" s="1" t="s">
        <v>818</v>
      </c>
      <c r="C80" s="1" t="s">
        <v>850</v>
      </c>
      <c r="D80" s="1" t="s">
        <v>858</v>
      </c>
      <c r="E80" s="1">
        <v>5</v>
      </c>
      <c r="F80" s="1">
        <v>3</v>
      </c>
      <c r="G80" s="196" t="s">
        <v>90</v>
      </c>
      <c r="H80" s="452">
        <v>109.8109715278466</v>
      </c>
      <c r="I80" s="452">
        <v>3892446.6655257791</v>
      </c>
      <c r="J80" s="452">
        <v>35446.791985978438</v>
      </c>
      <c r="L80" s="1">
        <f t="shared" si="3"/>
        <v>0.99979538836288895</v>
      </c>
      <c r="M80" s="1">
        <f t="shared" si="4"/>
        <v>0.95130007479436562</v>
      </c>
      <c r="N80" s="1">
        <f t="shared" si="5"/>
        <v>5.8453147074756893E-7</v>
      </c>
    </row>
    <row r="81" spans="1:16">
      <c r="A81" s="1">
        <v>34</v>
      </c>
      <c r="B81" s="1" t="s">
        <v>818</v>
      </c>
      <c r="C81" s="1" t="s">
        <v>87</v>
      </c>
      <c r="D81" s="1" t="s">
        <v>310</v>
      </c>
      <c r="E81" s="1">
        <v>4</v>
      </c>
      <c r="F81" s="1">
        <v>3</v>
      </c>
      <c r="G81" s="196" t="s">
        <v>88</v>
      </c>
      <c r="H81" s="452">
        <v>27.714832553945353</v>
      </c>
      <c r="I81" s="452">
        <v>1000767.6023693769</v>
      </c>
      <c r="J81" s="452">
        <v>36109.458731942163</v>
      </c>
      <c r="L81" s="1">
        <f t="shared" si="3"/>
        <v>0.9997969040793937</v>
      </c>
      <c r="M81" s="1">
        <f t="shared" si="4"/>
        <v>0.95138943340481719</v>
      </c>
      <c r="N81" s="1">
        <f t="shared" si="5"/>
        <v>1.4687714943367948E-7</v>
      </c>
    </row>
    <row r="82" spans="1:16">
      <c r="A82" s="1">
        <v>19</v>
      </c>
      <c r="B82" s="1" t="s">
        <v>818</v>
      </c>
      <c r="C82" s="1" t="s">
        <v>857</v>
      </c>
      <c r="D82" s="1" t="s">
        <v>858</v>
      </c>
      <c r="E82" s="1">
        <v>5</v>
      </c>
      <c r="F82" s="1">
        <v>1</v>
      </c>
      <c r="G82" s="69" t="s">
        <v>566</v>
      </c>
      <c r="H82" s="452">
        <v>8.830411658168055</v>
      </c>
      <c r="I82" s="452">
        <v>367373.30772739841</v>
      </c>
      <c r="J82" s="452">
        <v>42935.088865903002</v>
      </c>
      <c r="L82" s="1">
        <f t="shared" si="3"/>
        <v>0.99979738701215792</v>
      </c>
      <c r="M82" s="1">
        <f t="shared" si="4"/>
        <v>0.95142223619361432</v>
      </c>
      <c r="N82" s="1">
        <f t="shared" si="5"/>
        <v>4.6739498926427191E-8</v>
      </c>
    </row>
    <row r="83" spans="1:16">
      <c r="A83" s="1">
        <v>14</v>
      </c>
      <c r="B83" s="1" t="s">
        <v>818</v>
      </c>
      <c r="C83" s="1" t="s">
        <v>857</v>
      </c>
      <c r="D83" s="1" t="s">
        <v>856</v>
      </c>
      <c r="E83" s="1">
        <v>5</v>
      </c>
      <c r="F83" s="1">
        <v>1</v>
      </c>
      <c r="G83" s="69" t="s">
        <v>566</v>
      </c>
      <c r="H83" s="452">
        <v>23</v>
      </c>
      <c r="I83" s="452">
        <v>1019197.06</v>
      </c>
      <c r="J83" s="452">
        <v>43774.751576900446</v>
      </c>
      <c r="L83" s="1">
        <f t="shared" si="3"/>
        <v>0.99979864487577819</v>
      </c>
      <c r="M83" s="1">
        <f t="shared" si="4"/>
        <v>0.95151324037164953</v>
      </c>
      <c r="N83" s="1">
        <f t="shared" si="5"/>
        <v>1.2158579605482261E-7</v>
      </c>
    </row>
    <row r="84" spans="1:16">
      <c r="A84" s="1">
        <v>64</v>
      </c>
      <c r="B84" s="1" t="s">
        <v>818</v>
      </c>
      <c r="C84" s="1" t="s">
        <v>857</v>
      </c>
      <c r="D84" s="1" t="s">
        <v>23</v>
      </c>
      <c r="E84" s="1">
        <v>6</v>
      </c>
      <c r="F84" s="1">
        <v>4</v>
      </c>
      <c r="G84" s="257" t="s">
        <v>306</v>
      </c>
      <c r="H84" s="452">
        <v>1799.2837330817124</v>
      </c>
      <c r="I84" s="452">
        <v>85951091.261116832</v>
      </c>
      <c r="J84" s="452">
        <v>47769.615031146095</v>
      </c>
      <c r="L84" s="1">
        <f t="shared" si="3"/>
        <v>0.99989704720405148</v>
      </c>
      <c r="M84" s="1">
        <f t="shared" si="4"/>
        <v>0.95918781942846854</v>
      </c>
      <c r="N84" s="1">
        <f t="shared" si="5"/>
        <v>8.7572790201493562E-6</v>
      </c>
    </row>
    <row r="85" spans="1:16">
      <c r="A85" s="1">
        <v>46</v>
      </c>
      <c r="B85" s="1" t="s">
        <v>818</v>
      </c>
      <c r="C85" s="1" t="s">
        <v>24</v>
      </c>
      <c r="D85" s="1" t="s">
        <v>23</v>
      </c>
      <c r="E85" s="1">
        <v>6</v>
      </c>
      <c r="F85" s="1">
        <v>3</v>
      </c>
      <c r="G85" s="196" t="s">
        <v>88</v>
      </c>
      <c r="H85" s="452">
        <v>144.65214021421085</v>
      </c>
      <c r="I85" s="452">
        <v>9030296.6842785757</v>
      </c>
      <c r="J85" s="452">
        <v>62427.674218341264</v>
      </c>
      <c r="L85" s="1">
        <f t="shared" si="3"/>
        <v>0.99990495818947589</v>
      </c>
      <c r="M85" s="1">
        <f t="shared" si="4"/>
        <v>0.95999413526219635</v>
      </c>
      <c r="N85" s="1">
        <f t="shared" si="5"/>
        <v>6.3778404602542846E-7</v>
      </c>
    </row>
    <row r="86" spans="1:16">
      <c r="A86" s="1">
        <v>13</v>
      </c>
      <c r="B86" s="1" t="s">
        <v>818</v>
      </c>
      <c r="C86" s="1" t="s">
        <v>855</v>
      </c>
      <c r="D86" s="1" t="s">
        <v>856</v>
      </c>
      <c r="E86" s="1">
        <v>5</v>
      </c>
      <c r="F86" s="1">
        <v>1</v>
      </c>
      <c r="G86" s="69" t="s">
        <v>566</v>
      </c>
      <c r="H86" s="452">
        <v>8</v>
      </c>
      <c r="I86" s="452">
        <v>845280.18400000001</v>
      </c>
      <c r="J86" s="452">
        <v>105121.85892472653</v>
      </c>
      <c r="L86" s="1">
        <f t="shared" si="3"/>
        <v>0.99990539570725678</v>
      </c>
      <c r="M86" s="1">
        <f t="shared" si="4"/>
        <v>0.96006961038999383</v>
      </c>
      <c r="N86" s="1">
        <f t="shared" si="5"/>
        <v>3.4890559072936763E-8</v>
      </c>
    </row>
    <row r="87" spans="1:16">
      <c r="A87" s="1">
        <v>1</v>
      </c>
      <c r="B87" s="1" t="s">
        <v>818</v>
      </c>
      <c r="C87" s="1" t="s">
        <v>843</v>
      </c>
      <c r="D87" s="1" t="s">
        <v>565</v>
      </c>
      <c r="E87" s="1">
        <v>1</v>
      </c>
      <c r="F87" s="1">
        <v>1</v>
      </c>
      <c r="G87" s="69" t="s">
        <v>566</v>
      </c>
      <c r="H87" s="452">
        <v>544.97433154874363</v>
      </c>
      <c r="I87" s="452">
        <v>63124809.896728247</v>
      </c>
      <c r="J87" s="452">
        <v>115830.79466758744</v>
      </c>
      <c r="L87" s="1">
        <f t="shared" si="3"/>
        <v>0.9999352002022831</v>
      </c>
      <c r="M87" s="1">
        <f t="shared" si="4"/>
        <v>0.96570602915898129</v>
      </c>
      <c r="N87" s="1">
        <f t="shared" si="5"/>
        <v>2.2074686234730512E-6</v>
      </c>
    </row>
    <row r="88" spans="1:16">
      <c r="A88" s="1">
        <v>81</v>
      </c>
      <c r="B88" s="1" t="s">
        <v>17</v>
      </c>
      <c r="C88" s="1" t="s">
        <v>855</v>
      </c>
      <c r="D88" s="1" t="s">
        <v>13</v>
      </c>
      <c r="E88" s="1" t="s">
        <v>10</v>
      </c>
      <c r="F88" s="1">
        <v>5</v>
      </c>
      <c r="G88" s="81" t="s">
        <v>11</v>
      </c>
      <c r="H88" s="452">
        <v>7.7020040713017828</v>
      </c>
      <c r="I88" s="452">
        <v>896940.8037824895</v>
      </c>
      <c r="J88" s="452">
        <v>116455.50891417403</v>
      </c>
      <c r="L88" s="1">
        <f t="shared" si="3"/>
        <v>0.99993562142274939</v>
      </c>
      <c r="M88" s="1">
        <f t="shared" si="4"/>
        <v>0.96578611706719653</v>
      </c>
      <c r="N88" s="1">
        <f t="shared" si="5"/>
        <v>2.8802497535426624E-8</v>
      </c>
    </row>
    <row r="89" spans="1:16">
      <c r="A89" s="1">
        <v>39</v>
      </c>
      <c r="B89" s="1" t="s">
        <v>818</v>
      </c>
      <c r="C89" s="1" t="s">
        <v>857</v>
      </c>
      <c r="D89" s="1" t="s">
        <v>858</v>
      </c>
      <c r="E89" s="1">
        <v>5</v>
      </c>
      <c r="F89" s="1">
        <v>3</v>
      </c>
      <c r="G89" s="196" t="s">
        <v>90</v>
      </c>
      <c r="H89" s="452">
        <v>8.169588341831945</v>
      </c>
      <c r="I89" s="452">
        <v>983696.69178030058</v>
      </c>
      <c r="J89" s="452">
        <v>120409.57886988427</v>
      </c>
      <c r="L89" s="1">
        <f t="shared" si="3"/>
        <v>0.9999360682152697</v>
      </c>
      <c r="M89" s="1">
        <f t="shared" si="4"/>
        <v>0.96587395141482646</v>
      </c>
      <c r="N89" s="1">
        <f t="shared" si="5"/>
        <v>3.047644213102072E-8</v>
      </c>
    </row>
    <row r="90" spans="1:16">
      <c r="A90" s="1">
        <v>38</v>
      </c>
      <c r="B90" s="1" t="s">
        <v>818</v>
      </c>
      <c r="C90" s="1" t="s">
        <v>855</v>
      </c>
      <c r="D90" s="1" t="s">
        <v>89</v>
      </c>
      <c r="E90" s="1">
        <v>5</v>
      </c>
      <c r="F90" s="1">
        <v>3</v>
      </c>
      <c r="G90" s="196" t="s">
        <v>90</v>
      </c>
      <c r="H90" s="452">
        <v>2</v>
      </c>
      <c r="I90" s="452">
        <v>341735.26872289501</v>
      </c>
      <c r="J90" s="452">
        <v>170867.6343614475</v>
      </c>
      <c r="L90" s="1">
        <f t="shared" si="3"/>
        <v>0.99993617759471498</v>
      </c>
      <c r="M90" s="1">
        <f t="shared" si="4"/>
        <v>0.9659044649812959</v>
      </c>
      <c r="N90" s="1">
        <f t="shared" si="5"/>
        <v>7.4480652882036286E-9</v>
      </c>
    </row>
    <row r="91" spans="1:16">
      <c r="A91" s="1">
        <v>63</v>
      </c>
      <c r="B91" s="1" t="s">
        <v>818</v>
      </c>
      <c r="C91" s="1" t="s">
        <v>855</v>
      </c>
      <c r="D91" s="1" t="s">
        <v>23</v>
      </c>
      <c r="E91" s="1">
        <v>6</v>
      </c>
      <c r="F91" s="1">
        <v>4</v>
      </c>
      <c r="G91" s="257" t="s">
        <v>306</v>
      </c>
      <c r="H91" s="452">
        <v>1075.1439488144188</v>
      </c>
      <c r="I91" s="452">
        <v>344366170.37474304</v>
      </c>
      <c r="J91" s="452">
        <v>320297.73385645897</v>
      </c>
      <c r="L91" s="1">
        <f t="shared" si="3"/>
        <v>0.99999497691905004</v>
      </c>
      <c r="M91" s="1">
        <f t="shared" si="4"/>
        <v>0.99665294484650246</v>
      </c>
      <c r="N91" s="1">
        <f t="shared" si="5"/>
        <v>2.1975509354057694E-6</v>
      </c>
    </row>
    <row r="92" spans="1:16" ht="16" thickBot="1">
      <c r="A92" s="1">
        <v>45</v>
      </c>
      <c r="B92" s="1" t="s">
        <v>818</v>
      </c>
      <c r="C92" s="1" t="s">
        <v>22</v>
      </c>
      <c r="D92" s="1" t="s">
        <v>23</v>
      </c>
      <c r="E92" s="1">
        <v>6</v>
      </c>
      <c r="F92" s="1">
        <v>3</v>
      </c>
      <c r="G92" s="196" t="s">
        <v>88</v>
      </c>
      <c r="H92" s="452">
        <v>91.846890227856179</v>
      </c>
      <c r="I92" s="452">
        <v>37485188.545767412</v>
      </c>
      <c r="J92" s="452">
        <v>408126.92136634316</v>
      </c>
      <c r="L92" s="1">
        <f t="shared" si="3"/>
        <v>0.99999999999999989</v>
      </c>
      <c r="M92" s="1">
        <f t="shared" si="4"/>
        <v>1</v>
      </c>
      <c r="N92" s="1">
        <f t="shared" si="5"/>
        <v>1.6787297637403621E-8</v>
      </c>
    </row>
    <row r="93" spans="1:16" ht="16" thickBot="1">
      <c r="A93" s="1">
        <v>86</v>
      </c>
      <c r="M93" s="1" t="s">
        <v>653</v>
      </c>
      <c r="N93" s="366">
        <f>SUM(N9:N92)</f>
        <v>0.3512303775976463</v>
      </c>
    </row>
    <row r="94" spans="1:16" ht="16" thickBot="1">
      <c r="A94" s="1">
        <v>87</v>
      </c>
      <c r="B94" s="131" t="s">
        <v>20</v>
      </c>
      <c r="G94" s="131" t="s">
        <v>19</v>
      </c>
      <c r="H94" s="455">
        <v>18284971.145039532</v>
      </c>
      <c r="I94" s="455">
        <v>11199453497.680386</v>
      </c>
      <c r="J94" s="456">
        <v>612.49500526111831</v>
      </c>
      <c r="L94" s="362"/>
      <c r="M94" s="257"/>
      <c r="N94" s="257"/>
      <c r="O94" s="257"/>
      <c r="P94" s="257"/>
    </row>
    <row r="95" spans="1:16" ht="16" thickBot="1">
      <c r="L95" s="362"/>
      <c r="M95" s="70" t="s">
        <v>653</v>
      </c>
      <c r="N95" s="363">
        <f>N93</f>
        <v>0.3512303775976463</v>
      </c>
      <c r="O95" s="73" t="s">
        <v>741</v>
      </c>
      <c r="P95" s="99"/>
    </row>
    <row r="96" spans="1:16">
      <c r="I96" s="452" t="s">
        <v>899</v>
      </c>
      <c r="L96" s="257"/>
      <c r="M96" s="70"/>
      <c r="N96" s="73" t="s">
        <v>654</v>
      </c>
      <c r="O96" s="73" t="s">
        <v>742</v>
      </c>
      <c r="P96" s="99"/>
    </row>
    <row r="97" spans="9:17">
      <c r="I97" s="452" t="s">
        <v>900</v>
      </c>
      <c r="L97" s="257"/>
      <c r="M97" s="70" t="s">
        <v>655</v>
      </c>
      <c r="N97" s="450">
        <v>13.429239278269691</v>
      </c>
      <c r="O97" s="450">
        <v>8225.3419823967688</v>
      </c>
      <c r="P97" s="364"/>
    </row>
    <row r="98" spans="9:17">
      <c r="I98" s="452" t="s">
        <v>816</v>
      </c>
      <c r="L98" s="257"/>
      <c r="M98" s="70" t="s">
        <v>656</v>
      </c>
      <c r="N98" s="450">
        <v>21.362511509176443</v>
      </c>
      <c r="O98" s="450">
        <v>2616.886319840748</v>
      </c>
      <c r="P98" s="364"/>
    </row>
    <row r="99" spans="9:17">
      <c r="I99" s="452" t="s">
        <v>817</v>
      </c>
      <c r="L99" s="257"/>
      <c r="M99" s="70" t="s">
        <v>657</v>
      </c>
      <c r="N99" s="450">
        <v>30.86635742490688</v>
      </c>
      <c r="O99" s="450">
        <v>1890.5489753359916</v>
      </c>
      <c r="P99" s="364"/>
    </row>
    <row r="100" spans="9:17">
      <c r="L100" s="257"/>
      <c r="M100" s="70" t="s">
        <v>658</v>
      </c>
      <c r="N100" s="450">
        <v>47.535461843733017</v>
      </c>
      <c r="O100" s="450">
        <v>1455.7616476033465</v>
      </c>
      <c r="P100" s="364"/>
    </row>
    <row r="101" spans="9:17">
      <c r="L101" s="257"/>
      <c r="M101" s="70" t="s">
        <v>776</v>
      </c>
      <c r="N101" s="450">
        <f>100-N100-N102</f>
        <v>30.369746934496188</v>
      </c>
      <c r="O101" s="457">
        <f>(N104-(0.2*O100)-(0.4*O102))/0.4</f>
        <v>465.03295771057714</v>
      </c>
      <c r="P101" s="365"/>
      <c r="Q101" s="51" t="s">
        <v>65</v>
      </c>
    </row>
    <row r="102" spans="9:17">
      <c r="L102" s="257"/>
      <c r="M102" s="70" t="s">
        <v>777</v>
      </c>
      <c r="N102" s="450">
        <v>22.094791221770794</v>
      </c>
      <c r="O102" s="450">
        <v>338.32373164054536</v>
      </c>
      <c r="P102" s="365"/>
    </row>
    <row r="103" spans="9:17">
      <c r="L103" s="257"/>
      <c r="M103" s="70"/>
      <c r="N103" s="450"/>
      <c r="O103" s="450"/>
      <c r="P103" s="365"/>
    </row>
    <row r="104" spans="9:17">
      <c r="L104" s="257"/>
      <c r="M104" s="70" t="s">
        <v>778</v>
      </c>
      <c r="N104" s="450">
        <f>J94</f>
        <v>612.49500526111831</v>
      </c>
      <c r="O104" s="450"/>
      <c r="P104" s="365"/>
    </row>
    <row r="105" spans="9:17">
      <c r="L105" s="257"/>
      <c r="M105" s="70" t="s">
        <v>779</v>
      </c>
      <c r="N105" s="450">
        <v>406.33597427227477</v>
      </c>
      <c r="O105" s="450"/>
      <c r="P105" s="365"/>
    </row>
    <row r="106" spans="9:17">
      <c r="L106" s="257"/>
      <c r="M106" s="257"/>
      <c r="N106" s="257"/>
      <c r="O106" s="257"/>
      <c r="P106" s="257"/>
    </row>
    <row r="110" spans="9:17">
      <c r="M110" s="51" t="s">
        <v>782</v>
      </c>
      <c r="N110" s="371">
        <f>(N101/N102)-(O101/O102)</f>
        <v>0</v>
      </c>
    </row>
    <row r="111" spans="9:17">
      <c r="M111" s="51" t="s">
        <v>652</v>
      </c>
    </row>
  </sheetData>
  <sheetCalcPr fullCalcOnLoad="1"/>
  <sortState ref="A8:N92">
    <sortCondition ref="J8:J92"/>
  </sortState>
  <phoneticPr fontId="4" type="noConversion"/>
  <pageMargins left="0.75" right="0.75" top="1" bottom="1" header="0.5" footer="0.5"/>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P68"/>
  <sheetViews>
    <sheetView workbookViewId="0">
      <pane ySplit="4160" topLeftCell="A50" activePane="bottomLeft"/>
      <selection activeCell="A8" sqref="A8"/>
      <selection pane="bottomLeft" activeCell="O58" sqref="O58:P58"/>
    </sheetView>
  </sheetViews>
  <sheetFormatPr baseColWidth="10" defaultRowHeight="12"/>
  <cols>
    <col min="1" max="1" width="25.5703125" style="465" customWidth="1"/>
    <col min="2" max="2" width="9.28515625" style="475" customWidth="1"/>
    <col min="3" max="3" width="7.85546875" style="482" customWidth="1"/>
    <col min="4" max="4" width="8.7109375" style="482" customWidth="1"/>
    <col min="5" max="6" width="10.7109375" style="482"/>
    <col min="7" max="7" width="9" style="482" customWidth="1"/>
    <col min="8" max="8" width="10.7109375" style="482"/>
    <col min="9" max="9" width="8.85546875" style="482" customWidth="1"/>
    <col min="10" max="10" width="10.7109375" style="482"/>
    <col min="11" max="11" width="8.5703125" style="482" customWidth="1"/>
    <col min="12" max="12" width="10.7109375" style="482" customWidth="1"/>
    <col min="13" max="13" width="8.5703125" style="482" customWidth="1"/>
    <col min="14" max="14" width="10.7109375" style="482"/>
    <col min="15" max="15" width="8.42578125" style="482" customWidth="1"/>
    <col min="16" max="16" width="10.7109375" style="482"/>
    <col min="17" max="16384" width="10.7109375" style="465"/>
  </cols>
  <sheetData>
    <row r="1" spans="1:16" ht="18">
      <c r="A1" s="462" t="s">
        <v>931</v>
      </c>
      <c r="B1" s="472"/>
      <c r="C1" s="476"/>
      <c r="D1" s="476"/>
      <c r="E1" s="476"/>
      <c r="F1" s="476"/>
      <c r="G1" s="476"/>
      <c r="H1" s="476"/>
      <c r="I1" s="476"/>
      <c r="J1" s="476"/>
      <c r="K1" s="476"/>
      <c r="L1" s="476"/>
      <c r="M1" s="476"/>
      <c r="N1" s="476"/>
      <c r="O1" s="476"/>
      <c r="P1" s="476"/>
    </row>
    <row r="2" spans="1:16" ht="15">
      <c r="A2" s="463" t="s">
        <v>946</v>
      </c>
      <c r="B2" s="472"/>
      <c r="C2" s="476"/>
      <c r="D2" s="476"/>
      <c r="E2" s="476" t="s">
        <v>988</v>
      </c>
      <c r="F2" s="476"/>
      <c r="G2" s="476"/>
      <c r="H2" s="476"/>
      <c r="I2" s="476"/>
      <c r="J2" s="476"/>
      <c r="K2" s="476"/>
      <c r="L2" s="476"/>
      <c r="M2" s="476"/>
      <c r="N2" s="476"/>
      <c r="O2" s="476"/>
      <c r="P2" s="476"/>
    </row>
    <row r="3" spans="1:16" ht="15">
      <c r="A3" s="463"/>
      <c r="B3" s="472"/>
      <c r="C3" s="476"/>
      <c r="D3" s="476"/>
      <c r="E3" s="476"/>
      <c r="F3" s="476"/>
      <c r="G3" s="476"/>
      <c r="H3" s="476"/>
      <c r="I3" s="476"/>
      <c r="J3" s="476"/>
      <c r="K3" s="476"/>
      <c r="L3" s="476"/>
      <c r="M3" s="476"/>
      <c r="N3" s="476"/>
      <c r="O3" s="476"/>
      <c r="P3" s="476"/>
    </row>
    <row r="4" spans="1:16" ht="15">
      <c r="A4" s="1"/>
      <c r="B4" s="473" t="s">
        <v>947</v>
      </c>
      <c r="C4" s="477" t="s">
        <v>948</v>
      </c>
      <c r="D4" s="477" t="s">
        <v>949</v>
      </c>
      <c r="E4" s="478" t="s">
        <v>932</v>
      </c>
      <c r="F4" s="479"/>
      <c r="G4" s="480" t="s">
        <v>938</v>
      </c>
      <c r="H4" s="480"/>
      <c r="I4" s="478" t="s">
        <v>939</v>
      </c>
      <c r="J4" s="479"/>
      <c r="K4" s="480" t="s">
        <v>940</v>
      </c>
      <c r="L4" s="480"/>
      <c r="M4" s="478" t="s">
        <v>941</v>
      </c>
      <c r="N4" s="479"/>
      <c r="O4" s="480" t="s">
        <v>942</v>
      </c>
      <c r="P4" s="480"/>
    </row>
    <row r="5" spans="1:16" ht="15">
      <c r="A5" s="464" t="s">
        <v>943</v>
      </c>
      <c r="B5" s="474" t="s">
        <v>950</v>
      </c>
      <c r="C5" s="481" t="s">
        <v>951</v>
      </c>
      <c r="D5" s="481" t="s">
        <v>951</v>
      </c>
      <c r="E5" s="481" t="s">
        <v>944</v>
      </c>
      <c r="F5" s="481" t="s">
        <v>945</v>
      </c>
      <c r="G5" s="481" t="s">
        <v>944</v>
      </c>
      <c r="H5" s="481" t="s">
        <v>945</v>
      </c>
      <c r="I5" s="481" t="s">
        <v>944</v>
      </c>
      <c r="J5" s="481" t="s">
        <v>945</v>
      </c>
      <c r="K5" s="481" t="s">
        <v>944</v>
      </c>
      <c r="L5" s="481" t="s">
        <v>945</v>
      </c>
      <c r="M5" s="481" t="s">
        <v>944</v>
      </c>
      <c r="N5" s="481" t="s">
        <v>945</v>
      </c>
      <c r="O5" s="481" t="s">
        <v>944</v>
      </c>
      <c r="P5" s="481" t="s">
        <v>945</v>
      </c>
    </row>
    <row r="6" spans="1:16" ht="15" customHeight="1">
      <c r="A6" s="466" t="s">
        <v>952</v>
      </c>
      <c r="B6" s="472">
        <v>0.33155622829243364</v>
      </c>
      <c r="C6" s="476">
        <v>606.4761777274216</v>
      </c>
      <c r="D6" s="476">
        <v>400.90119535587581</v>
      </c>
      <c r="E6" s="476">
        <v>8.1895579546456361</v>
      </c>
      <c r="F6" s="476">
        <v>4966.7718056107451</v>
      </c>
      <c r="G6" s="476">
        <v>15.713705097735769</v>
      </c>
      <c r="H6" s="476">
        <v>1905.9975611221398</v>
      </c>
      <c r="I6" s="476">
        <v>24.436894049146673</v>
      </c>
      <c r="J6" s="476">
        <v>1482.0394098456452</v>
      </c>
      <c r="K6" s="476">
        <v>41.445581175325607</v>
      </c>
      <c r="L6" s="476">
        <v>1256.7878827451532</v>
      </c>
      <c r="M6" s="476">
        <v>37.128693214943659</v>
      </c>
      <c r="N6" s="476">
        <v>400.90119535587581</v>
      </c>
      <c r="O6" s="476">
        <v>21.425725609730733</v>
      </c>
      <c r="P6" s="476">
        <v>324.85480432065054</v>
      </c>
    </row>
    <row r="7" spans="1:16" ht="15" customHeight="1">
      <c r="A7" s="466" t="s">
        <v>953</v>
      </c>
      <c r="B7" s="472">
        <v>0.27601968230662977</v>
      </c>
      <c r="C7" s="476">
        <v>518.04891085467159</v>
      </c>
      <c r="D7" s="476">
        <v>400.69941565930662</v>
      </c>
      <c r="E7" s="476">
        <v>5.8586229122669806</v>
      </c>
      <c r="F7" s="476">
        <v>3035.0532188081156</v>
      </c>
      <c r="G7" s="476">
        <v>13.900591984553586</v>
      </c>
      <c r="H7" s="476">
        <v>1440.2373075666353</v>
      </c>
      <c r="I7" s="476">
        <v>23.891802927808811</v>
      </c>
      <c r="J7" s="476">
        <v>1237.7122485105822</v>
      </c>
      <c r="K7" s="476">
        <v>41.463780725961307</v>
      </c>
      <c r="L7" s="476">
        <v>1074.0133222500581</v>
      </c>
      <c r="M7" s="476">
        <v>33.307226725726316</v>
      </c>
      <c r="N7" s="476">
        <v>400.85643872618948</v>
      </c>
      <c r="O7" s="476">
        <v>25.228992548312377</v>
      </c>
      <c r="P7" s="476">
        <v>326.74630279034636</v>
      </c>
    </row>
    <row r="8" spans="1:16" ht="15" customHeight="1">
      <c r="A8" s="466" t="s">
        <v>325</v>
      </c>
      <c r="B8" s="472">
        <v>0.31417662082623604</v>
      </c>
      <c r="C8" s="476">
        <v>566.83682155052634</v>
      </c>
      <c r="D8" s="476">
        <v>401.59055283114066</v>
      </c>
      <c r="E8" s="476">
        <v>8.6320380271163799</v>
      </c>
      <c r="F8" s="476">
        <v>4892.9569987938639</v>
      </c>
      <c r="G8" s="476">
        <v>16.674523701233738</v>
      </c>
      <c r="H8" s="476">
        <v>1890.3468031352431</v>
      </c>
      <c r="I8" s="476">
        <v>26.245003504409567</v>
      </c>
      <c r="J8" s="476">
        <v>1487.6634368021957</v>
      </c>
      <c r="K8" s="476">
        <v>45.024072142237529</v>
      </c>
      <c r="L8" s="476">
        <v>1276.0650973183772</v>
      </c>
      <c r="M8" s="476">
        <v>31.482764795935253</v>
      </c>
      <c r="N8" s="476">
        <v>441.63350958519396</v>
      </c>
      <c r="O8" s="476">
        <v>23.493163061827218</v>
      </c>
      <c r="P8" s="476">
        <v>332.91974695335927</v>
      </c>
    </row>
    <row r="9" spans="1:16" ht="15" customHeight="1">
      <c r="A9" s="466" t="s">
        <v>954</v>
      </c>
      <c r="B9" s="472">
        <v>0.16943014116389121</v>
      </c>
      <c r="C9" s="476">
        <v>879.4819927202899</v>
      </c>
      <c r="D9" s="476">
        <v>875.19318647564342</v>
      </c>
      <c r="E9" s="476">
        <v>5.8481764147834951</v>
      </c>
      <c r="F9" s="476">
        <v>5143.3658470535102</v>
      </c>
      <c r="G9" s="476">
        <v>11.611429807742738</v>
      </c>
      <c r="H9" s="476">
        <v>2042.4086851290631</v>
      </c>
      <c r="I9" s="476">
        <v>17.997764166099657</v>
      </c>
      <c r="J9" s="476">
        <v>1582.8709493311146</v>
      </c>
      <c r="K9" s="476">
        <v>29.403819977843852</v>
      </c>
      <c r="L9" s="476">
        <v>1293.006509385139</v>
      </c>
      <c r="M9" s="476">
        <v>40.726540942154699</v>
      </c>
      <c r="N9" s="476">
        <v>876.17233753429662</v>
      </c>
      <c r="O9" s="476">
        <v>29.869639080001448</v>
      </c>
      <c r="P9" s="476">
        <v>656.74524249788806</v>
      </c>
    </row>
    <row r="10" spans="1:16" ht="15" customHeight="1">
      <c r="A10" s="466" t="s">
        <v>153</v>
      </c>
      <c r="B10" s="472">
        <v>0.30515926083312683</v>
      </c>
      <c r="C10" s="476">
        <v>547.45143487069686</v>
      </c>
      <c r="D10" s="476">
        <v>399.99948103259516</v>
      </c>
      <c r="E10" s="476">
        <v>8.748066811124005</v>
      </c>
      <c r="F10" s="476">
        <v>4789.1417280945416</v>
      </c>
      <c r="G10" s="476">
        <v>16.856778250191567</v>
      </c>
      <c r="H10" s="476">
        <v>1845.6534880729025</v>
      </c>
      <c r="I10" s="476">
        <v>26.84677057869213</v>
      </c>
      <c r="J10" s="476">
        <v>1469.7303074949418</v>
      </c>
      <c r="K10" s="476">
        <v>43.607795505377702</v>
      </c>
      <c r="L10" s="476">
        <v>1193.6575110483484</v>
      </c>
      <c r="M10" s="476">
        <v>32.285564684583314</v>
      </c>
      <c r="N10" s="476">
        <v>399.99948103259516</v>
      </c>
      <c r="O10" s="476">
        <v>24.106639810038985</v>
      </c>
      <c r="P10" s="476">
        <v>329.93036384792276</v>
      </c>
    </row>
    <row r="11" spans="1:16" ht="15" customHeight="1">
      <c r="A11" s="467" t="s">
        <v>955</v>
      </c>
      <c r="B11" s="472">
        <v>0.61134380767140062</v>
      </c>
      <c r="C11" s="476">
        <v>1316.6877593406862</v>
      </c>
      <c r="D11" s="476">
        <v>397.27360342057727</v>
      </c>
      <c r="E11" s="476">
        <v>34.502741072009542</v>
      </c>
      <c r="F11" s="476">
        <v>45429.336833215893</v>
      </c>
      <c r="G11" s="476">
        <v>45.363128375559256</v>
      </c>
      <c r="H11" s="476">
        <v>11945.815171499826</v>
      </c>
      <c r="I11" s="476">
        <v>52.157536387962381</v>
      </c>
      <c r="J11" s="476">
        <v>6867.5189719396467</v>
      </c>
      <c r="K11" s="476">
        <v>65.604183440838995</v>
      </c>
      <c r="L11" s="476">
        <v>4319.0112649046778</v>
      </c>
      <c r="M11" s="476">
        <v>23.652561578651529</v>
      </c>
      <c r="N11" s="476">
        <v>709.81862364515996</v>
      </c>
      <c r="O11" s="476">
        <v>10.743254980509477</v>
      </c>
      <c r="P11" s="476">
        <v>353.63780820781727</v>
      </c>
    </row>
    <row r="12" spans="1:16" ht="15" customHeight="1">
      <c r="A12" s="466" t="s">
        <v>956</v>
      </c>
      <c r="B12" s="472">
        <v>0.24433837485422671</v>
      </c>
      <c r="C12" s="476">
        <v>434.88509418209111</v>
      </c>
      <c r="D12" s="476">
        <v>361.17416019713119</v>
      </c>
      <c r="E12" s="476">
        <v>6.958198472002465</v>
      </c>
      <c r="F12" s="476">
        <v>3026.0167978344566</v>
      </c>
      <c r="G12" s="476">
        <v>15.731385516783803</v>
      </c>
      <c r="H12" s="476">
        <v>1368.2690144162532</v>
      </c>
      <c r="I12" s="476">
        <v>25.792739195244479</v>
      </c>
      <c r="J12" s="476">
        <v>1121.6877814137979</v>
      </c>
      <c r="K12" s="476">
        <v>37.398448280580801</v>
      </c>
      <c r="L12" s="476">
        <v>813.20138513822155</v>
      </c>
      <c r="M12" s="476">
        <v>35.511332942471334</v>
      </c>
      <c r="N12" s="476">
        <v>361.28398952664793</v>
      </c>
      <c r="O12" s="476">
        <v>27.090218776947864</v>
      </c>
      <c r="P12" s="476">
        <v>294.52830860566058</v>
      </c>
    </row>
    <row r="13" spans="1:16" ht="15" customHeight="1">
      <c r="A13" s="466" t="s">
        <v>156</v>
      </c>
      <c r="B13" s="472">
        <v>0.27453520492121303</v>
      </c>
      <c r="C13" s="476">
        <v>457.38186236237783</v>
      </c>
      <c r="D13" s="476">
        <v>362.36273441870458</v>
      </c>
      <c r="E13" s="476">
        <v>8.6913107204609332</v>
      </c>
      <c r="F13" s="476">
        <v>3975.2478836945693</v>
      </c>
      <c r="G13" s="476">
        <v>17.617702182959931</v>
      </c>
      <c r="H13" s="476">
        <v>1611.6034869975958</v>
      </c>
      <c r="I13" s="476">
        <v>27.061424058364196</v>
      </c>
      <c r="J13" s="476">
        <v>1237.7404533992717</v>
      </c>
      <c r="K13" s="476">
        <v>39.805339142329778</v>
      </c>
      <c r="L13" s="476">
        <v>910.31200744424336</v>
      </c>
      <c r="M13" s="476">
        <v>34.440511481217435</v>
      </c>
      <c r="N13" s="476">
        <v>362.44411311626374</v>
      </c>
      <c r="O13" s="476">
        <v>25.754149376452787</v>
      </c>
      <c r="P13" s="476">
        <v>294.48702013402112</v>
      </c>
    </row>
    <row r="14" spans="1:16" ht="15" customHeight="1">
      <c r="A14" s="466" t="s">
        <v>230</v>
      </c>
      <c r="B14" s="472">
        <v>0.43477086321996328</v>
      </c>
      <c r="C14" s="476">
        <v>524.14977226476162</v>
      </c>
      <c r="D14" s="476">
        <v>371.96644239068684</v>
      </c>
      <c r="E14" s="476">
        <v>12.3611254260816</v>
      </c>
      <c r="F14" s="476">
        <v>6479.0810770167991</v>
      </c>
      <c r="G14" s="476">
        <v>23.533145349346427</v>
      </c>
      <c r="H14" s="476">
        <v>2466.9785551066911</v>
      </c>
      <c r="I14" s="476">
        <v>37.13116709264267</v>
      </c>
      <c r="J14" s="476">
        <v>1946.2292775533458</v>
      </c>
      <c r="K14" s="476">
        <v>52.99531559404911</v>
      </c>
      <c r="L14" s="476">
        <v>1388.8741299860012</v>
      </c>
      <c r="M14" s="476">
        <v>30.250129197312852</v>
      </c>
      <c r="N14" s="476">
        <v>371.74689421345454</v>
      </c>
      <c r="O14" s="476">
        <v>16.754555208638038</v>
      </c>
      <c r="P14" s="476">
        <v>219.5474074251251</v>
      </c>
    </row>
    <row r="15" spans="1:16" ht="15" customHeight="1">
      <c r="A15" s="466" t="s">
        <v>159</v>
      </c>
      <c r="B15" s="472">
        <v>0.30353874956426957</v>
      </c>
      <c r="C15" s="476">
        <v>480.07496913776129</v>
      </c>
      <c r="D15" s="476">
        <v>360.6380083452226</v>
      </c>
      <c r="E15" s="476">
        <v>11.971424915247965</v>
      </c>
      <c r="F15" s="476">
        <v>5747.1814467226723</v>
      </c>
      <c r="G15" s="476">
        <v>21.334699507635023</v>
      </c>
      <c r="H15" s="476">
        <v>2048.4510415382624</v>
      </c>
      <c r="I15" s="476">
        <v>30.743979881720975</v>
      </c>
      <c r="J15" s="476">
        <v>1475.9415192889169</v>
      </c>
      <c r="K15" s="476">
        <v>42.619069616689977</v>
      </c>
      <c r="L15" s="476">
        <v>1023.0174265456276</v>
      </c>
      <c r="M15" s="476">
        <v>32.544920214608176</v>
      </c>
      <c r="N15" s="476">
        <v>360.66807085525272</v>
      </c>
      <c r="O15" s="476">
        <v>24.836010168701847</v>
      </c>
      <c r="P15" s="476">
        <v>298.07867038111669</v>
      </c>
    </row>
    <row r="16" spans="1:16" ht="15" customHeight="1">
      <c r="A16" s="466" t="s">
        <v>957</v>
      </c>
      <c r="B16" s="472">
        <v>0.29656118168625445</v>
      </c>
      <c r="C16" s="476">
        <v>483.99803793332268</v>
      </c>
      <c r="D16" s="476">
        <v>364.69572327142998</v>
      </c>
      <c r="E16" s="476">
        <v>10.707162136530457</v>
      </c>
      <c r="F16" s="476">
        <v>5182.2454659147179</v>
      </c>
      <c r="G16" s="476">
        <v>20.043065048899749</v>
      </c>
      <c r="H16" s="476">
        <v>1940.1608315674819</v>
      </c>
      <c r="I16" s="476">
        <v>29.48174963315428</v>
      </c>
      <c r="J16" s="476">
        <v>1426.9108977288122</v>
      </c>
      <c r="K16" s="476">
        <v>42.127206980783704</v>
      </c>
      <c r="L16" s="476">
        <v>1019.4742761155139</v>
      </c>
      <c r="M16" s="476">
        <v>32.794723169939097</v>
      </c>
      <c r="N16" s="476">
        <v>364.69572327142998</v>
      </c>
      <c r="O16" s="476">
        <v>25.078069849277199</v>
      </c>
      <c r="P16" s="476">
        <v>303.44341505512443</v>
      </c>
    </row>
    <row r="17" spans="1:16" ht="15" customHeight="1">
      <c r="A17" s="466" t="s">
        <v>958</v>
      </c>
      <c r="B17" s="472">
        <v>0.27018996199385215</v>
      </c>
      <c r="C17" s="476">
        <v>457.1711721682837</v>
      </c>
      <c r="D17" s="476">
        <v>360.91729013880405</v>
      </c>
      <c r="E17" s="476">
        <v>7.2510536030679447</v>
      </c>
      <c r="F17" s="476">
        <v>3314.9726751696389</v>
      </c>
      <c r="G17" s="476">
        <v>17.133014605740811</v>
      </c>
      <c r="H17" s="476">
        <v>1566.5440740165704</v>
      </c>
      <c r="I17" s="476">
        <v>26.971230191174442</v>
      </c>
      <c r="J17" s="476">
        <v>1233.0468921319846</v>
      </c>
      <c r="K17" s="476">
        <v>39.713411732113954</v>
      </c>
      <c r="L17" s="476">
        <v>907.79134961861155</v>
      </c>
      <c r="M17" s="476">
        <v>34.366222401411363</v>
      </c>
      <c r="N17" s="476">
        <v>360.91729013880405</v>
      </c>
      <c r="O17" s="476">
        <v>25.920365866474683</v>
      </c>
      <c r="P17" s="476">
        <v>296.25110115517509</v>
      </c>
    </row>
    <row r="18" spans="1:16" ht="15" customHeight="1">
      <c r="A18" s="466" t="s">
        <v>421</v>
      </c>
      <c r="B18" s="472">
        <v>0.31314860515947807</v>
      </c>
      <c r="C18" s="476">
        <v>601.50451610662947</v>
      </c>
      <c r="D18" s="476">
        <v>433.60531723107152</v>
      </c>
      <c r="E18" s="476">
        <v>12.591312454504717</v>
      </c>
      <c r="F18" s="476">
        <v>7573.7313050942312</v>
      </c>
      <c r="G18" s="476">
        <v>20.067194377048153</v>
      </c>
      <c r="H18" s="476">
        <v>2414.1016086767991</v>
      </c>
      <c r="I18" s="476">
        <v>29.151330913231263</v>
      </c>
      <c r="J18" s="476">
        <v>1753.465719482738</v>
      </c>
      <c r="K18" s="476">
        <v>43.563422851781695</v>
      </c>
      <c r="L18" s="476">
        <v>1310.1797791204713</v>
      </c>
      <c r="M18" s="476">
        <v>32.327270599986917</v>
      </c>
      <c r="N18" s="476">
        <v>433.99988114127376</v>
      </c>
      <c r="O18" s="476">
        <v>24.109306548231388</v>
      </c>
      <c r="P18" s="476">
        <v>362.54641922400776</v>
      </c>
    </row>
    <row r="19" spans="1:16" ht="15" customHeight="1">
      <c r="A19" s="466" t="s">
        <v>959</v>
      </c>
      <c r="B19" s="472">
        <v>0.27737695330421241</v>
      </c>
      <c r="C19" s="476">
        <v>565.84446770053717</v>
      </c>
      <c r="D19" s="476">
        <v>434.85796475976099</v>
      </c>
      <c r="E19" s="476">
        <v>7.9101092464130716</v>
      </c>
      <c r="F19" s="476">
        <v>4475.891555989765</v>
      </c>
      <c r="G19" s="476">
        <v>15.797144063003472</v>
      </c>
      <c r="H19" s="476">
        <v>1787.7453147037807</v>
      </c>
      <c r="I19" s="476">
        <v>25.411181683813169</v>
      </c>
      <c r="J19" s="476">
        <v>1437.8776573518903</v>
      </c>
      <c r="K19" s="476">
        <v>40.404717481763662</v>
      </c>
      <c r="L19" s="476">
        <v>1143.1392928029584</v>
      </c>
      <c r="M19" s="476">
        <v>34.26448706347356</v>
      </c>
      <c r="N19" s="476">
        <v>435.06590714155641</v>
      </c>
      <c r="O19" s="476">
        <v>25.330795454762779</v>
      </c>
      <c r="P19" s="476">
        <v>358.33226176328583</v>
      </c>
    </row>
    <row r="20" spans="1:16" ht="15" customHeight="1">
      <c r="A20" s="466" t="s">
        <v>960</v>
      </c>
      <c r="B20" s="472">
        <v>0.30479246724805681</v>
      </c>
      <c r="C20" s="476">
        <v>583.92682019447727</v>
      </c>
      <c r="D20" s="476">
        <v>433.61699215143756</v>
      </c>
      <c r="E20" s="476">
        <v>12.618885398373124</v>
      </c>
      <c r="F20" s="476">
        <v>7368.5056250704874</v>
      </c>
      <c r="G20" s="476">
        <v>19.987624687920629</v>
      </c>
      <c r="H20" s="476">
        <v>2334.26202545162</v>
      </c>
      <c r="I20" s="476">
        <v>29.028040836982157</v>
      </c>
      <c r="J20" s="476">
        <v>1695.0251582414412</v>
      </c>
      <c r="K20" s="476">
        <v>42.446467768991923</v>
      </c>
      <c r="L20" s="476">
        <v>1239.2815476417404</v>
      </c>
      <c r="M20" s="476">
        <v>33.03496716144123</v>
      </c>
      <c r="N20" s="476">
        <v>433.61699215143756</v>
      </c>
      <c r="O20" s="476">
        <v>24.518565069566847</v>
      </c>
      <c r="P20" s="476">
        <v>357.92619342008857</v>
      </c>
    </row>
    <row r="21" spans="1:16" ht="15" customHeight="1">
      <c r="A21" s="467" t="s">
        <v>961</v>
      </c>
      <c r="B21" s="472">
        <v>0.59132801513869671</v>
      </c>
      <c r="C21" s="476">
        <v>1146.9434970765169</v>
      </c>
      <c r="D21" s="476">
        <v>434.13478105602019</v>
      </c>
      <c r="E21" s="476">
        <v>38.461472095574187</v>
      </c>
      <c r="F21" s="476">
        <v>44113.135308008197</v>
      </c>
      <c r="G21" s="476">
        <v>47.753153916852099</v>
      </c>
      <c r="H21" s="476">
        <v>10954.033869965473</v>
      </c>
      <c r="I21" s="476">
        <v>53.990100216502952</v>
      </c>
      <c r="J21" s="476">
        <v>6192.3594349827463</v>
      </c>
      <c r="K21" s="476">
        <v>65.86896233449859</v>
      </c>
      <c r="L21" s="476">
        <v>3777.3989004365603</v>
      </c>
      <c r="M21" s="476">
        <v>21.07239487285463</v>
      </c>
      <c r="N21" s="476">
        <v>603.06577763646078</v>
      </c>
      <c r="O21" s="476">
        <v>13.058642792646779</v>
      </c>
      <c r="P21" s="476">
        <v>374.43813579178385</v>
      </c>
    </row>
    <row r="22" spans="1:16" ht="15" customHeight="1">
      <c r="A22" s="466" t="s">
        <v>252</v>
      </c>
      <c r="B22" s="472">
        <v>0.28018942941955721</v>
      </c>
      <c r="C22" s="476">
        <v>557.68134170680946</v>
      </c>
      <c r="D22" s="476">
        <v>433.45830306931373</v>
      </c>
      <c r="E22" s="476">
        <v>10.311678722623952</v>
      </c>
      <c r="F22" s="476">
        <v>5750.6308252824474</v>
      </c>
      <c r="G22" s="476">
        <v>18.154694333532831</v>
      </c>
      <c r="H22" s="476">
        <v>2024.9068588403204</v>
      </c>
      <c r="I22" s="476">
        <v>27.219144369681487</v>
      </c>
      <c r="J22" s="476">
        <v>1517.9608952195319</v>
      </c>
      <c r="K22" s="476">
        <v>40.252272676767184</v>
      </c>
      <c r="L22" s="476">
        <v>1122.3970716563936</v>
      </c>
      <c r="M22" s="476">
        <v>34.230055953469723</v>
      </c>
      <c r="N22" s="476">
        <v>433.49036194601712</v>
      </c>
      <c r="O22" s="476">
        <v>25.517671369763093</v>
      </c>
      <c r="P22" s="476">
        <v>355.76823016807305</v>
      </c>
    </row>
    <row r="23" spans="1:16" ht="15" customHeight="1">
      <c r="A23" s="466" t="s">
        <v>893</v>
      </c>
      <c r="B23" s="472">
        <v>0.28670082918379941</v>
      </c>
      <c r="C23" s="476">
        <v>567.02324571778433</v>
      </c>
      <c r="D23" s="476">
        <v>433.71738481082468</v>
      </c>
      <c r="E23" s="476">
        <v>9.4127980842985011</v>
      </c>
      <c r="F23" s="476">
        <v>5337.2753210450746</v>
      </c>
      <c r="G23" s="476">
        <v>17.197292757346403</v>
      </c>
      <c r="H23" s="476">
        <v>1950.2529513659017</v>
      </c>
      <c r="I23" s="476">
        <v>26.627905847873194</v>
      </c>
      <c r="J23" s="476">
        <v>1509.8641600528629</v>
      </c>
      <c r="K23" s="476">
        <v>40.891240288610021</v>
      </c>
      <c r="L23" s="476">
        <v>1159.3141894936737</v>
      </c>
      <c r="M23" s="476">
        <v>34.093732830329145</v>
      </c>
      <c r="N23" s="476">
        <v>433.81947542981686</v>
      </c>
      <c r="O23" s="476">
        <v>25.015026881060834</v>
      </c>
      <c r="P23" s="476">
        <v>354.60254334541833</v>
      </c>
    </row>
    <row r="24" spans="1:16" ht="15" customHeight="1">
      <c r="A24" s="466" t="s">
        <v>445</v>
      </c>
      <c r="B24" s="472">
        <v>0.26799756071011843</v>
      </c>
      <c r="C24" s="476">
        <v>555.72920606885941</v>
      </c>
      <c r="D24" s="476">
        <v>433.12254073384753</v>
      </c>
      <c r="E24" s="476">
        <v>7.5290345445608011</v>
      </c>
      <c r="F24" s="476">
        <v>4184.1043899137658</v>
      </c>
      <c r="G24" s="476">
        <v>15.93141597564383</v>
      </c>
      <c r="H24" s="476">
        <v>1770.7106303394587</v>
      </c>
      <c r="I24" s="476">
        <v>25.311402524022697</v>
      </c>
      <c r="J24" s="476">
        <v>1406.6285629164461</v>
      </c>
      <c r="K24" s="476">
        <v>39.717167541261944</v>
      </c>
      <c r="L24" s="476">
        <v>1103.5994992504691</v>
      </c>
      <c r="M24" s="476">
        <v>34.427368082675329</v>
      </c>
      <c r="N24" s="476">
        <v>433.12254073384759</v>
      </c>
      <c r="O24" s="476">
        <v>25.855464376062727</v>
      </c>
      <c r="P24" s="476">
        <v>359.21591725627536</v>
      </c>
    </row>
    <row r="25" spans="1:16" ht="15" customHeight="1">
      <c r="A25" s="466" t="s">
        <v>894</v>
      </c>
      <c r="B25" s="472">
        <v>0.30739074693219282</v>
      </c>
      <c r="C25" s="476">
        <v>608.62789428646056</v>
      </c>
      <c r="D25" s="476">
        <v>433.92924334218617</v>
      </c>
      <c r="E25" s="476">
        <v>10.497186342421159</v>
      </c>
      <c r="F25" s="476">
        <v>6388.8804195202965</v>
      </c>
      <c r="G25" s="476">
        <v>17.859439480004042</v>
      </c>
      <c r="H25" s="476">
        <v>2173.9506087702625</v>
      </c>
      <c r="I25" s="476">
        <v>26.749008230592096</v>
      </c>
      <c r="J25" s="476">
        <v>1628.0192553636464</v>
      </c>
      <c r="K25" s="476">
        <v>43.374229255658811</v>
      </c>
      <c r="L25" s="476">
        <v>1319.9382909084907</v>
      </c>
      <c r="M25" s="476">
        <v>32.724647160216598</v>
      </c>
      <c r="N25" s="476">
        <v>493.97090832339069</v>
      </c>
      <c r="O25" s="476">
        <v>23.901123584124591</v>
      </c>
      <c r="P25" s="476">
        <v>363.67226295215517</v>
      </c>
    </row>
    <row r="26" spans="1:16" ht="15" customHeight="1">
      <c r="A26" s="466" t="s">
        <v>535</v>
      </c>
      <c r="B26" s="472">
        <v>0.26751696742535858</v>
      </c>
      <c r="C26" s="476">
        <v>507.23141448712607</v>
      </c>
      <c r="D26" s="476">
        <v>408.38161703730248</v>
      </c>
      <c r="E26" s="476">
        <v>9.4833726647615038</v>
      </c>
      <c r="F26" s="476">
        <v>4810.2645308555802</v>
      </c>
      <c r="G26" s="476">
        <v>17.424277135149282</v>
      </c>
      <c r="H26" s="476">
        <v>1767.6281475354936</v>
      </c>
      <c r="I26" s="476">
        <v>26.960964000553261</v>
      </c>
      <c r="J26" s="476">
        <v>1367.5447905937142</v>
      </c>
      <c r="K26" s="476">
        <v>39.094431359109464</v>
      </c>
      <c r="L26" s="476">
        <v>991.49618584254813</v>
      </c>
      <c r="M26" s="476">
        <v>34.779104424968281</v>
      </c>
      <c r="N26" s="476">
        <v>408.38161703730248</v>
      </c>
      <c r="O26" s="476">
        <v>26.126464215922255</v>
      </c>
      <c r="P26" s="476">
        <v>331.30408499473822</v>
      </c>
    </row>
    <row r="27" spans="1:16" ht="15" customHeight="1">
      <c r="A27" s="466" t="s">
        <v>895</v>
      </c>
      <c r="B27" s="472">
        <v>0.2981168268745783</v>
      </c>
      <c r="C27" s="476">
        <v>537.86623318497152</v>
      </c>
      <c r="D27" s="476">
        <v>408.53030929805425</v>
      </c>
      <c r="E27" s="476">
        <v>11.219513430125801</v>
      </c>
      <c r="F27" s="476">
        <v>6034.597426830037</v>
      </c>
      <c r="G27" s="476">
        <v>19.481603962117745</v>
      </c>
      <c r="H27" s="476">
        <v>2095.6993879011379</v>
      </c>
      <c r="I27" s="476">
        <v>29.107051856884652</v>
      </c>
      <c r="J27" s="476">
        <v>1565.5700341382189</v>
      </c>
      <c r="K27" s="476">
        <v>41.972336290735278</v>
      </c>
      <c r="L27" s="476">
        <v>1128.7751209335345</v>
      </c>
      <c r="M27" s="476">
        <v>33.157930316607114</v>
      </c>
      <c r="N27" s="476">
        <v>408.53030929805425</v>
      </c>
      <c r="O27" s="476">
        <v>24.869733392657608</v>
      </c>
      <c r="P27" s="476">
        <v>334.41474550558127</v>
      </c>
    </row>
    <row r="28" spans="1:16" ht="15" customHeight="1">
      <c r="A28" s="466" t="s">
        <v>970</v>
      </c>
      <c r="B28" s="472">
        <v>0.30864449592070808</v>
      </c>
      <c r="C28" s="476">
        <v>598.54471091859784</v>
      </c>
      <c r="D28" s="476">
        <v>434.04998222366112</v>
      </c>
      <c r="E28" s="476">
        <v>9.3405049998894469</v>
      </c>
      <c r="F28" s="476">
        <v>5590.7098649925447</v>
      </c>
      <c r="G28" s="476">
        <v>18.127545408984702</v>
      </c>
      <c r="H28" s="476">
        <v>2170.0292852969042</v>
      </c>
      <c r="I28" s="476">
        <v>28.46970004928032</v>
      </c>
      <c r="J28" s="476">
        <v>1704.0388385935698</v>
      </c>
      <c r="K28" s="476">
        <v>43.428070656345206</v>
      </c>
      <c r="L28" s="476">
        <v>1299.6820998377307</v>
      </c>
      <c r="M28" s="476">
        <v>32.483489005755409</v>
      </c>
      <c r="N28" s="476">
        <v>434.04998222366112</v>
      </c>
      <c r="O28" s="476">
        <v>24.088440337899385</v>
      </c>
      <c r="P28" s="476">
        <v>360.45021396319697</v>
      </c>
    </row>
    <row r="29" spans="1:16" ht="15" customHeight="1">
      <c r="A29" s="466" t="s">
        <v>971</v>
      </c>
      <c r="B29" s="472">
        <v>0.2793597874336296</v>
      </c>
      <c r="C29" s="476">
        <v>515.93370523303486</v>
      </c>
      <c r="D29" s="476">
        <v>407.54846020792087</v>
      </c>
      <c r="E29" s="476">
        <v>9.9821327846355956</v>
      </c>
      <c r="F29" s="476">
        <v>5150.1187537051346</v>
      </c>
      <c r="G29" s="476">
        <v>17.993340973523303</v>
      </c>
      <c r="H29" s="476">
        <v>1856.6742155982427</v>
      </c>
      <c r="I29" s="476">
        <v>27.437539490091282</v>
      </c>
      <c r="J29" s="476">
        <v>1415.5951411600474</v>
      </c>
      <c r="K29" s="476">
        <v>40.0197219164126</v>
      </c>
      <c r="L29" s="476">
        <v>1032.3761705365214</v>
      </c>
      <c r="M29" s="476">
        <v>34.427262437554511</v>
      </c>
      <c r="N29" s="476">
        <v>407.54846020792081</v>
      </c>
      <c r="O29" s="476">
        <v>25.55301564603289</v>
      </c>
      <c r="P29" s="476">
        <v>329.59155105338635</v>
      </c>
    </row>
    <row r="30" spans="1:16" ht="15" customHeight="1">
      <c r="A30" s="466" t="s">
        <v>332</v>
      </c>
      <c r="B30" s="472">
        <v>0.27815722732035825</v>
      </c>
      <c r="C30" s="476">
        <v>551.90673182882642</v>
      </c>
      <c r="D30" s="476">
        <v>433.56704714002404</v>
      </c>
      <c r="E30" s="476">
        <v>9.4499851168925488</v>
      </c>
      <c r="F30" s="476">
        <v>5215.5104016951655</v>
      </c>
      <c r="G30" s="476">
        <v>17.367182274545698</v>
      </c>
      <c r="H30" s="476">
        <v>1917.0129620440066</v>
      </c>
      <c r="I30" s="476">
        <v>26.708505162310999</v>
      </c>
      <c r="J30" s="476">
        <v>1474.0603796164432</v>
      </c>
      <c r="K30" s="476">
        <v>39.935413973803946</v>
      </c>
      <c r="L30" s="476">
        <v>1102.0311905256699</v>
      </c>
      <c r="M30" s="476">
        <v>34.574703324472949</v>
      </c>
      <c r="N30" s="476">
        <v>433.56704714002404</v>
      </c>
      <c r="O30" s="476">
        <v>25.489882701723104</v>
      </c>
      <c r="P30" s="476">
        <v>351.70094641520342</v>
      </c>
    </row>
    <row r="31" spans="1:16" ht="15" customHeight="1">
      <c r="A31" s="466" t="s">
        <v>461</v>
      </c>
      <c r="B31" s="472">
        <v>0.31440530263724553</v>
      </c>
      <c r="C31" s="476">
        <v>567.72025667413084</v>
      </c>
      <c r="D31" s="476">
        <v>407.45374391979163</v>
      </c>
      <c r="E31" s="476">
        <v>11.148015649054827</v>
      </c>
      <c r="F31" s="476">
        <v>6328.9543056886268</v>
      </c>
      <c r="G31" s="476">
        <v>19.187917701481197</v>
      </c>
      <c r="H31" s="476">
        <v>2178.6739125054046</v>
      </c>
      <c r="I31" s="476">
        <v>28.847868946003857</v>
      </c>
      <c r="J31" s="476">
        <v>1637.7519562527018</v>
      </c>
      <c r="K31" s="476">
        <v>43.844872473296483</v>
      </c>
      <c r="L31" s="476">
        <v>1244.5811127192214</v>
      </c>
      <c r="M31" s="476">
        <v>32.259452857040451</v>
      </c>
      <c r="N31" s="476">
        <v>408.66916144500448</v>
      </c>
      <c r="O31" s="476">
        <v>23.895674669663066</v>
      </c>
      <c r="P31" s="476">
        <v>339.15146392156601</v>
      </c>
    </row>
    <row r="32" spans="1:16" ht="15" customHeight="1">
      <c r="A32" s="466" t="s">
        <v>972</v>
      </c>
      <c r="B32" s="472">
        <v>0.27890893603193256</v>
      </c>
      <c r="C32" s="476">
        <v>516.81019607516907</v>
      </c>
      <c r="D32" s="476">
        <v>406.47933030325419</v>
      </c>
      <c r="E32" s="476">
        <v>9.3394257324635817</v>
      </c>
      <c r="F32" s="476">
        <v>4826.7104440239609</v>
      </c>
      <c r="G32" s="476">
        <v>17.401263106478638</v>
      </c>
      <c r="H32" s="476">
        <v>1798.6300396029576</v>
      </c>
      <c r="I32" s="476">
        <v>27.208644524650978</v>
      </c>
      <c r="J32" s="476">
        <v>1406.1704911724416</v>
      </c>
      <c r="K32" s="476">
        <v>40.132450382054863</v>
      </c>
      <c r="L32" s="476">
        <v>1037.0429775463372</v>
      </c>
      <c r="M32" s="476">
        <v>34.361792358310304</v>
      </c>
      <c r="N32" s="476">
        <v>406.90536206302153</v>
      </c>
      <c r="O32" s="476">
        <v>25.505757259634834</v>
      </c>
      <c r="P32" s="476">
        <v>329.54088525993876</v>
      </c>
    </row>
    <row r="33" spans="1:16" ht="15" customHeight="1">
      <c r="A33" s="466" t="s">
        <v>353</v>
      </c>
      <c r="B33" s="472">
        <v>0.28868723740361024</v>
      </c>
      <c r="C33" s="476">
        <v>526.09218244527983</v>
      </c>
      <c r="D33" s="476">
        <v>407.46920856923606</v>
      </c>
      <c r="E33" s="476">
        <v>10.69753606038158</v>
      </c>
      <c r="F33" s="476">
        <v>5627.8900927933191</v>
      </c>
      <c r="G33" s="476">
        <v>18.7165939623452</v>
      </c>
      <c r="H33" s="476">
        <v>1969.3307531184664</v>
      </c>
      <c r="I33" s="476">
        <v>28.064387384750304</v>
      </c>
      <c r="J33" s="476">
        <v>1476.4454808233054</v>
      </c>
      <c r="K33" s="476">
        <v>40.929196897140955</v>
      </c>
      <c r="L33" s="476">
        <v>1076.6265260674732</v>
      </c>
      <c r="M33" s="476">
        <v>33.884502359067199</v>
      </c>
      <c r="N33" s="476">
        <v>407.46920856923612</v>
      </c>
      <c r="O33" s="476">
        <v>25.186300743791847</v>
      </c>
      <c r="P33" s="476">
        <v>331.25789815061574</v>
      </c>
    </row>
    <row r="34" spans="1:16" ht="15" customHeight="1">
      <c r="A34" s="466" t="s">
        <v>973</v>
      </c>
      <c r="B34" s="472">
        <v>0.34618460461916772</v>
      </c>
      <c r="C34" s="476">
        <v>552.82257901579555</v>
      </c>
      <c r="D34" s="476">
        <v>369.04539328722524</v>
      </c>
      <c r="E34" s="476">
        <v>10.455546048527424</v>
      </c>
      <c r="F34" s="476">
        <v>5780.061931565323</v>
      </c>
      <c r="G34" s="476">
        <v>20.823522578641288</v>
      </c>
      <c r="H34" s="476">
        <v>2302.3426912236209</v>
      </c>
      <c r="I34" s="476">
        <v>32.61673941339987</v>
      </c>
      <c r="J34" s="476">
        <v>1803.1270001601877</v>
      </c>
      <c r="K34" s="476">
        <v>47.389813258793943</v>
      </c>
      <c r="L34" s="476">
        <v>1309.9079392401709</v>
      </c>
      <c r="M34" s="476">
        <v>29.930134470340185</v>
      </c>
      <c r="N34" s="476">
        <v>369.04539328722524</v>
      </c>
      <c r="O34" s="476">
        <v>22.680052270865872</v>
      </c>
      <c r="P34" s="476">
        <v>313.45112471482821</v>
      </c>
    </row>
    <row r="35" spans="1:16" ht="15" customHeight="1">
      <c r="A35" s="466" t="s">
        <v>974</v>
      </c>
      <c r="B35" s="472">
        <v>0.3252745219263305</v>
      </c>
      <c r="C35" s="476">
        <v>530.89339565856324</v>
      </c>
      <c r="D35" s="476">
        <v>369.3714940194252</v>
      </c>
      <c r="E35" s="476">
        <v>10.529490902631068</v>
      </c>
      <c r="F35" s="476">
        <v>5590.0371798538299</v>
      </c>
      <c r="G35" s="476">
        <v>18.569497971885141</v>
      </c>
      <c r="H35" s="476">
        <v>1971.6847667937855</v>
      </c>
      <c r="I35" s="476">
        <v>28.523501009277069</v>
      </c>
      <c r="J35" s="476">
        <v>1514.2938306885565</v>
      </c>
      <c r="K35" s="476">
        <v>45.35320693724988</v>
      </c>
      <c r="L35" s="476">
        <v>1203.8859017461057</v>
      </c>
      <c r="M35" s="476">
        <v>31.356174290455144</v>
      </c>
      <c r="N35" s="476">
        <v>370.34802307983466</v>
      </c>
      <c r="O35" s="476">
        <v>23.290618772294977</v>
      </c>
      <c r="P35" s="476">
        <v>309.12089217531889</v>
      </c>
    </row>
    <row r="36" spans="1:16" ht="15" customHeight="1">
      <c r="A36" s="466" t="s">
        <v>354</v>
      </c>
      <c r="B36" s="472">
        <v>0.36910857360596505</v>
      </c>
      <c r="C36" s="476">
        <v>564.01148022963343</v>
      </c>
      <c r="D36" s="476">
        <v>368.68914716081883</v>
      </c>
      <c r="E36" s="476">
        <v>16.683070889947174</v>
      </c>
      <c r="F36" s="476">
        <v>9409.4435074151024</v>
      </c>
      <c r="G36" s="476">
        <v>25.454272016427339</v>
      </c>
      <c r="H36" s="476">
        <v>2871.3003276305817</v>
      </c>
      <c r="I36" s="476">
        <v>35.721000611971434</v>
      </c>
      <c r="J36" s="476">
        <v>2014.7054430441663</v>
      </c>
      <c r="K36" s="476">
        <v>48.743428599659687</v>
      </c>
      <c r="L36" s="476">
        <v>1374.5926657980765</v>
      </c>
      <c r="M36" s="476">
        <v>29.148149579662949</v>
      </c>
      <c r="N36" s="476">
        <v>368.68914716081878</v>
      </c>
      <c r="O36" s="476">
        <v>22.108421820677364</v>
      </c>
      <c r="P36" s="476">
        <v>311.73509291553404</v>
      </c>
    </row>
    <row r="37" spans="1:16" ht="15" customHeight="1">
      <c r="A37" s="466" t="s">
        <v>355</v>
      </c>
      <c r="B37" s="472">
        <v>0.33466493839259887</v>
      </c>
      <c r="C37" s="476">
        <v>555.59447721818708</v>
      </c>
      <c r="D37" s="476">
        <v>370.5488634579666</v>
      </c>
      <c r="E37" s="476">
        <v>9.296364664194499</v>
      </c>
      <c r="F37" s="476">
        <v>5165.0088656328608</v>
      </c>
      <c r="G37" s="476">
        <v>17.203165514539094</v>
      </c>
      <c r="H37" s="476">
        <v>1911.5967501096652</v>
      </c>
      <c r="I37" s="476">
        <v>26.809344390686249</v>
      </c>
      <c r="J37" s="476">
        <v>1489.5123681305702</v>
      </c>
      <c r="K37" s="476">
        <v>44.432989659785939</v>
      </c>
      <c r="L37" s="476">
        <v>1234.3361830634944</v>
      </c>
      <c r="M37" s="476">
        <v>33.39579342044572</v>
      </c>
      <c r="N37" s="476">
        <v>425.73935434030534</v>
      </c>
      <c r="O37" s="476">
        <v>22.171216919768341</v>
      </c>
      <c r="P37" s="476">
        <v>307.9551418457429</v>
      </c>
    </row>
    <row r="38" spans="1:16" ht="15" customHeight="1">
      <c r="A38" s="466" t="s">
        <v>356</v>
      </c>
      <c r="B38" s="472">
        <v>0.36933831217634433</v>
      </c>
      <c r="C38" s="476">
        <v>841.6531777678407</v>
      </c>
      <c r="D38" s="476">
        <v>443.05259513931708</v>
      </c>
      <c r="E38" s="476">
        <v>11.98101680092023</v>
      </c>
      <c r="F38" s="476">
        <v>10083.860863384454</v>
      </c>
      <c r="G38" s="476">
        <v>19.225820633741279</v>
      </c>
      <c r="H38" s="476">
        <v>3236.2946063165823</v>
      </c>
      <c r="I38" s="476">
        <v>26.886752470102664</v>
      </c>
      <c r="J38" s="476">
        <v>2262.9320656319287</v>
      </c>
      <c r="K38" s="476">
        <v>42.208616142825427</v>
      </c>
      <c r="L38" s="476">
        <v>1776.2507952896019</v>
      </c>
      <c r="M38" s="476">
        <v>39.104100733867732</v>
      </c>
      <c r="N38" s="476">
        <v>787.60530389391238</v>
      </c>
      <c r="O38" s="476">
        <v>18.687283123306841</v>
      </c>
      <c r="P38" s="476">
        <v>393.20528061446339</v>
      </c>
    </row>
    <row r="39" spans="1:16" ht="15" customHeight="1">
      <c r="A39" s="466" t="s">
        <v>268</v>
      </c>
      <c r="B39" s="472">
        <v>0.39505133904200157</v>
      </c>
      <c r="C39" s="476">
        <v>742.96194630282616</v>
      </c>
      <c r="D39" s="476">
        <v>432.85859231950121</v>
      </c>
      <c r="E39" s="476">
        <v>16.019282218969394</v>
      </c>
      <c r="F39" s="476">
        <v>11901.717095779708</v>
      </c>
      <c r="G39" s="476">
        <v>24.60399238180959</v>
      </c>
      <c r="H39" s="476">
        <v>3655.9660133618181</v>
      </c>
      <c r="I39" s="476">
        <v>33.885732899363958</v>
      </c>
      <c r="J39" s="476">
        <v>2517.5810066809117</v>
      </c>
      <c r="K39" s="476">
        <v>50.211251421320711</v>
      </c>
      <c r="L39" s="476">
        <v>1865.2524541142493</v>
      </c>
      <c r="M39" s="476">
        <v>29.555997283746578</v>
      </c>
      <c r="N39" s="476">
        <v>499.82994421222162</v>
      </c>
      <c r="O39" s="476">
        <v>20.232751294932712</v>
      </c>
      <c r="P39" s="476">
        <v>375.80410702860587</v>
      </c>
    </row>
    <row r="40" spans="1:16" ht="15" customHeight="1">
      <c r="A40" s="466" t="s">
        <v>269</v>
      </c>
      <c r="B40" s="472">
        <v>0.34302690664526309</v>
      </c>
      <c r="C40" s="476">
        <v>661.82380572515046</v>
      </c>
      <c r="D40" s="476">
        <v>434.82370841683576</v>
      </c>
      <c r="E40" s="476">
        <v>12.134253508330374</v>
      </c>
      <c r="F40" s="476">
        <v>8030.7378365169479</v>
      </c>
      <c r="G40" s="476">
        <v>20.667942155082912</v>
      </c>
      <c r="H40" s="476">
        <v>2735.7072267168469</v>
      </c>
      <c r="I40" s="476">
        <v>30.073188706934374</v>
      </c>
      <c r="J40" s="476">
        <v>1990.3152200313928</v>
      </c>
      <c r="K40" s="476">
        <v>46.216527483622059</v>
      </c>
      <c r="L40" s="476">
        <v>1529.3599053305882</v>
      </c>
      <c r="M40" s="476">
        <v>31.312717031794904</v>
      </c>
      <c r="N40" s="476">
        <v>434.82370841683576</v>
      </c>
      <c r="O40" s="476">
        <v>22.470755484583037</v>
      </c>
      <c r="P40" s="476">
        <v>371.7920228081511</v>
      </c>
    </row>
    <row r="41" spans="1:16" ht="15" customHeight="1">
      <c r="A41" s="466" t="s">
        <v>975</v>
      </c>
      <c r="B41" s="472">
        <v>0.33917206779015613</v>
      </c>
      <c r="C41" s="476">
        <v>686.5892770469618</v>
      </c>
      <c r="D41" s="476">
        <v>432.03778798097557</v>
      </c>
      <c r="E41" s="476">
        <v>9.6915331422309805</v>
      </c>
      <c r="F41" s="476">
        <v>6654.1027336011766</v>
      </c>
      <c r="G41" s="476">
        <v>17.108257164430157</v>
      </c>
      <c r="H41" s="476">
        <v>2349.269183611922</v>
      </c>
      <c r="I41" s="476">
        <v>25.909676298138322</v>
      </c>
      <c r="J41" s="476">
        <v>1778.9305918059608</v>
      </c>
      <c r="K41" s="476">
        <v>43.460859144589357</v>
      </c>
      <c r="L41" s="476">
        <v>1491.9879929961728</v>
      </c>
      <c r="M41" s="476">
        <v>35.128720352005566</v>
      </c>
      <c r="N41" s="476">
        <v>549.87218091023612</v>
      </c>
      <c r="O41" s="476">
        <v>21.410420503405078</v>
      </c>
      <c r="P41" s="476">
        <v>367.50412836760853</v>
      </c>
    </row>
    <row r="42" spans="1:16" ht="15" customHeight="1">
      <c r="A42" s="466" t="s">
        <v>976</v>
      </c>
      <c r="B42" s="472">
        <v>0.30212270898667981</v>
      </c>
      <c r="C42" s="476">
        <v>637.52067660223929</v>
      </c>
      <c r="D42" s="476">
        <v>432.85241562809324</v>
      </c>
      <c r="E42" s="476">
        <v>8.1220661818509114</v>
      </c>
      <c r="F42" s="476">
        <v>5177.9851276617364</v>
      </c>
      <c r="G42" s="476">
        <v>15.235780181309877</v>
      </c>
      <c r="H42" s="476">
        <v>1942.6249779503246</v>
      </c>
      <c r="I42" s="476">
        <v>23.542657123153006</v>
      </c>
      <c r="J42" s="476">
        <v>1500.8930698167012</v>
      </c>
      <c r="K42" s="476">
        <v>39.815070522024641</v>
      </c>
      <c r="L42" s="476">
        <v>1269.1465349083508</v>
      </c>
      <c r="M42" s="476">
        <v>37.184547744973784</v>
      </c>
      <c r="N42" s="476">
        <v>432.85241562809324</v>
      </c>
      <c r="O42" s="476">
        <v>23.000381733001575</v>
      </c>
      <c r="P42" s="476">
        <v>366.58047311332365</v>
      </c>
    </row>
    <row r="43" spans="1:16" ht="15" customHeight="1">
      <c r="A43" s="466" t="s">
        <v>977</v>
      </c>
      <c r="B43" s="472">
        <v>0.33246314610063077</v>
      </c>
      <c r="C43" s="476">
        <v>709.76484278674513</v>
      </c>
      <c r="D43" s="476">
        <v>432.94983488611427</v>
      </c>
      <c r="E43" s="476">
        <v>9.8053726720729486</v>
      </c>
      <c r="F43" s="476">
        <v>6959.5087930592827</v>
      </c>
      <c r="G43" s="476">
        <v>16.791072292481175</v>
      </c>
      <c r="H43" s="476">
        <v>2383.54255717875</v>
      </c>
      <c r="I43" s="476">
        <v>24.658473808278373</v>
      </c>
      <c r="J43" s="476">
        <v>1750.1717785893759</v>
      </c>
      <c r="K43" s="476">
        <v>40.393276839872762</v>
      </c>
      <c r="L43" s="476">
        <v>1433.486389294688</v>
      </c>
      <c r="M43" s="476">
        <v>38.737107021109061</v>
      </c>
      <c r="N43" s="476">
        <v>621.51392429517591</v>
      </c>
      <c r="O43" s="476">
        <v>20.869616139018177</v>
      </c>
      <c r="P43" s="476">
        <v>370.31299544824901</v>
      </c>
    </row>
    <row r="44" spans="1:16" ht="15" customHeight="1">
      <c r="A44" s="466" t="s">
        <v>978</v>
      </c>
      <c r="B44" s="472">
        <v>0.3395325047047375</v>
      </c>
      <c r="C44" s="476">
        <v>709.44426865413368</v>
      </c>
      <c r="D44" s="476">
        <v>433.10068091250736</v>
      </c>
      <c r="E44" s="476">
        <v>7.2345304164875586</v>
      </c>
      <c r="F44" s="476">
        <v>5132.4961403810985</v>
      </c>
      <c r="G44" s="476">
        <v>15.28134568475123</v>
      </c>
      <c r="H44" s="476">
        <v>2168.252622673856</v>
      </c>
      <c r="I44" s="476">
        <v>24.453546078088024</v>
      </c>
      <c r="J44" s="476">
        <v>1734.8428113369291</v>
      </c>
      <c r="K44" s="476">
        <v>42.797946864761663</v>
      </c>
      <c r="L44" s="476">
        <v>1518.1379056684648</v>
      </c>
      <c r="M44" s="476">
        <v>36.255067050492094</v>
      </c>
      <c r="N44" s="476">
        <v>609.14501048694319</v>
      </c>
      <c r="O44" s="476">
        <v>20.946986084746243</v>
      </c>
      <c r="P44" s="476">
        <v>371.51798058502777</v>
      </c>
    </row>
    <row r="45" spans="1:16" ht="15" customHeight="1">
      <c r="A45" s="466" t="s">
        <v>979</v>
      </c>
      <c r="B45" s="472">
        <v>0.30285730226008095</v>
      </c>
      <c r="C45" s="476">
        <v>641.08819781950183</v>
      </c>
      <c r="D45" s="476">
        <v>432.96449557935114</v>
      </c>
      <c r="E45" s="476">
        <v>8.5564983621344481</v>
      </c>
      <c r="F45" s="476">
        <v>5485.4701146263506</v>
      </c>
      <c r="G45" s="476">
        <v>15.507832466534794</v>
      </c>
      <c r="H45" s="476">
        <v>1988.3776736115119</v>
      </c>
      <c r="I45" s="476">
        <v>23.615278269895313</v>
      </c>
      <c r="J45" s="476">
        <v>1513.9476187053274</v>
      </c>
      <c r="K45" s="476">
        <v>39.502327874991273</v>
      </c>
      <c r="L45" s="476">
        <v>1266.2238093526635</v>
      </c>
      <c r="M45" s="476">
        <v>37.62953337628749</v>
      </c>
      <c r="N45" s="476">
        <v>432.96449557935119</v>
      </c>
      <c r="O45" s="476">
        <v>22.868138748721236</v>
      </c>
      <c r="P45" s="476">
        <v>366.51234644760029</v>
      </c>
    </row>
    <row r="46" spans="1:16" ht="15">
      <c r="A46" s="466" t="s">
        <v>234</v>
      </c>
      <c r="B46" s="472">
        <v>0.31503112769091962</v>
      </c>
      <c r="C46" s="476">
        <v>639.50372292113673</v>
      </c>
      <c r="D46" s="476">
        <v>433.17789026613252</v>
      </c>
      <c r="E46" s="476">
        <v>9.2966610943747128</v>
      </c>
      <c r="F46" s="476">
        <v>5945.2493805886943</v>
      </c>
      <c r="G46" s="476">
        <v>16.46267290143696</v>
      </c>
      <c r="H46" s="476">
        <v>2105.58812194037</v>
      </c>
      <c r="I46" s="476">
        <v>24.925322575015457</v>
      </c>
      <c r="J46" s="476">
        <v>1593.983658173265</v>
      </c>
      <c r="K46" s="476">
        <v>41.692386808857762</v>
      </c>
      <c r="L46" s="476">
        <v>1333.1218290866327</v>
      </c>
      <c r="M46" s="476">
        <v>35.592366740460733</v>
      </c>
      <c r="N46" s="476">
        <v>433.17789026613252</v>
      </c>
      <c r="O46" s="476">
        <v>22.715246450681505</v>
      </c>
      <c r="P46" s="476">
        <v>363.16211680704896</v>
      </c>
    </row>
    <row r="47" spans="1:16" ht="15">
      <c r="A47" s="466" t="s">
        <v>980</v>
      </c>
      <c r="B47" s="472">
        <v>0.31018620836810668</v>
      </c>
      <c r="C47" s="476">
        <v>635.0724752010309</v>
      </c>
      <c r="D47" s="476">
        <v>432.02799778056988</v>
      </c>
      <c r="E47" s="476">
        <v>8.5184862048508307</v>
      </c>
      <c r="F47" s="476">
        <v>5409.8561190804558</v>
      </c>
      <c r="G47" s="476">
        <v>15.616298939343224</v>
      </c>
      <c r="H47" s="476">
        <v>1983.496324177587</v>
      </c>
      <c r="I47" s="476">
        <v>23.931485848188387</v>
      </c>
      <c r="J47" s="476">
        <v>1519.8227952847462</v>
      </c>
      <c r="K47" s="476">
        <v>40.468338585626832</v>
      </c>
      <c r="L47" s="476">
        <v>1285.016397642373</v>
      </c>
      <c r="M47" s="476">
        <v>36.876509249958808</v>
      </c>
      <c r="N47" s="476">
        <v>432.02799778056988</v>
      </c>
      <c r="O47" s="476">
        <v>22.655152164414361</v>
      </c>
      <c r="P47" s="476">
        <v>359.69158902776553</v>
      </c>
    </row>
    <row r="48" spans="1:16" ht="15">
      <c r="A48" s="466" t="s">
        <v>236</v>
      </c>
      <c r="B48" s="472">
        <v>0.35528634998603997</v>
      </c>
      <c r="C48" s="476">
        <v>642.70446612632907</v>
      </c>
      <c r="D48" s="476">
        <v>405.53284714362087</v>
      </c>
      <c r="E48" s="476">
        <v>14.257463411421753</v>
      </c>
      <c r="F48" s="476">
        <v>9163.3354101536388</v>
      </c>
      <c r="G48" s="476">
        <v>20.856552737881501</v>
      </c>
      <c r="H48" s="476">
        <v>2680.9199185271527</v>
      </c>
      <c r="I48" s="476">
        <v>28.714985941464221</v>
      </c>
      <c r="J48" s="476">
        <v>1845.5249709333837</v>
      </c>
      <c r="K48" s="476">
        <v>44.104640940463149</v>
      </c>
      <c r="L48" s="476">
        <v>1417.3124854666912</v>
      </c>
      <c r="M48" s="476">
        <v>34.845273448972513</v>
      </c>
      <c r="N48" s="476">
        <v>405.53284714362087</v>
      </c>
      <c r="O48" s="476">
        <v>21.050085610564338</v>
      </c>
      <c r="P48" s="476">
        <v>338.22460085628188</v>
      </c>
    </row>
    <row r="49" spans="1:16" ht="15">
      <c r="A49" s="466" t="s">
        <v>981</v>
      </c>
      <c r="B49" s="472">
        <v>0.31183098469412801</v>
      </c>
      <c r="C49" s="476">
        <v>577.77800138508826</v>
      </c>
      <c r="D49" s="476">
        <v>407.22564955857536</v>
      </c>
      <c r="E49" s="476">
        <v>10.979587105507221</v>
      </c>
      <c r="F49" s="476">
        <v>6343.7638938532864</v>
      </c>
      <c r="G49" s="476">
        <v>17.969477737090841</v>
      </c>
      <c r="H49" s="476">
        <v>2076.473786574024</v>
      </c>
      <c r="I49" s="476">
        <v>26.144345104946083</v>
      </c>
      <c r="J49" s="476">
        <v>1510.5627462257728</v>
      </c>
      <c r="K49" s="476">
        <v>41.776819824211351</v>
      </c>
      <c r="L49" s="476">
        <v>1206.8863731128863</v>
      </c>
      <c r="M49" s="476">
        <v>34.936849085203484</v>
      </c>
      <c r="N49" s="476">
        <v>407.22564955857536</v>
      </c>
      <c r="O49" s="476">
        <v>23.286331090585165</v>
      </c>
      <c r="P49" s="476">
        <v>336.35824592774344</v>
      </c>
    </row>
    <row r="50" spans="1:16" ht="15">
      <c r="A50" s="466" t="s">
        <v>238</v>
      </c>
      <c r="B50" s="472">
        <v>0.32105320990223901</v>
      </c>
      <c r="C50" s="476">
        <v>533.06950488108305</v>
      </c>
      <c r="D50" s="476">
        <v>349.16603965934866</v>
      </c>
      <c r="E50" s="476">
        <v>13.752538001892106</v>
      </c>
      <c r="F50" s="476">
        <v>7331.058623526922</v>
      </c>
      <c r="G50" s="476">
        <v>22.727936918581776</v>
      </c>
      <c r="H50" s="476">
        <v>2423.1140160313721</v>
      </c>
      <c r="I50" s="476">
        <v>33.349614957109239</v>
      </c>
      <c r="J50" s="476">
        <v>1777.7662733161014</v>
      </c>
      <c r="K50" s="476">
        <v>44.974222676925159</v>
      </c>
      <c r="L50" s="476">
        <v>1198.7193307400048</v>
      </c>
      <c r="M50" s="476">
        <v>31.026339254507825</v>
      </c>
      <c r="N50" s="476">
        <v>394.99221260739199</v>
      </c>
      <c r="O50" s="476">
        <v>23.999438068567017</v>
      </c>
      <c r="P50" s="476">
        <v>319.83421421588099</v>
      </c>
    </row>
    <row r="51" spans="1:16" ht="15">
      <c r="A51" s="466" t="s">
        <v>982</v>
      </c>
      <c r="B51" s="472">
        <v>0.33045962754761882</v>
      </c>
      <c r="C51" s="476">
        <v>662.2904730253847</v>
      </c>
      <c r="D51" s="476">
        <v>407.86833054130443</v>
      </c>
      <c r="E51" s="476">
        <v>9.1222925036539237</v>
      </c>
      <c r="F51" s="476">
        <v>6041.6074173208772</v>
      </c>
      <c r="G51" s="476">
        <v>16.578031897837462</v>
      </c>
      <c r="H51" s="476">
        <v>2195.8945174897376</v>
      </c>
      <c r="I51" s="476">
        <v>25.53399645052798</v>
      </c>
      <c r="J51" s="476">
        <v>1691.0922587448695</v>
      </c>
      <c r="K51" s="476">
        <v>43.36623048129232</v>
      </c>
      <c r="L51" s="476">
        <v>1436.0520649391485</v>
      </c>
      <c r="M51" s="476">
        <v>34.88065090269717</v>
      </c>
      <c r="N51" s="476">
        <v>522.61937987777992</v>
      </c>
      <c r="O51" s="476">
        <v>21.753118616010511</v>
      </c>
      <c r="P51" s="476">
        <v>360.1720804493728</v>
      </c>
    </row>
    <row r="52" spans="1:16" ht="15">
      <c r="A52" s="466" t="s">
        <v>240</v>
      </c>
      <c r="B52" s="472">
        <v>0.35545855169562857</v>
      </c>
      <c r="C52" s="476">
        <v>605.71725470180786</v>
      </c>
      <c r="D52" s="476">
        <v>415.87484050908978</v>
      </c>
      <c r="E52" s="476">
        <v>12.15798639400208</v>
      </c>
      <c r="F52" s="476">
        <v>7364.3021412767903</v>
      </c>
      <c r="G52" s="476">
        <v>21.791897490854922</v>
      </c>
      <c r="H52" s="476">
        <v>2639.9456645807636</v>
      </c>
      <c r="I52" s="476">
        <v>33.193009059650677</v>
      </c>
      <c r="J52" s="476">
        <v>2010.5578322903832</v>
      </c>
      <c r="K52" s="476">
        <v>49.174256839990846</v>
      </c>
      <c r="L52" s="476">
        <v>1489.2847927560426</v>
      </c>
      <c r="M52" s="476">
        <v>28.536855245452855</v>
      </c>
      <c r="N52" s="476">
        <v>426.74479030143658</v>
      </c>
      <c r="O52" s="476">
        <v>22.288887914556298</v>
      </c>
      <c r="P52" s="476">
        <v>337.5190999490336</v>
      </c>
    </row>
    <row r="53" spans="1:16" ht="15">
      <c r="A53" s="466" t="s">
        <v>241</v>
      </c>
      <c r="B53" s="472">
        <v>0.37587461344907525</v>
      </c>
      <c r="C53" s="476">
        <v>659.55785009376189</v>
      </c>
      <c r="D53" s="476">
        <v>410.26909765740737</v>
      </c>
      <c r="E53" s="476">
        <v>14.459045403979758</v>
      </c>
      <c r="F53" s="476">
        <v>9536.5769010570311</v>
      </c>
      <c r="G53" s="476">
        <v>23.890362381172991</v>
      </c>
      <c r="H53" s="476">
        <v>3151.4152100174806</v>
      </c>
      <c r="I53" s="476">
        <v>34.989616220634247</v>
      </c>
      <c r="J53" s="476">
        <v>2307.7676050087393</v>
      </c>
      <c r="K53" s="476">
        <v>50.388590807213909</v>
      </c>
      <c r="L53" s="476">
        <v>1661.7095311030175</v>
      </c>
      <c r="M53" s="476">
        <v>27.951855293272182</v>
      </c>
      <c r="N53" s="476">
        <v>410.2831724598534</v>
      </c>
      <c r="O53" s="476">
        <v>21.659553899513909</v>
      </c>
      <c r="P53" s="476">
        <v>357.14322009883375</v>
      </c>
    </row>
    <row r="54" spans="1:16" ht="15">
      <c r="A54" s="466" t="s">
        <v>983</v>
      </c>
      <c r="B54" s="472">
        <v>0.40582570686105485</v>
      </c>
      <c r="C54" s="476">
        <v>760.98281184917255</v>
      </c>
      <c r="D54" s="476">
        <v>408.51590068617293</v>
      </c>
      <c r="E54" s="476">
        <v>14.190040111292305</v>
      </c>
      <c r="F54" s="476">
        <v>10798.37662414373</v>
      </c>
      <c r="G54" s="476">
        <v>23.153998900601465</v>
      </c>
      <c r="H54" s="476">
        <v>3523.9590377864665</v>
      </c>
      <c r="I54" s="476">
        <v>32.437257195008456</v>
      </c>
      <c r="J54" s="476">
        <v>2468.4195188932335</v>
      </c>
      <c r="K54" s="476">
        <v>50.696102255179731</v>
      </c>
      <c r="L54" s="476">
        <v>1928.9431221969928</v>
      </c>
      <c r="M54" s="476">
        <v>30.08720338911953</v>
      </c>
      <c r="N54" s="476">
        <v>530.93475329860519</v>
      </c>
      <c r="O54" s="476">
        <v>19.216694355700739</v>
      </c>
      <c r="P54" s="476">
        <v>365.58935263118184</v>
      </c>
    </row>
    <row r="55" spans="1:16" ht="15">
      <c r="A55" s="468" t="s">
        <v>984</v>
      </c>
      <c r="B55" s="472">
        <v>0.40858420052629246</v>
      </c>
      <c r="C55" s="476">
        <v>829.19722885837609</v>
      </c>
      <c r="D55" s="476">
        <v>407.44291313119027</v>
      </c>
      <c r="E55" s="476">
        <v>14.912190876540791</v>
      </c>
      <c r="F55" s="476">
        <v>12365.147351034717</v>
      </c>
      <c r="G55" s="476">
        <v>22.522560317997005</v>
      </c>
      <c r="H55" s="476">
        <v>3735.1289204957361</v>
      </c>
      <c r="I55" s="476">
        <v>30.679576242076052</v>
      </c>
      <c r="J55" s="476">
        <v>2543.9419602478692</v>
      </c>
      <c r="K55" s="476">
        <v>46.993608090234154</v>
      </c>
      <c r="L55" s="476">
        <v>1948.3484801239347</v>
      </c>
      <c r="M55" s="476">
        <v>35.374264969855993</v>
      </c>
      <c r="N55" s="476">
        <v>619.44781060958815</v>
      </c>
      <c r="O55" s="476">
        <v>17.632126939909853</v>
      </c>
      <c r="P55" s="476">
        <v>365.51276993630904</v>
      </c>
    </row>
    <row r="56" spans="1:16" ht="17">
      <c r="A56" s="469" t="s">
        <v>985</v>
      </c>
      <c r="B56" s="472"/>
      <c r="C56" s="476"/>
      <c r="D56" s="476"/>
      <c r="E56" s="476"/>
      <c r="F56" s="476"/>
      <c r="G56" s="476"/>
      <c r="H56" s="476"/>
      <c r="I56" s="476"/>
      <c r="J56" s="476"/>
      <c r="K56" s="476"/>
      <c r="L56" s="476"/>
      <c r="M56" s="476"/>
      <c r="N56" s="476"/>
      <c r="O56" s="476"/>
      <c r="P56" s="476"/>
    </row>
    <row r="57" spans="1:16" ht="15">
      <c r="A57" s="467" t="s">
        <v>986</v>
      </c>
      <c r="B57" s="472">
        <v>0.35213724678862846</v>
      </c>
      <c r="C57" s="476">
        <v>612.49500526111842</v>
      </c>
      <c r="D57" s="476">
        <v>406.33597427227477</v>
      </c>
      <c r="E57" s="476">
        <v>13.429239278269762</v>
      </c>
      <c r="F57" s="476">
        <v>8225.3419823967033</v>
      </c>
      <c r="G57" s="476">
        <v>21.363606791900963</v>
      </c>
      <c r="H57" s="476">
        <v>2617.0204908803685</v>
      </c>
      <c r="I57" s="476">
        <v>30.867452707631401</v>
      </c>
      <c r="J57" s="476">
        <v>1890.6160608558018</v>
      </c>
      <c r="K57" s="476">
        <v>47.535461843733032</v>
      </c>
      <c r="L57" s="476">
        <v>1455.7616476033475</v>
      </c>
      <c r="M57" s="476">
        <v>30.369746934496177</v>
      </c>
      <c r="N57" s="476">
        <v>463.51038811922234</v>
      </c>
      <c r="O57" s="476">
        <v>22.094791221770791</v>
      </c>
      <c r="P57" s="476">
        <v>338.32373164054536</v>
      </c>
    </row>
    <row r="58" spans="1:16" ht="15">
      <c r="A58" s="467" t="s">
        <v>987</v>
      </c>
      <c r="B58" s="472">
        <v>0.36248307659159962</v>
      </c>
      <c r="C58" s="476">
        <v>612.49500526111979</v>
      </c>
      <c r="D58" s="476">
        <v>408.53030929805425</v>
      </c>
      <c r="E58" s="476">
        <v>13.455935977792066</v>
      </c>
      <c r="F58" s="476">
        <v>8241.6935775097245</v>
      </c>
      <c r="G58" s="476">
        <v>22.738479796392426</v>
      </c>
      <c r="H58" s="476">
        <v>2785.4410605041753</v>
      </c>
      <c r="I58" s="476">
        <v>31.897931129848729</v>
      </c>
      <c r="J58" s="476">
        <v>1953.7323495195421</v>
      </c>
      <c r="K58" s="476">
        <v>47.731954886764925</v>
      </c>
      <c r="L58" s="476">
        <v>1461.7791979746235</v>
      </c>
      <c r="M58" s="476">
        <v>30.966531865227708</v>
      </c>
      <c r="N58" s="476">
        <v>473.78907198928454</v>
      </c>
      <c r="O58" s="476">
        <v>21.301513248007367</v>
      </c>
      <c r="P58" s="476">
        <v>326.17676172270217</v>
      </c>
    </row>
    <row r="59" spans="1:16" ht="15">
      <c r="A59" s="1"/>
      <c r="B59" s="472"/>
      <c r="C59" s="476"/>
      <c r="D59" s="476"/>
      <c r="E59" s="476"/>
      <c r="F59" s="476"/>
      <c r="G59" s="476"/>
      <c r="H59" s="476"/>
      <c r="I59" s="476"/>
      <c r="J59" s="476"/>
      <c r="K59" s="476"/>
      <c r="L59" s="476"/>
      <c r="M59" s="476"/>
      <c r="N59" s="476"/>
      <c r="O59" s="476"/>
      <c r="P59" s="476"/>
    </row>
    <row r="60" spans="1:16" s="485" customFormat="1" ht="15">
      <c r="A60" s="470" t="s">
        <v>989</v>
      </c>
      <c r="B60" s="483">
        <v>0.32725457944896186</v>
      </c>
      <c r="C60" s="484">
        <v>623.24144677377706</v>
      </c>
      <c r="D60" s="484">
        <v>417.41461070224744</v>
      </c>
      <c r="E60" s="484">
        <v>11.437355174162484</v>
      </c>
      <c r="F60" s="484">
        <v>7808.5597279990434</v>
      </c>
      <c r="G60" s="484">
        <v>19.640062896175834</v>
      </c>
      <c r="H60" s="484">
        <v>2585.3800701336968</v>
      </c>
      <c r="I60" s="484">
        <v>28.912918767551083</v>
      </c>
      <c r="J60" s="484">
        <v>1857.963250502848</v>
      </c>
      <c r="K60" s="484">
        <v>43.824870210437147</v>
      </c>
      <c r="L60" s="484">
        <v>1394.8207000358022</v>
      </c>
      <c r="M60" s="484">
        <v>33.268811241837206</v>
      </c>
      <c r="N60" s="484">
        <v>458.23652129367406</v>
      </c>
      <c r="O60" s="484">
        <v>22.906318547725636</v>
      </c>
      <c r="P60" s="484">
        <v>347.07565641046853</v>
      </c>
    </row>
    <row r="61" spans="1:16" s="485" customFormat="1" ht="15">
      <c r="A61" s="470" t="s">
        <v>990</v>
      </c>
      <c r="B61" s="483">
        <v>0.31248979492680307</v>
      </c>
      <c r="C61" s="484">
        <v>572.74912902960955</v>
      </c>
      <c r="D61" s="484">
        <v>408.4487588617377</v>
      </c>
      <c r="E61" s="484">
        <v>10.146905753629774</v>
      </c>
      <c r="F61" s="484">
        <v>5748.9061360025598</v>
      </c>
      <c r="G61" s="484">
        <v>17.981409355307072</v>
      </c>
      <c r="H61" s="484">
        <v>2086.0865872375807</v>
      </c>
      <c r="I61" s="484">
        <v>27.135034291507587</v>
      </c>
      <c r="J61" s="484">
        <v>1574.2204917346667</v>
      </c>
      <c r="K61" s="484">
        <v>42.532768692840946</v>
      </c>
      <c r="L61" s="484">
        <v>1267.685172130507</v>
      </c>
      <c r="M61" s="484">
        <v>33.989117594698172</v>
      </c>
      <c r="N61" s="484">
        <v>432.44020670433156</v>
      </c>
      <c r="O61" s="484">
        <v>23.391890917061097</v>
      </c>
      <c r="P61" s="484">
        <v>352.66937731151035</v>
      </c>
    </row>
    <row r="62" spans="1:16" s="485" customFormat="1" ht="15">
      <c r="A62" s="470"/>
      <c r="B62" s="483"/>
      <c r="C62" s="484"/>
      <c r="D62" s="484"/>
      <c r="E62" s="484"/>
      <c r="F62" s="484"/>
      <c r="G62" s="484"/>
      <c r="H62" s="484"/>
      <c r="I62" s="484"/>
      <c r="J62" s="484"/>
      <c r="K62" s="484"/>
      <c r="L62" s="484"/>
      <c r="M62" s="484"/>
      <c r="N62" s="484"/>
      <c r="O62" s="484"/>
      <c r="P62" s="484"/>
    </row>
    <row r="63" spans="1:16" s="485" customFormat="1" ht="15">
      <c r="A63" s="471" t="s">
        <v>991</v>
      </c>
      <c r="B63" s="483">
        <v>0.16943014116389121</v>
      </c>
      <c r="C63" s="484">
        <v>434.88509418209111</v>
      </c>
      <c r="D63" s="484">
        <v>349.16603965934866</v>
      </c>
      <c r="E63" s="484">
        <v>5.8481764147834951</v>
      </c>
      <c r="F63" s="484">
        <v>3026.0167978344566</v>
      </c>
      <c r="G63" s="484">
        <v>11.611429807742738</v>
      </c>
      <c r="H63" s="484">
        <v>1368.2690144162532</v>
      </c>
      <c r="I63" s="484">
        <v>17.997764166099657</v>
      </c>
      <c r="J63" s="484">
        <v>1121.6877814137979</v>
      </c>
      <c r="K63" s="484">
        <v>29.403819977843852</v>
      </c>
      <c r="L63" s="484">
        <v>813.20138513822155</v>
      </c>
      <c r="M63" s="484">
        <v>21.07239487285463</v>
      </c>
      <c r="N63" s="484">
        <v>360.66807085525272</v>
      </c>
      <c r="O63" s="484">
        <v>10.743254980509477</v>
      </c>
      <c r="P63" s="484">
        <v>219.5474074251251</v>
      </c>
    </row>
    <row r="64" spans="1:16" s="485" customFormat="1" ht="15">
      <c r="A64" s="471" t="s">
        <v>992</v>
      </c>
      <c r="B64" s="483">
        <v>0.61134380767140062</v>
      </c>
      <c r="C64" s="484">
        <v>1316.6877593406862</v>
      </c>
      <c r="D64" s="484">
        <v>875.19318647564342</v>
      </c>
      <c r="E64" s="484">
        <v>38.461472095574187</v>
      </c>
      <c r="F64" s="484">
        <v>45429.336833215893</v>
      </c>
      <c r="G64" s="484">
        <v>47.753153916852099</v>
      </c>
      <c r="H64" s="484">
        <v>11945.815171499826</v>
      </c>
      <c r="I64" s="484">
        <v>53.990100216502952</v>
      </c>
      <c r="J64" s="484">
        <v>6867.5189719396467</v>
      </c>
      <c r="K64" s="484">
        <v>65.86896233449859</v>
      </c>
      <c r="L64" s="484">
        <v>4319.0112649046778</v>
      </c>
      <c r="M64" s="484">
        <v>40.726540942154699</v>
      </c>
      <c r="N64" s="484">
        <v>876.17233753429662</v>
      </c>
      <c r="O64" s="484">
        <v>29.869639080001448</v>
      </c>
      <c r="P64" s="484">
        <v>656.74524249788806</v>
      </c>
    </row>
    <row r="66" spans="1:1" ht="15">
      <c r="A66" s="158" t="s">
        <v>83</v>
      </c>
    </row>
    <row r="67" spans="1:1" ht="15">
      <c r="A67" s="158"/>
    </row>
    <row r="68" spans="1:1" ht="15">
      <c r="A68" s="158" t="s">
        <v>84</v>
      </c>
    </row>
  </sheetData>
  <sheetCalcPr fullCalcOnLoad="1"/>
  <phoneticPr fontId="4" type="noConversion"/>
  <pageMargins left="0.75" right="0.75" top="1" bottom="1" header="0.5" footer="0.5"/>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published="0" enableFormatConditionsCalculation="0"/>
  <dimension ref="A1:D23"/>
  <sheetViews>
    <sheetView workbookViewId="0">
      <selection activeCell="B28" sqref="B28"/>
    </sheetView>
  </sheetViews>
  <sheetFormatPr baseColWidth="10" defaultRowHeight="15"/>
  <cols>
    <col min="1" max="2" width="10.7109375" style="486"/>
    <col min="3" max="4" width="10.7109375" style="489"/>
    <col min="5" max="16384" width="10.7109375" style="486"/>
  </cols>
  <sheetData>
    <row r="1" spans="1:4">
      <c r="A1" s="486" t="s">
        <v>914</v>
      </c>
    </row>
    <row r="3" spans="1:4">
      <c r="A3" s="487" t="s">
        <v>962</v>
      </c>
      <c r="B3" s="488" t="s">
        <v>963</v>
      </c>
    </row>
    <row r="4" spans="1:4">
      <c r="A4" s="488"/>
      <c r="B4" s="488" t="s">
        <v>964</v>
      </c>
    </row>
    <row r="6" spans="1:4">
      <c r="C6" s="490" t="s">
        <v>907</v>
      </c>
      <c r="D6" s="491" t="s">
        <v>907</v>
      </c>
    </row>
    <row r="7" spans="1:4">
      <c r="C7" s="490" t="s">
        <v>908</v>
      </c>
      <c r="D7" s="491" t="s">
        <v>912</v>
      </c>
    </row>
    <row r="8" spans="1:4">
      <c r="C8" s="490" t="s">
        <v>909</v>
      </c>
      <c r="D8" s="491" t="s">
        <v>913</v>
      </c>
    </row>
    <row r="9" spans="1:4">
      <c r="A9" s="486" t="s">
        <v>965</v>
      </c>
      <c r="C9" s="490">
        <v>13.455935977792066</v>
      </c>
      <c r="D9" s="494">
        <v>8241.6935775097245</v>
      </c>
    </row>
    <row r="10" spans="1:4">
      <c r="A10" s="486" t="s">
        <v>966</v>
      </c>
      <c r="C10" s="490">
        <v>22.738479796392426</v>
      </c>
      <c r="D10" s="494">
        <v>2785.4410605041753</v>
      </c>
    </row>
    <row r="11" spans="1:4">
      <c r="A11" s="486" t="s">
        <v>967</v>
      </c>
      <c r="C11" s="490">
        <v>31.897931129848729</v>
      </c>
      <c r="D11" s="494">
        <v>1953.7323495195421</v>
      </c>
    </row>
    <row r="12" spans="1:4">
      <c r="A12" s="486" t="s">
        <v>904</v>
      </c>
      <c r="C12" s="490">
        <v>47.731954886764925</v>
      </c>
      <c r="D12" s="494">
        <v>1461.7791979746235</v>
      </c>
    </row>
    <row r="13" spans="1:4">
      <c r="A13" s="486" t="s">
        <v>905</v>
      </c>
      <c r="C13" s="490">
        <v>30.966531865227708</v>
      </c>
      <c r="D13" s="495">
        <v>473.78907198928454</v>
      </c>
    </row>
    <row r="14" spans="1:4">
      <c r="A14" s="486" t="s">
        <v>906</v>
      </c>
      <c r="C14" s="490">
        <v>21.301513248007367</v>
      </c>
      <c r="D14" s="495">
        <v>326.17676172270217</v>
      </c>
    </row>
    <row r="15" spans="1:4">
      <c r="A15" s="486" t="s">
        <v>915</v>
      </c>
      <c r="C15" s="492">
        <v>0.36248307659159962</v>
      </c>
      <c r="D15" s="493"/>
    </row>
    <row r="16" spans="1:4">
      <c r="D16" s="493"/>
    </row>
    <row r="17" spans="1:4">
      <c r="C17" s="489" t="s">
        <v>910</v>
      </c>
      <c r="D17" s="489">
        <v>612.49500526111979</v>
      </c>
    </row>
    <row r="18" spans="1:4">
      <c r="C18" s="489" t="s">
        <v>911</v>
      </c>
      <c r="D18" s="489">
        <v>408.53030929805425</v>
      </c>
    </row>
    <row r="20" spans="1:4">
      <c r="A20" s="496" t="s">
        <v>919</v>
      </c>
    </row>
    <row r="21" spans="1:4">
      <c r="A21" s="486" t="s">
        <v>916</v>
      </c>
    </row>
    <row r="22" spans="1:4">
      <c r="A22" s="486" t="s">
        <v>917</v>
      </c>
    </row>
    <row r="23" spans="1:4">
      <c r="A23" s="486" t="s">
        <v>918</v>
      </c>
    </row>
  </sheetData>
  <sheetCalcPr fullCalcOnLoad="1"/>
  <phoneticPr fontId="4" type="noConversion"/>
  <pageMargins left="0.75" right="0.75" top="1" bottom="1" header="0.5" footer="0.5"/>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(1) Sources &amp; assumptions</vt:lpstr>
      <vt:lpstr>(2) Examples of income calc's</vt:lpstr>
      <vt:lpstr>(3) HH &amp; income data inputs</vt:lpstr>
      <vt:lpstr>(4) Note on officials' lands</vt:lpstr>
      <vt:lpstr>(5) Middle (M) details</vt:lpstr>
      <vt:lpstr>(6) Middle (M) results</vt:lpstr>
      <vt:lpstr>(7) Ineq, 50 prov's simple</vt:lpstr>
      <vt:lpstr>(8) Results, M-estimates</vt:lpstr>
      <vt:lpstr>(9) condensed results table</vt:lpstr>
    </vt:vector>
  </TitlesOfParts>
  <Company>UC Davis</Company>
  <LinksUpToDate>false</LinksUpToDate>
  <SharedDoc>false</SharedDoc>
  <HyperlinksChanged>false</HyperlinksChanged>
  <AppVersion>12.0256</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Lindert</dc:creator>
  <cp:lastModifiedBy>Peter Lindert</cp:lastModifiedBy>
  <cp:lastPrinted>2011-10-12T17:24:23Z</cp:lastPrinted>
  <dcterms:created xsi:type="dcterms:W3CDTF">2011-10-07T23:47:43Z</dcterms:created>
  <dcterms:modified xsi:type="dcterms:W3CDTF">2012-09-07T16:26:40Z</dcterms:modified>
</cp:coreProperties>
</file>